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nd Kammoun\Documents\hend\hend juin 2020\hend 29 juin\HEND\uhd\mall of sousse\fev 2021\"/>
    </mc:Choice>
  </mc:AlternateContent>
  <bookViews>
    <workbookView xWindow="0" yWindow="0" windowWidth="22872" windowHeight="9324"/>
  </bookViews>
  <sheets>
    <sheet name="Page de garde" sheetId="29" r:id="rId1"/>
    <sheet name="A1 Sushi" sheetId="44" r:id="rId2"/>
    <sheet name="A2 Sushi" sheetId="45" r:id="rId3"/>
    <sheet name="A3 Sushi" sheetId="46" r:id="rId4"/>
    <sheet name="A4 Sushi" sheetId="47" r:id="rId5"/>
  </sheets>
  <calcPr calcId="152511"/>
</workbook>
</file>

<file path=xl/calcChain.xml><?xml version="1.0" encoding="utf-8"?>
<calcChain xmlns="http://schemas.openxmlformats.org/spreadsheetml/2006/main">
  <c r="F57" i="47" l="1"/>
  <c r="E57" i="47"/>
  <c r="D60" i="47" s="1"/>
  <c r="C45" i="47"/>
  <c r="C44" i="47"/>
  <c r="C43" i="47"/>
  <c r="C41" i="47"/>
  <c r="C40" i="47"/>
  <c r="C39" i="47"/>
  <c r="C33" i="47"/>
  <c r="C32" i="47"/>
  <c r="C31" i="47"/>
  <c r="C29" i="47"/>
  <c r="C28" i="47"/>
  <c r="C27" i="47"/>
  <c r="D24" i="47"/>
  <c r="D23" i="47"/>
  <c r="C21" i="47"/>
  <c r="C19" i="47"/>
  <c r="A7" i="47"/>
  <c r="F57" i="46"/>
  <c r="E57" i="46"/>
  <c r="D60" i="46" s="1"/>
  <c r="C45" i="46"/>
  <c r="C44" i="46"/>
  <c r="C43" i="46"/>
  <c r="C41" i="46"/>
  <c r="C40" i="46"/>
  <c r="C39" i="46"/>
  <c r="C33" i="46"/>
  <c r="C32" i="46"/>
  <c r="C31" i="46"/>
  <c r="C29" i="46"/>
  <c r="C28" i="46"/>
  <c r="C27" i="46"/>
  <c r="D58" i="46" s="1"/>
  <c r="D23" i="46"/>
  <c r="D24" i="46" s="1"/>
  <c r="C21" i="46"/>
  <c r="C19" i="46"/>
  <c r="A7" i="46"/>
  <c r="D60" i="45"/>
  <c r="C45" i="45"/>
  <c r="C44" i="45"/>
  <c r="C43" i="45"/>
  <c r="C41" i="45"/>
  <c r="C40" i="45"/>
  <c r="C39" i="45"/>
  <c r="C33" i="45"/>
  <c r="C32" i="45"/>
  <c r="C31" i="45"/>
  <c r="C29" i="45"/>
  <c r="C28" i="45"/>
  <c r="C27" i="45"/>
  <c r="C21" i="45"/>
  <c r="C19" i="45"/>
  <c r="D23" i="45" s="1"/>
  <c r="D24" i="45" s="1"/>
  <c r="A7" i="45"/>
  <c r="C45" i="44"/>
  <c r="C44" i="44"/>
  <c r="C43" i="44"/>
  <c r="C41" i="44"/>
  <c r="C40" i="44"/>
  <c r="C39" i="44"/>
  <c r="C33" i="44"/>
  <c r="C32" i="44"/>
  <c r="C31" i="44"/>
  <c r="C29" i="44"/>
  <c r="C28" i="44"/>
  <c r="C27" i="44"/>
  <c r="C21" i="44"/>
  <c r="C19" i="44"/>
  <c r="D23" i="44" s="1"/>
  <c r="D24" i="44" s="1"/>
  <c r="A7" i="44"/>
  <c r="J28" i="29"/>
  <c r="D58" i="45" l="1"/>
  <c r="D61" i="45" s="1"/>
  <c r="D62" i="45" s="1"/>
  <c r="D58" i="44"/>
  <c r="D61" i="44" s="1"/>
  <c r="D62" i="44" s="1"/>
  <c r="D59" i="46"/>
  <c r="D61" i="46"/>
  <c r="D62" i="46" s="1"/>
  <c r="D57" i="46"/>
  <c r="D57" i="47"/>
  <c r="B57" i="47" s="1"/>
  <c r="D58" i="47" s="1"/>
  <c r="D59" i="45" l="1"/>
  <c r="D59" i="44"/>
  <c r="B29" i="29"/>
  <c r="B11" i="44"/>
  <c r="D61" i="47"/>
  <c r="D62" i="47" s="1"/>
  <c r="D59" i="47"/>
  <c r="B11" i="46"/>
  <c r="B31" i="29"/>
  <c r="B30" i="29"/>
  <c r="B11" i="45"/>
  <c r="B11" i="47" l="1"/>
  <c r="B32" i="29"/>
  <c r="B12" i="47"/>
</calcChain>
</file>

<file path=xl/sharedStrings.xml><?xml version="1.0" encoding="utf-8"?>
<sst xmlns="http://schemas.openxmlformats.org/spreadsheetml/2006/main" count="375" uniqueCount="79">
  <si>
    <t>Paramètres à auditer</t>
  </si>
  <si>
    <t>Cotation</t>
  </si>
  <si>
    <t>NA</t>
  </si>
  <si>
    <t>Sanction</t>
  </si>
  <si>
    <t>0/1/2</t>
  </si>
  <si>
    <t>Taux partiel de conformité</t>
  </si>
  <si>
    <t>Score partiel</t>
  </si>
  <si>
    <t>Auditeur</t>
  </si>
  <si>
    <t>Date de l'audit</t>
  </si>
  <si>
    <t xml:space="preserve">Audit mené en présence de </t>
  </si>
  <si>
    <t>Observations</t>
  </si>
  <si>
    <t>Audit hygiène 
Magasin</t>
  </si>
  <si>
    <t>Propreté des locaux</t>
  </si>
  <si>
    <t>Taux de réalisation du plan d'action précédent (2 si tout le PA est réalisé, 1 si le taux 100%&gt;Tx&gt;0%, et 0 si le taux est 0%- ne préciser que le taux dans la case commentaire)</t>
  </si>
  <si>
    <t>Taux global de Etat-Technique</t>
  </si>
  <si>
    <t>Plan d'action</t>
  </si>
  <si>
    <t>Note globale de conformité</t>
  </si>
  <si>
    <t>Evolution des scores par audit</t>
  </si>
  <si>
    <t>Audit N°</t>
  </si>
  <si>
    <t>A1</t>
  </si>
  <si>
    <t>A2</t>
  </si>
  <si>
    <t>A3</t>
  </si>
  <si>
    <t>A4</t>
  </si>
  <si>
    <t>A5</t>
  </si>
  <si>
    <t>A6</t>
  </si>
  <si>
    <t>ok</t>
  </si>
  <si>
    <t>nok</t>
  </si>
  <si>
    <t>Avancement (Auditeur)</t>
  </si>
  <si>
    <t>Présence de l'ancien rapport et du plan d'action correspondant</t>
  </si>
  <si>
    <t>AUTOCONTROLES</t>
  </si>
  <si>
    <t>Autocontrôles température enregistrés et archivés</t>
  </si>
  <si>
    <t>Présence de lave mains, accessibles, conformes, propres et approvisionnés</t>
  </si>
  <si>
    <t>Référentiel qualité connu et affiché</t>
  </si>
  <si>
    <t>Mise en place d'actions correctives suite aux analyses non conformes sur le rayon</t>
  </si>
  <si>
    <t>Enregistrement des autocontrôles de nettoyage</t>
  </si>
  <si>
    <t>Taux de réalisation du plan d'action précédent</t>
  </si>
  <si>
    <t>Score global de conformité</t>
  </si>
  <si>
    <t>Traçabilité des produits</t>
  </si>
  <si>
    <t>SUSHI</t>
  </si>
  <si>
    <t>MATIERES PREMIERES</t>
  </si>
  <si>
    <t>Respect des procédures de contrôles à la réception des MP</t>
  </si>
  <si>
    <t>Conformité des documents sanitaires</t>
  </si>
  <si>
    <t>Conditions de stockage des MP</t>
  </si>
  <si>
    <t>Température de stockage des MP</t>
  </si>
  <si>
    <t>Aspect et identification des MP</t>
  </si>
  <si>
    <t/>
  </si>
  <si>
    <t>Hygiène des manipulations</t>
  </si>
  <si>
    <t>Séparation des flux</t>
  </si>
  <si>
    <t>Absence de contamination croisée pouvant entrainer un risque sanitaire</t>
  </si>
  <si>
    <t>Existence et respect de fiches recettes</t>
  </si>
  <si>
    <t>Conformité et propreté des ustensiles et des équipements utilisés</t>
  </si>
  <si>
    <t>Respect du protocole de décontamination des végétaux et enregistrement</t>
  </si>
  <si>
    <t>Absence d'attente des produits sensibles à température ambiante</t>
  </si>
  <si>
    <t>Respect des conditions de décongélation et enregistrement</t>
  </si>
  <si>
    <t>Propreté et conformité de la tenue</t>
  </si>
  <si>
    <t>Lavage des mains ou changement de gants adapté et conforme, absence de plaies non protégés</t>
  </si>
  <si>
    <t>Conformité des produits d'entretien et de leur stockage</t>
  </si>
  <si>
    <t>Enregistrement du pH du riz</t>
  </si>
  <si>
    <t>Respect des paramètres de cuisson du riz enregistrement</t>
  </si>
  <si>
    <t>Respect des paramètres de refroidissement du riz enregistrement</t>
  </si>
  <si>
    <t>Propreté des meubles d'exposition</t>
  </si>
  <si>
    <t>Température des meubles d'exposition</t>
  </si>
  <si>
    <t>Température à cœur des préparations exposées</t>
  </si>
  <si>
    <t>Durée de vie des produits exposés</t>
  </si>
  <si>
    <t>Conditions générale d'exposition des préparations</t>
  </si>
  <si>
    <t>Tenue correcte du registre de production</t>
  </si>
  <si>
    <t xml:space="preserve">Présence et vérification du thermomètre </t>
  </si>
  <si>
    <t>Classement des rapports d'audits externes/internes et des plans d'action</t>
  </si>
  <si>
    <t>Note-Sushi</t>
  </si>
  <si>
    <t>Carrefour</t>
  </si>
  <si>
    <t>Mme Meriam CHOUCHENE</t>
  </si>
  <si>
    <t>Hyper Mall Sousse/ SUSHI</t>
  </si>
  <si>
    <t>Chef poissonnerie</t>
  </si>
  <si>
    <t>Dr Hend KAMOUN</t>
  </si>
  <si>
    <t xml:space="preserve">entreposage de reste de riz cuit a température ambiante a coté du carton d’emballages </t>
  </si>
  <si>
    <t>Poisson saumon congelé non identifié par l'etiquette fournisseur ni les données du fournisseur
les produits entamés non identifiés par la date d'entame ex: sauce soja, mayonnaise , sauce chili</t>
  </si>
  <si>
    <t>manque d'enregistrement du registre de production depuis fevrier 2021</t>
  </si>
  <si>
    <t>absence de certificat de salubrité de saumon du fournisseur horchani lot 1165011 et du fournisseur farah lot 73; Ces deux lots sont bien enregistrés sur la fiche de décongélation</t>
  </si>
  <si>
    <t>Opérateur du rayon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</si>
</sst>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omic Sans MS"/>
      <family val="4"/>
    </font>
    <font>
      <sz val="10"/>
      <color theme="1"/>
      <name val="Comic Sans MS"/>
      <family val="4"/>
    </font>
    <font>
      <sz val="10"/>
      <name val="Century Gothic"/>
      <family val="2"/>
    </font>
    <font>
      <b/>
      <sz val="11"/>
      <name val="Comic Sans MS"/>
      <family val="4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i/>
      <u/>
      <sz val="16"/>
      <name val="Comic Sans MS"/>
      <family val="4"/>
    </font>
    <font>
      <b/>
      <i/>
      <u/>
      <sz val="14"/>
      <name val="Comic Sans MS"/>
      <family val="4"/>
    </font>
    <font>
      <sz val="11"/>
      <name val="Comic Sans MS"/>
      <family val="4"/>
    </font>
    <font>
      <b/>
      <sz val="18"/>
      <color theme="1"/>
      <name val="Comic Sans MS"/>
      <family val="4"/>
    </font>
    <font>
      <b/>
      <sz val="16"/>
      <color theme="1"/>
      <name val="Calibri"/>
      <family val="2"/>
      <scheme val="minor"/>
    </font>
    <font>
      <b/>
      <sz val="14"/>
      <color theme="0"/>
      <name val="Comic Sans MS"/>
      <family val="4"/>
    </font>
    <font>
      <b/>
      <sz val="14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sz val="14"/>
      <color theme="1"/>
      <name val="Calibri"/>
      <family val="2"/>
      <scheme val="minor"/>
    </font>
    <font>
      <sz val="14"/>
      <name val="Comic Sans MS"/>
      <family val="4"/>
    </font>
    <font>
      <sz val="11"/>
      <color theme="0"/>
      <name val="Comic Sans MS"/>
      <family val="4"/>
    </font>
    <font>
      <sz val="11"/>
      <color theme="0"/>
      <name val="Calibri"/>
      <family val="2"/>
      <scheme val="minor"/>
    </font>
    <font>
      <b/>
      <i/>
      <u/>
      <sz val="16"/>
      <color theme="0"/>
      <name val="Comic Sans MS"/>
      <family val="4"/>
    </font>
    <font>
      <b/>
      <sz val="10"/>
      <name val="Comic Sans MS"/>
      <family val="4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88EE"/>
        <bgColor indexed="64"/>
      </patternFill>
    </fill>
    <fill>
      <patternFill patternType="solid">
        <fgColor rgb="FF0083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5" borderId="4" xfId="0" applyFont="1" applyFill="1" applyBorder="1" applyAlignment="1" applyProtection="1">
      <alignment vertical="center"/>
      <protection hidden="1"/>
    </xf>
    <xf numFmtId="0" fontId="7" fillId="5" borderId="5" xfId="0" applyFont="1" applyFill="1" applyBorder="1" applyAlignment="1" applyProtection="1">
      <alignment vertical="center"/>
      <protection hidden="1"/>
    </xf>
    <xf numFmtId="0" fontId="6" fillId="0" borderId="1" xfId="0" applyFont="1" applyBorder="1"/>
    <xf numFmtId="165" fontId="0" fillId="4" borderId="1" xfId="0" applyNumberFormat="1" applyFill="1" applyBorder="1" applyAlignment="1" applyProtection="1">
      <alignment horizont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4" fillId="6" borderId="5" xfId="0" applyFont="1" applyFill="1" applyBorder="1" applyAlignment="1" applyProtection="1">
      <alignment horizontal="center"/>
      <protection hidden="1"/>
    </xf>
    <xf numFmtId="0" fontId="14" fillId="6" borderId="3" xfId="0" applyFont="1" applyFill="1" applyBorder="1" applyAlignment="1" applyProtection="1">
      <alignment horizontal="center"/>
      <protection hidden="1"/>
    </xf>
    <xf numFmtId="0" fontId="6" fillId="11" borderId="0" xfId="0" applyFont="1" applyFill="1"/>
    <xf numFmtId="0" fontId="7" fillId="11" borderId="1" xfId="0" applyFont="1" applyFill="1" applyBorder="1" applyAlignment="1">
      <alignment horizontal="center"/>
    </xf>
    <xf numFmtId="0" fontId="4" fillId="0" borderId="0" xfId="2" applyFont="1"/>
    <xf numFmtId="10" fontId="4" fillId="0" borderId="0" xfId="2" applyNumberFormat="1" applyFont="1" applyAlignment="1">
      <alignment wrapText="1"/>
    </xf>
    <xf numFmtId="165" fontId="19" fillId="0" borderId="0" xfId="2" applyNumberFormat="1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hidden="1"/>
    </xf>
    <xf numFmtId="0" fontId="22" fillId="0" borderId="1" xfId="1" applyFont="1" applyBorder="1"/>
    <xf numFmtId="0" fontId="22" fillId="0" borderId="1" xfId="1" applyFont="1" applyBorder="1" applyAlignment="1">
      <alignment vertical="center"/>
    </xf>
    <xf numFmtId="0" fontId="8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3" fillId="0" borderId="0" xfId="0" applyFont="1"/>
    <xf numFmtId="164" fontId="5" fillId="7" borderId="0" xfId="1" applyNumberFormat="1" applyFont="1" applyFill="1" applyAlignment="1" applyProtection="1">
      <alignment wrapText="1"/>
      <protection hidden="1"/>
    </xf>
    <xf numFmtId="164" fontId="26" fillId="7" borderId="0" xfId="1" applyNumberFormat="1" applyFont="1" applyFill="1" applyAlignment="1" applyProtection="1">
      <alignment wrapText="1"/>
      <protection hidden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6" fillId="10" borderId="0" xfId="0" applyFont="1" applyFill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vertical="center" wrapText="1"/>
      <protection hidden="1"/>
    </xf>
    <xf numFmtId="0" fontId="5" fillId="3" borderId="4" xfId="0" applyFont="1" applyFill="1" applyBorder="1" applyAlignment="1" applyProtection="1">
      <alignment vertical="center" wrapText="1"/>
      <protection hidden="1"/>
    </xf>
    <xf numFmtId="0" fontId="26" fillId="3" borderId="4" xfId="0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11" borderId="1" xfId="0" applyFont="1" applyFill="1" applyBorder="1" applyAlignment="1" applyProtection="1">
      <alignment vertical="center" wrapText="1"/>
      <protection hidden="1"/>
    </xf>
    <xf numFmtId="0" fontId="3" fillId="11" borderId="1" xfId="0" applyFont="1" applyFill="1" applyBorder="1"/>
    <xf numFmtId="0" fontId="3" fillId="0" borderId="2" xfId="0" applyFont="1" applyBorder="1"/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vertical="center" wrapText="1"/>
      <protection hidden="1"/>
    </xf>
    <xf numFmtId="0" fontId="6" fillId="4" borderId="5" xfId="0" applyFont="1" applyFill="1" applyBorder="1" applyAlignment="1" applyProtection="1">
      <alignment wrapText="1"/>
      <protection hidden="1"/>
    </xf>
    <xf numFmtId="0" fontId="6" fillId="4" borderId="3" xfId="0" applyFont="1" applyFill="1" applyBorder="1" applyAlignment="1" applyProtection="1">
      <alignment wrapText="1"/>
      <protection hidden="1"/>
    </xf>
    <xf numFmtId="9" fontId="2" fillId="0" borderId="1" xfId="0" applyNumberFormat="1" applyFont="1" applyBorder="1" applyAlignment="1" applyProtection="1">
      <alignment vertical="center" wrapText="1"/>
      <protection hidden="1"/>
    </xf>
    <xf numFmtId="9" fontId="2" fillId="11" borderId="1" xfId="0" applyNumberFormat="1" applyFont="1" applyFill="1" applyBorder="1" applyAlignment="1" applyProtection="1">
      <alignment vertical="center" wrapText="1"/>
      <protection hidden="1"/>
    </xf>
    <xf numFmtId="9" fontId="2" fillId="11" borderId="2" xfId="0" applyNumberFormat="1" applyFont="1" applyFill="1" applyBorder="1" applyAlignment="1" applyProtection="1">
      <alignment vertical="center" wrapText="1"/>
      <protection hidden="1"/>
    </xf>
    <xf numFmtId="9" fontId="2" fillId="0" borderId="2" xfId="0" applyNumberFormat="1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65" fontId="6" fillId="0" borderId="1" xfId="0" applyNumberFormat="1" applyFont="1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horizontal="center"/>
      <protection hidden="1"/>
    </xf>
    <xf numFmtId="165" fontId="13" fillId="6" borderId="1" xfId="0" applyNumberFormat="1" applyFont="1" applyFill="1" applyBorder="1" applyAlignment="1" applyProtection="1">
      <alignment horizontal="center"/>
      <protection hidden="1"/>
    </xf>
    <xf numFmtId="165" fontId="6" fillId="12" borderId="6" xfId="0" applyNumberFormat="1" applyFont="1" applyFill="1" applyBorder="1" applyProtection="1">
      <protection locked="0"/>
    </xf>
    <xf numFmtId="0" fontId="23" fillId="2" borderId="1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left" vertical="center" wrapText="1"/>
      <protection hidden="1"/>
    </xf>
    <xf numFmtId="0" fontId="24" fillId="0" borderId="0" xfId="0" applyFont="1"/>
    <xf numFmtId="0" fontId="27" fillId="5" borderId="8" xfId="1" applyFont="1" applyFill="1" applyBorder="1"/>
    <xf numFmtId="0" fontId="27" fillId="5" borderId="9" xfId="1" applyFont="1" applyFill="1" applyBorder="1"/>
    <xf numFmtId="0" fontId="10" fillId="2" borderId="1" xfId="0" applyFont="1" applyFill="1" applyBorder="1" applyProtection="1">
      <protection locked="0"/>
    </xf>
    <xf numFmtId="9" fontId="6" fillId="12" borderId="6" xfId="0" applyNumberFormat="1" applyFont="1" applyFill="1" applyBorder="1" applyProtection="1">
      <protection locked="0"/>
    </xf>
    <xf numFmtId="0" fontId="10" fillId="0" borderId="1" xfId="1" applyFont="1" applyBorder="1"/>
    <xf numFmtId="0" fontId="10" fillId="0" borderId="1" xfId="1" applyFont="1" applyBorder="1" applyAlignment="1">
      <alignment wrapText="1"/>
    </xf>
    <xf numFmtId="165" fontId="6" fillId="0" borderId="0" xfId="0" applyNumberFormat="1" applyFont="1" applyProtection="1">
      <protection locked="0"/>
    </xf>
    <xf numFmtId="165" fontId="19" fillId="3" borderId="5" xfId="2" applyNumberFormat="1" applyFont="1" applyFill="1" applyBorder="1" applyAlignment="1">
      <alignment horizontal="center" vertical="center" wrapText="1"/>
    </xf>
    <xf numFmtId="10" fontId="20" fillId="7" borderId="4" xfId="2" applyNumberFormat="1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0" xfId="0" applyFont="1" applyFill="1" applyAlignment="1" applyProtection="1">
      <alignment horizontal="center" vertical="center"/>
      <protection locked="0"/>
    </xf>
    <xf numFmtId="0" fontId="16" fillId="4" borderId="0" xfId="0" applyFont="1" applyFill="1" applyAlignment="1">
      <alignment horizontal="left" vertical="center"/>
    </xf>
    <xf numFmtId="165" fontId="7" fillId="5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left" vertical="center" wrapText="1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>
      <alignment horizontal="center" vertical="center" wrapText="1"/>
    </xf>
    <xf numFmtId="0" fontId="11" fillId="9" borderId="0" xfId="0" applyFont="1" applyFill="1" applyAlignment="1" applyProtection="1">
      <alignment horizontal="center" vertical="center"/>
      <protection locked="0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14" fontId="7" fillId="5" borderId="5" xfId="0" applyNumberFormat="1" applyFont="1" applyFill="1" applyBorder="1" applyAlignment="1">
      <alignment horizontal="center"/>
    </xf>
    <xf numFmtId="0" fontId="27" fillId="5" borderId="8" xfId="1" applyFont="1" applyFill="1" applyBorder="1" applyAlignment="1">
      <alignment horizontal="left"/>
    </xf>
    <xf numFmtId="0" fontId="27" fillId="5" borderId="9" xfId="1" applyFont="1" applyFill="1" applyBorder="1" applyAlignment="1">
      <alignment horizontal="left"/>
    </xf>
    <xf numFmtId="0" fontId="10" fillId="0" borderId="1" xfId="1" applyFont="1" applyBorder="1" applyAlignment="1">
      <alignment vertical="center"/>
    </xf>
  </cellXfs>
  <cellStyles count="3">
    <cellStyle name="Normal" xfId="0" builtinId="0"/>
    <cellStyle name="Normal_COMMUNS" xfId="1"/>
    <cellStyle name="Normal_GARDE" xfId="2"/>
  </cellStyles>
  <dxfs count="0"/>
  <tableStyles count="0" defaultTableStyle="TableStyleMedium2" defaultPivotStyle="PivotStyleLight16"/>
  <colors>
    <mruColors>
      <color rgb="FF0083E6"/>
      <color rgb="FF0088EE"/>
      <color rgb="FFFF5050"/>
      <color rgb="FFFFFFFF"/>
      <color rgb="FF2AE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K36"/>
  <sheetViews>
    <sheetView tabSelected="1" topLeftCell="A12" workbookViewId="0"/>
  </sheetViews>
  <sheetFormatPr baseColWidth="10" defaultRowHeight="14.4" x14ac:dyDescent="0.3"/>
  <sheetData>
    <row r="18" spans="1:11" ht="42" x14ac:dyDescent="0.3">
      <c r="A18" s="76" t="s">
        <v>69</v>
      </c>
      <c r="B18" s="76"/>
      <c r="C18" s="76"/>
      <c r="D18" s="77" t="s">
        <v>71</v>
      </c>
      <c r="E18" s="77"/>
      <c r="F18" s="77"/>
      <c r="G18" s="77"/>
      <c r="H18" s="77"/>
      <c r="I18" s="77"/>
      <c r="J18" s="77"/>
      <c r="K18" s="77"/>
    </row>
    <row r="20" spans="1:11" x14ac:dyDescent="0.3">
      <c r="A20" s="17"/>
      <c r="B20" s="13"/>
      <c r="C20" s="13"/>
      <c r="D20" s="13"/>
      <c r="E20" s="13"/>
      <c r="F20" s="13"/>
      <c r="G20" s="13"/>
      <c r="H20" s="13"/>
      <c r="I20" s="13"/>
    </row>
    <row r="21" spans="1:11" ht="15" x14ac:dyDescent="0.3">
      <c r="A21" s="78" t="s">
        <v>17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 x14ac:dyDescent="0.3">
      <c r="A22" s="18"/>
      <c r="B22" s="14"/>
      <c r="C22" s="14"/>
      <c r="D22" s="13"/>
      <c r="E22" s="13"/>
      <c r="F22" s="13"/>
      <c r="G22" s="13"/>
      <c r="H22" s="13"/>
      <c r="I22" s="13"/>
    </row>
    <row r="23" spans="1:11" x14ac:dyDescent="0.3">
      <c r="A23" s="18"/>
      <c r="B23" s="14"/>
      <c r="C23" s="14"/>
      <c r="D23" s="13"/>
      <c r="E23" s="13"/>
      <c r="F23" s="13"/>
      <c r="G23" s="13"/>
      <c r="H23" s="13"/>
      <c r="I23" s="13"/>
    </row>
    <row r="24" spans="1:11" x14ac:dyDescent="0.3">
      <c r="A24" s="18"/>
      <c r="B24" s="14"/>
      <c r="C24" s="14"/>
      <c r="D24" s="13"/>
      <c r="E24" s="13"/>
      <c r="F24" s="13"/>
      <c r="G24" s="13"/>
      <c r="H24" s="13"/>
      <c r="I24" s="13"/>
    </row>
    <row r="25" spans="1:11" x14ac:dyDescent="0.3">
      <c r="A25" s="18"/>
      <c r="B25" s="14"/>
      <c r="C25" s="14"/>
      <c r="D25" s="13"/>
      <c r="E25" s="13"/>
      <c r="F25" s="13"/>
      <c r="G25" s="13"/>
      <c r="H25" s="13"/>
      <c r="I25" s="13"/>
    </row>
    <row r="26" spans="1:11" ht="17.399999999999999" x14ac:dyDescent="0.3">
      <c r="A26" s="21"/>
      <c r="B26" s="15"/>
      <c r="C26" s="15"/>
      <c r="D26" s="13"/>
      <c r="E26" s="13"/>
      <c r="F26" s="13"/>
      <c r="G26" s="13"/>
      <c r="H26" s="13"/>
      <c r="I26" s="13"/>
    </row>
    <row r="27" spans="1:11" ht="17.399999999999999" x14ac:dyDescent="0.3">
      <c r="A27" s="21"/>
      <c r="B27" s="15"/>
      <c r="C27" s="15"/>
      <c r="D27" s="13"/>
      <c r="E27" s="13"/>
      <c r="F27" s="13"/>
      <c r="G27" s="13"/>
      <c r="H27" s="13"/>
      <c r="I27" s="13"/>
    </row>
    <row r="28" spans="1:11" ht="30" x14ac:dyDescent="0.3">
      <c r="A28" s="19" t="s">
        <v>18</v>
      </c>
      <c r="B28" s="75" t="s">
        <v>68</v>
      </c>
      <c r="C28" s="75"/>
      <c r="D28" s="13"/>
      <c r="E28" s="13"/>
      <c r="F28" s="13"/>
      <c r="G28" s="13"/>
      <c r="H28" s="13"/>
      <c r="I28" s="13"/>
      <c r="J28" t="str">
        <f>D18</f>
        <v>Hyper Mall Sousse/ SUSHI</v>
      </c>
    </row>
    <row r="29" spans="1:11" ht="17.399999999999999" x14ac:dyDescent="0.3">
      <c r="A29" s="20" t="s">
        <v>19</v>
      </c>
      <c r="B29" s="74">
        <f>'A1 Sushi'!D62</f>
        <v>0.70270270270270274</v>
      </c>
      <c r="C29" s="74"/>
      <c r="D29" s="13"/>
      <c r="E29" s="13"/>
      <c r="F29" s="13"/>
      <c r="G29" s="13"/>
      <c r="H29" s="13"/>
      <c r="I29" s="13"/>
    </row>
    <row r="30" spans="1:11" ht="17.399999999999999" x14ac:dyDescent="0.3">
      <c r="A30" s="19" t="s">
        <v>20</v>
      </c>
      <c r="B30" s="74" t="e">
        <f>'A2 Sushi'!D62</f>
        <v>#DIV/0!</v>
      </c>
      <c r="C30" s="74"/>
      <c r="D30" s="13"/>
      <c r="E30" s="13"/>
      <c r="F30" s="13"/>
      <c r="G30" s="13"/>
      <c r="H30" s="13"/>
      <c r="I30" s="13"/>
    </row>
    <row r="31" spans="1:11" ht="17.399999999999999" x14ac:dyDescent="0.3">
      <c r="A31" s="20" t="s">
        <v>21</v>
      </c>
      <c r="B31" s="74" t="e">
        <f>'A3 Sushi'!D62</f>
        <v>#DIV/0!</v>
      </c>
      <c r="C31" s="74"/>
      <c r="D31" s="13"/>
      <c r="E31" s="13"/>
      <c r="F31" s="13"/>
      <c r="G31" s="13"/>
      <c r="H31" s="13"/>
      <c r="I31" s="13"/>
    </row>
    <row r="32" spans="1:11" ht="17.399999999999999" x14ac:dyDescent="0.3">
      <c r="A32" s="20" t="s">
        <v>22</v>
      </c>
      <c r="B32" s="74" t="e">
        <f>'A4 Sushi'!D62</f>
        <v>#DIV/0!</v>
      </c>
      <c r="C32" s="74"/>
      <c r="D32" s="13"/>
      <c r="E32" s="13"/>
      <c r="F32" s="13"/>
      <c r="G32" s="13"/>
      <c r="H32" s="13"/>
      <c r="I32" s="13"/>
    </row>
    <row r="33" spans="1:9" ht="17.399999999999999" x14ac:dyDescent="0.3">
      <c r="A33" s="19" t="s">
        <v>23</v>
      </c>
      <c r="B33" s="74"/>
      <c r="C33" s="74"/>
      <c r="D33" s="13"/>
      <c r="E33" s="13"/>
      <c r="F33" s="13"/>
      <c r="G33" s="13"/>
      <c r="H33" s="13"/>
      <c r="I33" s="13"/>
    </row>
    <row r="34" spans="1:9" ht="17.399999999999999" x14ac:dyDescent="0.3">
      <c r="A34" s="19" t="s">
        <v>24</v>
      </c>
      <c r="B34" s="74"/>
      <c r="C34" s="74"/>
      <c r="D34" s="13"/>
      <c r="E34" s="13"/>
      <c r="F34" s="13"/>
      <c r="G34" s="13"/>
      <c r="H34" s="13"/>
      <c r="I34" s="13"/>
    </row>
    <row r="35" spans="1:9" ht="17.399999999999999" x14ac:dyDescent="0.3">
      <c r="A35" s="21"/>
      <c r="B35" s="15"/>
      <c r="C35" s="15"/>
      <c r="D35" s="13"/>
      <c r="E35" s="13"/>
      <c r="F35" s="13"/>
      <c r="G35" s="13"/>
      <c r="H35" s="13"/>
      <c r="I35" s="13"/>
    </row>
    <row r="36" spans="1:9" ht="18" x14ac:dyDescent="0.3">
      <c r="A36" s="22"/>
      <c r="B36" s="16"/>
      <c r="C36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topLeftCell="A45" zoomScale="86" zoomScaleNormal="86" workbookViewId="0">
      <selection activeCell="B57" sqref="B57"/>
    </sheetView>
  </sheetViews>
  <sheetFormatPr baseColWidth="10" defaultRowHeight="14.4" x14ac:dyDescent="0.3"/>
  <cols>
    <col min="1" max="1" width="30.77734375" customWidth="1"/>
    <col min="2" max="2" width="28.5546875" customWidth="1"/>
    <col min="4" max="4" width="29.21875" customWidth="1"/>
  </cols>
  <sheetData>
    <row r="1" spans="1:7" ht="25.2" x14ac:dyDescent="0.6">
      <c r="A1" s="32"/>
      <c r="B1" s="33">
        <v>0</v>
      </c>
      <c r="C1" s="33"/>
      <c r="D1" s="81"/>
      <c r="E1" s="81"/>
      <c r="F1" s="81"/>
      <c r="G1" s="81"/>
    </row>
    <row r="2" spans="1:7" ht="25.2" x14ac:dyDescent="0.6">
      <c r="A2" s="32"/>
      <c r="B2" s="33">
        <v>1</v>
      </c>
      <c r="C2" s="33"/>
      <c r="D2" s="34"/>
      <c r="E2" s="34"/>
      <c r="F2" s="34"/>
      <c r="G2" s="35"/>
    </row>
    <row r="3" spans="1:7" ht="25.2" x14ac:dyDescent="0.6">
      <c r="A3" s="32"/>
      <c r="B3" s="33">
        <v>2</v>
      </c>
      <c r="C3" s="33"/>
      <c r="D3" s="34"/>
      <c r="E3" s="34" t="s">
        <v>25</v>
      </c>
      <c r="F3" s="34"/>
      <c r="G3" s="35"/>
    </row>
    <row r="4" spans="1:7" ht="25.2" x14ac:dyDescent="0.6">
      <c r="A4" s="32"/>
      <c r="B4" s="33" t="s">
        <v>2</v>
      </c>
      <c r="C4" s="33"/>
      <c r="D4" s="36"/>
      <c r="E4" s="34" t="s">
        <v>26</v>
      </c>
      <c r="F4" s="34"/>
      <c r="G4" s="35"/>
    </row>
    <row r="5" spans="1:7" ht="25.2" x14ac:dyDescent="0.6">
      <c r="A5" s="32"/>
      <c r="B5" s="33"/>
      <c r="C5" s="33"/>
      <c r="D5" s="34"/>
      <c r="E5" s="34"/>
      <c r="F5" s="34"/>
      <c r="G5" s="35"/>
    </row>
    <row r="6" spans="1:7" ht="42" x14ac:dyDescent="0.6">
      <c r="A6" s="85" t="s">
        <v>11</v>
      </c>
      <c r="B6" s="85"/>
      <c r="C6" s="85"/>
      <c r="D6" s="85"/>
      <c r="E6" s="85"/>
      <c r="F6" s="85"/>
      <c r="G6" s="31"/>
    </row>
    <row r="7" spans="1:7" ht="26.4" x14ac:dyDescent="0.6">
      <c r="A7" s="86" t="str">
        <f>'Page de garde'!D18</f>
        <v>Hyper Mall Sousse/ SUSHI</v>
      </c>
      <c r="B7" s="86"/>
      <c r="C7" s="86"/>
      <c r="D7" s="86"/>
      <c r="E7" s="86"/>
      <c r="F7" s="86"/>
      <c r="G7" s="31"/>
    </row>
    <row r="8" spans="1:7" ht="25.2" x14ac:dyDescent="0.6">
      <c r="A8" s="4" t="s">
        <v>7</v>
      </c>
      <c r="B8" s="87" t="s">
        <v>73</v>
      </c>
      <c r="C8" s="87"/>
      <c r="D8" s="87"/>
      <c r="E8" s="87"/>
      <c r="F8" s="87"/>
      <c r="G8" s="31"/>
    </row>
    <row r="9" spans="1:7" ht="25.2" x14ac:dyDescent="0.6">
      <c r="A9" s="5" t="s">
        <v>9</v>
      </c>
      <c r="B9" s="88" t="s">
        <v>78</v>
      </c>
      <c r="C9" s="88"/>
      <c r="D9" s="88"/>
      <c r="E9" s="88"/>
      <c r="F9" s="88"/>
      <c r="G9" s="31"/>
    </row>
    <row r="10" spans="1:7" ht="25.2" x14ac:dyDescent="0.6">
      <c r="A10" s="4" t="s">
        <v>8</v>
      </c>
      <c r="B10" s="89">
        <v>44244</v>
      </c>
      <c r="C10" s="89"/>
      <c r="D10" s="89"/>
      <c r="E10" s="89"/>
      <c r="F10" s="89"/>
      <c r="G10" s="31"/>
    </row>
    <row r="11" spans="1:7" ht="25.2" x14ac:dyDescent="0.6">
      <c r="A11" s="4" t="s">
        <v>14</v>
      </c>
      <c r="B11" s="79">
        <f>D62</f>
        <v>0.70270270270270274</v>
      </c>
      <c r="C11" s="79"/>
      <c r="D11" s="79"/>
      <c r="E11" s="79"/>
      <c r="F11" s="79"/>
      <c r="G11" s="31"/>
    </row>
    <row r="12" spans="1:7" ht="21" x14ac:dyDescent="0.5">
      <c r="A12" s="1"/>
      <c r="D12" s="80"/>
      <c r="E12" s="80"/>
      <c r="F12" s="80"/>
      <c r="G12" s="80"/>
    </row>
    <row r="13" spans="1:7" ht="16.8" x14ac:dyDescent="0.45">
      <c r="A13" s="37" t="s">
        <v>38</v>
      </c>
      <c r="B13" s="37"/>
      <c r="C13" s="37"/>
      <c r="D13" s="37"/>
      <c r="E13" s="37"/>
      <c r="F13" s="38"/>
    </row>
    <row r="14" spans="1:7" ht="16.2" x14ac:dyDescent="0.4">
      <c r="A14" s="39"/>
      <c r="B14" s="26"/>
      <c r="C14" s="26"/>
      <c r="D14" s="26"/>
      <c r="F14" s="27"/>
    </row>
    <row r="15" spans="1:7" ht="32.4" x14ac:dyDescent="0.3">
      <c r="A15" s="82" t="s">
        <v>0</v>
      </c>
      <c r="B15" s="83" t="s">
        <v>1</v>
      </c>
      <c r="C15" s="83"/>
      <c r="D15" s="83" t="s">
        <v>10</v>
      </c>
      <c r="E15" s="84" t="s">
        <v>15</v>
      </c>
      <c r="F15" s="84" t="s">
        <v>27</v>
      </c>
    </row>
    <row r="16" spans="1:7" ht="16.2" x14ac:dyDescent="0.3">
      <c r="A16" s="82"/>
      <c r="B16" s="40" t="s">
        <v>4</v>
      </c>
      <c r="C16" s="40" t="s">
        <v>3</v>
      </c>
      <c r="D16" s="83"/>
      <c r="E16" s="84"/>
      <c r="F16" s="84"/>
      <c r="G16" s="66"/>
    </row>
    <row r="17" spans="1:7" ht="16.8" x14ac:dyDescent="0.3">
      <c r="A17" s="41" t="s">
        <v>39</v>
      </c>
      <c r="B17" s="42"/>
      <c r="C17" s="42"/>
      <c r="D17" s="42"/>
      <c r="E17" s="42"/>
      <c r="F17" s="43"/>
      <c r="G17" s="66"/>
    </row>
    <row r="18" spans="1:7" ht="32.4" x14ac:dyDescent="0.4">
      <c r="A18" s="44" t="s">
        <v>40</v>
      </c>
      <c r="B18" s="45">
        <v>2</v>
      </c>
      <c r="C18" s="45"/>
      <c r="D18" s="24"/>
      <c r="E18" s="23"/>
      <c r="F18" s="46"/>
    </row>
    <row r="19" spans="1:7" ht="109.8" x14ac:dyDescent="0.4">
      <c r="A19" s="47" t="s">
        <v>41</v>
      </c>
      <c r="B19" s="45">
        <v>0</v>
      </c>
      <c r="C19" s="6">
        <f>IF(B19=0, -5, "0")</f>
        <v>-5</v>
      </c>
      <c r="D19" s="24" t="s">
        <v>77</v>
      </c>
      <c r="E19" s="24"/>
      <c r="F19" s="46"/>
    </row>
    <row r="20" spans="1:7" ht="16.2" x14ac:dyDescent="0.4">
      <c r="A20" s="44" t="s">
        <v>42</v>
      </c>
      <c r="B20" s="45">
        <v>2</v>
      </c>
      <c r="C20" s="45"/>
      <c r="D20" s="24"/>
      <c r="E20" s="23"/>
      <c r="F20" s="46"/>
    </row>
    <row r="21" spans="1:7" ht="16.2" x14ac:dyDescent="0.4">
      <c r="A21" s="48" t="s">
        <v>43</v>
      </c>
      <c r="B21" s="45">
        <v>2</v>
      </c>
      <c r="C21" s="6" t="str">
        <f>IF(B21=0, -5, "0")</f>
        <v>0</v>
      </c>
      <c r="D21" s="24"/>
      <c r="E21" s="23"/>
      <c r="F21" s="46"/>
    </row>
    <row r="22" spans="1:7" ht="125.4" x14ac:dyDescent="0.4">
      <c r="A22" s="49" t="s">
        <v>44</v>
      </c>
      <c r="B22" s="45">
        <v>0</v>
      </c>
      <c r="C22" s="50"/>
      <c r="D22" s="24" t="s">
        <v>75</v>
      </c>
      <c r="E22" s="23"/>
      <c r="F22" s="46"/>
    </row>
    <row r="23" spans="1:7" ht="16.2" x14ac:dyDescent="0.4">
      <c r="A23" s="51" t="s">
        <v>6</v>
      </c>
      <c r="B23" s="51"/>
      <c r="C23" s="51"/>
      <c r="D23" s="65">
        <f>SUM(B18:C22)</f>
        <v>1</v>
      </c>
      <c r="E23" s="2"/>
      <c r="F23" s="27"/>
    </row>
    <row r="24" spans="1:7" ht="16.2" x14ac:dyDescent="0.4">
      <c r="A24" s="51" t="s">
        <v>5</v>
      </c>
      <c r="B24" s="52"/>
      <c r="C24" s="53"/>
      <c r="D24" s="7">
        <f>D23/(COUNT(B18:C22)*2)</f>
        <v>8.3333333333333329E-2</v>
      </c>
      <c r="E24" s="2"/>
      <c r="F24" s="27"/>
    </row>
    <row r="25" spans="1:7" ht="16.8" x14ac:dyDescent="0.3">
      <c r="A25" s="41" t="s">
        <v>45</v>
      </c>
      <c r="B25" s="42"/>
      <c r="C25" s="42"/>
      <c r="D25" s="42"/>
      <c r="E25" s="42"/>
      <c r="F25" s="43"/>
    </row>
    <row r="26" spans="1:7" ht="16.2" x14ac:dyDescent="0.4">
      <c r="A26" s="54" t="s">
        <v>46</v>
      </c>
      <c r="B26" s="45">
        <v>2</v>
      </c>
      <c r="C26" s="45"/>
      <c r="D26" s="24"/>
      <c r="E26" s="23"/>
      <c r="F26" s="46"/>
    </row>
    <row r="27" spans="1:7" ht="16.2" x14ac:dyDescent="0.4">
      <c r="A27" s="55" t="s">
        <v>47</v>
      </c>
      <c r="B27" s="45">
        <v>2</v>
      </c>
      <c r="C27" s="6" t="str">
        <f>IF(B27=0, -5, "0")</f>
        <v>0</v>
      </c>
      <c r="D27" s="24"/>
      <c r="E27" s="23"/>
      <c r="F27" s="46"/>
    </row>
    <row r="28" spans="1:7" ht="48.6" x14ac:dyDescent="0.4">
      <c r="A28" s="56" t="s">
        <v>48</v>
      </c>
      <c r="B28" s="45">
        <v>2</v>
      </c>
      <c r="C28" s="6" t="str">
        <f>IF(B28=0, -5, "0")</f>
        <v>0</v>
      </c>
      <c r="D28" s="24"/>
      <c r="E28" s="23"/>
      <c r="F28" s="46"/>
    </row>
    <row r="29" spans="1:7" ht="32.4" x14ac:dyDescent="0.4">
      <c r="A29" s="56" t="s">
        <v>49</v>
      </c>
      <c r="B29" s="45">
        <v>2</v>
      </c>
      <c r="C29" s="6" t="str">
        <f>IF(B29=0, -5, "0")</f>
        <v>0</v>
      </c>
      <c r="D29" s="24"/>
      <c r="E29" s="23"/>
      <c r="F29" s="46"/>
    </row>
    <row r="30" spans="1:7" ht="48.6" x14ac:dyDescent="0.4">
      <c r="A30" s="57" t="s">
        <v>50</v>
      </c>
      <c r="B30" s="45">
        <v>2</v>
      </c>
      <c r="C30" s="50"/>
      <c r="D30" s="24"/>
      <c r="E30" s="23"/>
      <c r="F30" s="46"/>
    </row>
    <row r="31" spans="1:7" ht="48.6" x14ac:dyDescent="0.4">
      <c r="A31" s="56" t="s">
        <v>51</v>
      </c>
      <c r="B31" s="45">
        <v>2</v>
      </c>
      <c r="C31" s="6" t="str">
        <f>IF(B31=0, -5, "0")</f>
        <v>0</v>
      </c>
      <c r="D31" s="58"/>
      <c r="E31" s="23"/>
      <c r="F31" s="46"/>
    </row>
    <row r="32" spans="1:7" ht="48.6" x14ac:dyDescent="0.4">
      <c r="A32" s="56" t="s">
        <v>52</v>
      </c>
      <c r="B32" s="45">
        <v>0</v>
      </c>
      <c r="C32" s="6">
        <f>IF(B32=0, -5, "0")</f>
        <v>-5</v>
      </c>
      <c r="D32" s="24" t="s">
        <v>74</v>
      </c>
      <c r="E32" s="23"/>
      <c r="F32" s="46"/>
    </row>
    <row r="33" spans="1:6" ht="32.4" x14ac:dyDescent="0.4">
      <c r="A33" s="56" t="s">
        <v>53</v>
      </c>
      <c r="B33" s="45">
        <v>2</v>
      </c>
      <c r="C33" s="6" t="str">
        <f>IF(B33=0, -5, "0")</f>
        <v>0</v>
      </c>
      <c r="D33" s="24"/>
      <c r="E33" s="24"/>
      <c r="F33" s="46"/>
    </row>
    <row r="34" spans="1:6" ht="32.4" x14ac:dyDescent="0.4">
      <c r="A34" s="57" t="s">
        <v>54</v>
      </c>
      <c r="B34" s="45">
        <v>2</v>
      </c>
      <c r="C34" s="50"/>
      <c r="D34" s="59"/>
      <c r="E34" s="23"/>
      <c r="F34" s="46"/>
    </row>
    <row r="35" spans="1:6" ht="16.2" x14ac:dyDescent="0.4">
      <c r="A35" s="57" t="s">
        <v>12</v>
      </c>
      <c r="B35" s="45">
        <v>2</v>
      </c>
      <c r="C35" s="50"/>
      <c r="D35" s="24"/>
      <c r="E35" s="23"/>
      <c r="F35" s="46"/>
    </row>
    <row r="36" spans="1:6" ht="48.6" x14ac:dyDescent="0.4">
      <c r="A36" s="57" t="s">
        <v>31</v>
      </c>
      <c r="B36" s="45">
        <v>2</v>
      </c>
      <c r="C36" s="50"/>
      <c r="D36" s="24"/>
      <c r="E36" s="23"/>
      <c r="F36" s="46"/>
    </row>
    <row r="37" spans="1:6" ht="48.6" x14ac:dyDescent="0.4">
      <c r="A37" s="57" t="s">
        <v>55</v>
      </c>
      <c r="B37" s="45">
        <v>2</v>
      </c>
      <c r="C37" s="50"/>
      <c r="D37" s="24"/>
      <c r="E37" s="24"/>
      <c r="F37" s="46"/>
    </row>
    <row r="38" spans="1:6" ht="32.4" x14ac:dyDescent="0.4">
      <c r="A38" s="57" t="s">
        <v>56</v>
      </c>
      <c r="B38" s="45">
        <v>2</v>
      </c>
      <c r="C38" s="50"/>
      <c r="D38" s="24"/>
      <c r="E38" s="23"/>
      <c r="F38" s="46"/>
    </row>
    <row r="39" spans="1:6" ht="16.2" x14ac:dyDescent="0.4">
      <c r="A39" s="56" t="s">
        <v>57</v>
      </c>
      <c r="B39" s="45">
        <v>2</v>
      </c>
      <c r="C39" s="6" t="str">
        <f>IF(B39=0, -5, "0")</f>
        <v>0</v>
      </c>
      <c r="D39" s="24"/>
      <c r="E39" s="24"/>
      <c r="F39" s="46"/>
    </row>
    <row r="40" spans="1:6" ht="32.4" x14ac:dyDescent="0.4">
      <c r="A40" s="56" t="s">
        <v>58</v>
      </c>
      <c r="B40" s="45">
        <v>2</v>
      </c>
      <c r="C40" s="6" t="str">
        <f>IF(B40=0, -5, "0")</f>
        <v>0</v>
      </c>
      <c r="D40" s="25"/>
      <c r="E40" s="23"/>
      <c r="F40" s="46"/>
    </row>
    <row r="41" spans="1:6" ht="48.6" x14ac:dyDescent="0.4">
      <c r="A41" s="56" t="s">
        <v>59</v>
      </c>
      <c r="B41" s="45">
        <v>2</v>
      </c>
      <c r="C41" s="6" t="str">
        <f>IF(B41=0, -5, "0")</f>
        <v>0</v>
      </c>
      <c r="D41" s="25"/>
      <c r="E41" s="23"/>
      <c r="F41" s="46"/>
    </row>
    <row r="42" spans="1:6" ht="32.4" x14ac:dyDescent="0.4">
      <c r="A42" s="57" t="s">
        <v>60</v>
      </c>
      <c r="B42" s="45">
        <v>2</v>
      </c>
      <c r="C42" s="50"/>
      <c r="D42" s="24"/>
      <c r="E42" s="23"/>
      <c r="F42" s="46"/>
    </row>
    <row r="43" spans="1:6" ht="32.4" x14ac:dyDescent="0.4">
      <c r="A43" s="56" t="s">
        <v>61</v>
      </c>
      <c r="B43" s="45">
        <v>2</v>
      </c>
      <c r="C43" s="6" t="str">
        <f>IF(B43=0, -5, "0")</f>
        <v>0</v>
      </c>
      <c r="D43" s="24"/>
      <c r="E43" s="23"/>
      <c r="F43" s="46"/>
    </row>
    <row r="44" spans="1:6" ht="32.4" x14ac:dyDescent="0.4">
      <c r="A44" s="56" t="s">
        <v>62</v>
      </c>
      <c r="B44" s="45">
        <v>2</v>
      </c>
      <c r="C44" s="6" t="str">
        <f>IF(B44=0, -5, "0")</f>
        <v>0</v>
      </c>
      <c r="D44" s="24"/>
      <c r="E44" s="23"/>
      <c r="F44" s="46"/>
    </row>
    <row r="45" spans="1:6" ht="32.4" x14ac:dyDescent="0.4">
      <c r="A45" s="56" t="s">
        <v>63</v>
      </c>
      <c r="B45" s="45">
        <v>2</v>
      </c>
      <c r="C45" s="6" t="str">
        <f>IF(B45=0, -5, "0")</f>
        <v>0</v>
      </c>
      <c r="D45" s="24"/>
      <c r="E45" s="23"/>
      <c r="F45" s="46"/>
    </row>
    <row r="46" spans="1:6" ht="32.4" x14ac:dyDescent="0.4">
      <c r="A46" s="57" t="s">
        <v>64</v>
      </c>
      <c r="B46" s="45">
        <v>2</v>
      </c>
      <c r="C46" s="50"/>
      <c r="D46" s="24"/>
      <c r="E46" s="23"/>
      <c r="F46" s="46"/>
    </row>
    <row r="47" spans="1:6" ht="16.2" x14ac:dyDescent="0.4">
      <c r="A47" s="57" t="s">
        <v>37</v>
      </c>
      <c r="B47" s="45">
        <v>2</v>
      </c>
      <c r="C47" s="50"/>
      <c r="D47" s="24"/>
      <c r="E47" s="23"/>
      <c r="F47" s="46"/>
    </row>
    <row r="48" spans="1:6" ht="47.4" x14ac:dyDescent="0.4">
      <c r="A48" s="57" t="s">
        <v>65</v>
      </c>
      <c r="B48" s="45">
        <v>0</v>
      </c>
      <c r="C48" s="50"/>
      <c r="D48" s="24" t="s">
        <v>76</v>
      </c>
      <c r="E48" s="23"/>
      <c r="F48" s="46"/>
    </row>
    <row r="49" spans="1:7" ht="32.4" x14ac:dyDescent="0.4">
      <c r="A49" s="57" t="s">
        <v>66</v>
      </c>
      <c r="B49" s="45">
        <v>2</v>
      </c>
      <c r="C49" s="50"/>
      <c r="D49" s="58"/>
      <c r="E49" s="58"/>
      <c r="F49" s="46"/>
    </row>
    <row r="50" spans="1:7" ht="32.4" x14ac:dyDescent="0.4">
      <c r="A50" s="57" t="s">
        <v>28</v>
      </c>
      <c r="B50" s="45">
        <v>2</v>
      </c>
      <c r="C50" s="50"/>
      <c r="D50" s="24"/>
      <c r="E50" s="23"/>
      <c r="F50" s="46"/>
    </row>
    <row r="51" spans="1:7" ht="18" x14ac:dyDescent="0.35">
      <c r="A51" s="67" t="s">
        <v>29</v>
      </c>
      <c r="B51" s="68"/>
      <c r="C51" s="68"/>
      <c r="D51" s="68"/>
      <c r="E51" s="68"/>
      <c r="F51" s="68"/>
    </row>
    <row r="52" spans="1:7" ht="32.4" x14ac:dyDescent="0.45">
      <c r="A52" s="57" t="s">
        <v>32</v>
      </c>
      <c r="B52" s="45">
        <v>2</v>
      </c>
      <c r="C52" s="29"/>
      <c r="D52" s="29"/>
      <c r="E52" s="29"/>
      <c r="F52" s="46"/>
    </row>
    <row r="53" spans="1:7" ht="32.4" x14ac:dyDescent="0.45">
      <c r="A53" s="57" t="s">
        <v>34</v>
      </c>
      <c r="B53" s="45">
        <v>2</v>
      </c>
      <c r="C53" s="29"/>
      <c r="D53" s="29"/>
      <c r="E53" s="29"/>
      <c r="F53" s="46"/>
    </row>
    <row r="54" spans="1:7" ht="32.4" x14ac:dyDescent="0.45">
      <c r="A54" s="57" t="s">
        <v>30</v>
      </c>
      <c r="B54" s="45">
        <v>2</v>
      </c>
      <c r="C54" s="29"/>
      <c r="D54" s="29"/>
      <c r="E54" s="29"/>
      <c r="F54" s="46"/>
    </row>
    <row r="55" spans="1:7" ht="48.6" x14ac:dyDescent="0.4">
      <c r="A55" s="57" t="s">
        <v>67</v>
      </c>
      <c r="B55" s="45">
        <v>2</v>
      </c>
      <c r="C55" s="30"/>
      <c r="D55" s="30"/>
      <c r="E55" s="30"/>
      <c r="F55" s="46"/>
    </row>
    <row r="56" spans="1:7" ht="48.6" x14ac:dyDescent="0.4">
      <c r="A56" s="57" t="s">
        <v>33</v>
      </c>
      <c r="B56" s="45">
        <v>2</v>
      </c>
      <c r="C56" s="30"/>
      <c r="D56" s="30"/>
      <c r="E56" s="30"/>
      <c r="F56" s="46"/>
    </row>
    <row r="57" spans="1:7" ht="97.2" x14ac:dyDescent="0.4">
      <c r="A57" s="57" t="s">
        <v>13</v>
      </c>
      <c r="B57" s="45" t="s">
        <v>2</v>
      </c>
      <c r="C57" s="50"/>
      <c r="D57" s="60">
        <v>1</v>
      </c>
      <c r="E57" s="64"/>
      <c r="F57" s="46"/>
    </row>
    <row r="58" spans="1:7" ht="16.2" x14ac:dyDescent="0.4">
      <c r="A58" s="51" t="s">
        <v>6</v>
      </c>
      <c r="B58" s="51"/>
      <c r="C58" s="51"/>
      <c r="D58" s="28">
        <f>SUM(B52:C57,B26:C50)</f>
        <v>51</v>
      </c>
      <c r="E58" s="2"/>
      <c r="F58" s="27"/>
    </row>
    <row r="59" spans="1:7" ht="16.2" x14ac:dyDescent="0.4">
      <c r="A59" s="51" t="s">
        <v>5</v>
      </c>
      <c r="B59" s="52"/>
      <c r="C59" s="53"/>
      <c r="D59" s="7">
        <f>D58/(COUNT(B52:C57,B26:C50)*2)</f>
        <v>0.82258064516129037</v>
      </c>
      <c r="E59" s="2"/>
      <c r="F59" s="27"/>
    </row>
    <row r="60" spans="1:7" ht="16.2" x14ac:dyDescent="0.4">
      <c r="A60" s="12" t="s">
        <v>35</v>
      </c>
      <c r="B60" s="11"/>
      <c r="C60" s="11"/>
      <c r="D60" s="70">
        <v>1</v>
      </c>
    </row>
    <row r="61" spans="1:7" ht="42" x14ac:dyDescent="0.5">
      <c r="A61" s="8" t="s">
        <v>36</v>
      </c>
      <c r="B61" s="9"/>
      <c r="C61" s="10"/>
      <c r="D61" s="61">
        <f>SUM(D58,D23)</f>
        <v>52</v>
      </c>
    </row>
    <row r="62" spans="1:7" ht="42" x14ac:dyDescent="0.5">
      <c r="A62" s="8" t="s">
        <v>16</v>
      </c>
      <c r="B62" s="9"/>
      <c r="C62" s="10"/>
      <c r="D62" s="62">
        <f>D61/(COUNT(B52:C57,B26:C50,B18:C22)*2)</f>
        <v>0.70270270270270274</v>
      </c>
    </row>
    <row r="64" spans="1:7" ht="15.6" x14ac:dyDescent="0.35">
      <c r="G64" s="3"/>
    </row>
    <row r="65" spans="7:7" ht="15.6" x14ac:dyDescent="0.35">
      <c r="G65" s="3"/>
    </row>
    <row r="66" spans="7:7" ht="15.6" x14ac:dyDescent="0.35">
      <c r="G66" s="3"/>
    </row>
    <row r="67" spans="7:7" ht="15.6" x14ac:dyDescent="0.35">
      <c r="G67" s="3"/>
    </row>
    <row r="68" spans="7:7" ht="15.6" x14ac:dyDescent="0.35">
      <c r="G68" s="3"/>
    </row>
    <row r="69" spans="7:7" ht="15.6" x14ac:dyDescent="0.35">
      <c r="G69" s="3"/>
    </row>
    <row r="70" spans="7:7" ht="15.6" x14ac:dyDescent="0.35">
      <c r="G70" s="3"/>
    </row>
    <row r="71" spans="7:7" ht="15.6" x14ac:dyDescent="0.35">
      <c r="G71" s="3"/>
    </row>
    <row r="72" spans="7:7" ht="15.6" x14ac:dyDescent="0.35">
      <c r="G72" s="3"/>
    </row>
    <row r="73" spans="7:7" ht="15.6" x14ac:dyDescent="0.35">
      <c r="G73" s="3"/>
    </row>
    <row r="74" spans="7:7" ht="15.6" x14ac:dyDescent="0.35">
      <c r="G74" s="3"/>
    </row>
    <row r="75" spans="7:7" ht="15.6" x14ac:dyDescent="0.35">
      <c r="G75" s="3"/>
    </row>
    <row r="76" spans="7:7" ht="15.6" x14ac:dyDescent="0.35">
      <c r="G76" s="3"/>
    </row>
    <row r="77" spans="7:7" ht="15.6" x14ac:dyDescent="0.35">
      <c r="G77" s="3"/>
    </row>
    <row r="78" spans="7:7" ht="15.6" x14ac:dyDescent="0.35">
      <c r="G78" s="3"/>
    </row>
    <row r="79" spans="7:7" ht="15.6" x14ac:dyDescent="0.35">
      <c r="G79" s="3"/>
    </row>
    <row r="80" spans="7:7" ht="15.6" x14ac:dyDescent="0.35">
      <c r="G80" s="3"/>
    </row>
    <row r="81" spans="7:7" ht="15.6" x14ac:dyDescent="0.35">
      <c r="G81" s="3"/>
    </row>
    <row r="82" spans="7:7" ht="15.6" x14ac:dyDescent="0.35">
      <c r="G82" s="3"/>
    </row>
    <row r="83" spans="7:7" ht="15.6" x14ac:dyDescent="0.35">
      <c r="G83" s="3"/>
    </row>
    <row r="84" spans="7:7" ht="15.6" x14ac:dyDescent="0.35">
      <c r="G84" s="3"/>
    </row>
    <row r="85" spans="7:7" ht="15.6" x14ac:dyDescent="0.35">
      <c r="G85" s="3"/>
    </row>
    <row r="86" spans="7:7" ht="15.6" x14ac:dyDescent="0.35">
      <c r="G86" s="3"/>
    </row>
    <row r="87" spans="7:7" ht="15.6" x14ac:dyDescent="0.35">
      <c r="G87" s="3"/>
    </row>
    <row r="88" spans="7:7" ht="15.6" x14ac:dyDescent="0.35">
      <c r="G88" s="3"/>
    </row>
    <row r="89" spans="7:7" ht="15.6" x14ac:dyDescent="0.35">
      <c r="G89" s="3"/>
    </row>
    <row r="90" spans="7:7" ht="15.6" x14ac:dyDescent="0.35">
      <c r="G90" s="3"/>
    </row>
    <row r="91" spans="7:7" ht="15.6" x14ac:dyDescent="0.35">
      <c r="G91" s="3"/>
    </row>
    <row r="92" spans="7:7" ht="15.6" x14ac:dyDescent="0.35">
      <c r="G92" s="3"/>
    </row>
    <row r="93" spans="7:7" ht="15.6" x14ac:dyDescent="0.35">
      <c r="G93" s="3"/>
    </row>
    <row r="94" spans="7:7" ht="15.6" x14ac:dyDescent="0.35">
      <c r="G94" s="3"/>
    </row>
    <row r="95" spans="7:7" ht="15.6" x14ac:dyDescent="0.35">
      <c r="G95" s="3"/>
    </row>
    <row r="96" spans="7:7" ht="15.6" x14ac:dyDescent="0.35">
      <c r="G96" s="3"/>
    </row>
    <row r="97" spans="7:7" ht="15.6" x14ac:dyDescent="0.35">
      <c r="G97" s="3"/>
    </row>
    <row r="98" spans="7:7" ht="15.6" x14ac:dyDescent="0.35">
      <c r="G98" s="3"/>
    </row>
    <row r="99" spans="7:7" ht="15.6" x14ac:dyDescent="0.35">
      <c r="G99" s="3"/>
    </row>
    <row r="100" spans="7:7" ht="15.6" x14ac:dyDescent="0.35">
      <c r="G100" s="3"/>
    </row>
    <row r="101" spans="7:7" ht="15.6" x14ac:dyDescent="0.35">
      <c r="G101" s="3"/>
    </row>
    <row r="102" spans="7:7" ht="15.6" x14ac:dyDescent="0.35">
      <c r="G102" s="3"/>
    </row>
    <row r="103" spans="7:7" ht="15.6" x14ac:dyDescent="0.35">
      <c r="G103" s="3"/>
    </row>
    <row r="104" spans="7:7" ht="15.6" x14ac:dyDescent="0.35">
      <c r="G104" s="3"/>
    </row>
    <row r="105" spans="7:7" ht="15.6" x14ac:dyDescent="0.35">
      <c r="G105" s="3"/>
    </row>
    <row r="106" spans="7:7" ht="15.6" x14ac:dyDescent="0.35">
      <c r="G106" s="3"/>
    </row>
    <row r="107" spans="7:7" ht="15.6" x14ac:dyDescent="0.35">
      <c r="G107" s="3"/>
    </row>
    <row r="108" spans="7:7" ht="15.6" x14ac:dyDescent="0.35">
      <c r="G108" s="3"/>
    </row>
    <row r="109" spans="7:7" ht="15.6" x14ac:dyDescent="0.35">
      <c r="G109" s="3"/>
    </row>
    <row r="110" spans="7:7" ht="15.6" x14ac:dyDescent="0.35">
      <c r="G110" s="3"/>
    </row>
    <row r="111" spans="7:7" ht="15.6" x14ac:dyDescent="0.35">
      <c r="G111" s="3"/>
    </row>
    <row r="112" spans="7:7" ht="15.6" x14ac:dyDescent="0.35">
      <c r="G112" s="3"/>
    </row>
    <row r="113" spans="7:7" ht="15.6" x14ac:dyDescent="0.35">
      <c r="G113" s="3"/>
    </row>
    <row r="114" spans="7:7" ht="15.6" x14ac:dyDescent="0.35">
      <c r="G114" s="3"/>
    </row>
    <row r="115" spans="7:7" ht="15.6" x14ac:dyDescent="0.35">
      <c r="G115" s="3"/>
    </row>
    <row r="116" spans="7:7" ht="15.6" x14ac:dyDescent="0.35">
      <c r="G116" s="3"/>
    </row>
    <row r="117" spans="7:7" ht="15.6" x14ac:dyDescent="0.35">
      <c r="G117" s="3"/>
    </row>
    <row r="118" spans="7:7" ht="15.6" x14ac:dyDescent="0.35">
      <c r="G118" s="3"/>
    </row>
    <row r="119" spans="7:7" ht="15.6" x14ac:dyDescent="0.35">
      <c r="G119" s="3"/>
    </row>
    <row r="120" spans="7:7" ht="15.6" x14ac:dyDescent="0.35">
      <c r="G120" s="3"/>
    </row>
    <row r="121" spans="7:7" ht="15.6" x14ac:dyDescent="0.35">
      <c r="G121" s="3"/>
    </row>
    <row r="122" spans="7:7" ht="15.6" x14ac:dyDescent="0.35">
      <c r="G122" s="3"/>
    </row>
    <row r="123" spans="7:7" ht="15.6" x14ac:dyDescent="0.35">
      <c r="G123" s="3"/>
    </row>
    <row r="124" spans="7:7" ht="15.6" x14ac:dyDescent="0.35">
      <c r="G124" s="3"/>
    </row>
    <row r="125" spans="7:7" ht="15.6" x14ac:dyDescent="0.35">
      <c r="G125" s="3"/>
    </row>
    <row r="126" spans="7:7" ht="15.6" x14ac:dyDescent="0.35">
      <c r="G126" s="3"/>
    </row>
    <row r="127" spans="7:7" ht="15.6" x14ac:dyDescent="0.35">
      <c r="G127" s="3"/>
    </row>
    <row r="128" spans="7:7" ht="15.6" x14ac:dyDescent="0.35">
      <c r="G128" s="3"/>
    </row>
    <row r="129" spans="7:7" ht="15.6" x14ac:dyDescent="0.35">
      <c r="G129" s="3"/>
    </row>
    <row r="130" spans="7:7" ht="15.6" x14ac:dyDescent="0.35">
      <c r="G130" s="3"/>
    </row>
    <row r="131" spans="7:7" ht="15.6" x14ac:dyDescent="0.35">
      <c r="G131" s="3"/>
    </row>
    <row r="132" spans="7:7" ht="15.6" x14ac:dyDescent="0.35">
      <c r="G132" s="3"/>
    </row>
    <row r="133" spans="7:7" ht="15.6" x14ac:dyDescent="0.35">
      <c r="G133" s="3"/>
    </row>
    <row r="134" spans="7:7" ht="15.6" x14ac:dyDescent="0.35">
      <c r="G134" s="3"/>
    </row>
    <row r="135" spans="7:7" ht="15.6" x14ac:dyDescent="0.35">
      <c r="G135" s="3"/>
    </row>
    <row r="136" spans="7:7" ht="15.6" x14ac:dyDescent="0.35">
      <c r="G136" s="3"/>
    </row>
    <row r="137" spans="7:7" ht="15.6" x14ac:dyDescent="0.35">
      <c r="G137" s="3"/>
    </row>
    <row r="138" spans="7:7" ht="15.6" x14ac:dyDescent="0.35">
      <c r="G138" s="3"/>
    </row>
    <row r="139" spans="7:7" ht="15.6" x14ac:dyDescent="0.35">
      <c r="G139" s="3"/>
    </row>
    <row r="140" spans="7:7" ht="15.6" x14ac:dyDescent="0.35">
      <c r="G140" s="3"/>
    </row>
    <row r="141" spans="7:7" ht="15.6" x14ac:dyDescent="0.35">
      <c r="G141" s="3"/>
    </row>
    <row r="142" spans="7:7" ht="15.6" x14ac:dyDescent="0.35">
      <c r="G142" s="3"/>
    </row>
    <row r="143" spans="7:7" ht="15.6" x14ac:dyDescent="0.35">
      <c r="G143" s="3"/>
    </row>
    <row r="144" spans="7:7" ht="15.6" x14ac:dyDescent="0.35">
      <c r="G144" s="3"/>
    </row>
    <row r="145" spans="7:7" ht="15.6" x14ac:dyDescent="0.35">
      <c r="G145" s="3"/>
    </row>
    <row r="146" spans="7:7" ht="15.6" x14ac:dyDescent="0.35">
      <c r="G146" s="3"/>
    </row>
    <row r="147" spans="7:7" ht="15.6" x14ac:dyDescent="0.35">
      <c r="G147" s="3"/>
    </row>
    <row r="148" spans="7:7" ht="15.6" x14ac:dyDescent="0.35">
      <c r="G148" s="3"/>
    </row>
    <row r="149" spans="7:7" ht="15.6" x14ac:dyDescent="0.35">
      <c r="G149" s="3"/>
    </row>
    <row r="150" spans="7:7" ht="15.6" x14ac:dyDescent="0.35">
      <c r="G150" s="3"/>
    </row>
    <row r="151" spans="7:7" ht="15.6" x14ac:dyDescent="0.35">
      <c r="G151" s="3"/>
    </row>
    <row r="152" spans="7:7" ht="15.6" x14ac:dyDescent="0.35">
      <c r="G152" s="3"/>
    </row>
    <row r="153" spans="7:7" ht="15.6" x14ac:dyDescent="0.35">
      <c r="G153" s="3"/>
    </row>
    <row r="154" spans="7:7" ht="15.6" x14ac:dyDescent="0.35">
      <c r="G154" s="3"/>
    </row>
    <row r="155" spans="7:7" ht="15.6" x14ac:dyDescent="0.35">
      <c r="G155" s="3"/>
    </row>
    <row r="156" spans="7:7" ht="15.6" x14ac:dyDescent="0.35">
      <c r="G156" s="3"/>
    </row>
    <row r="157" spans="7:7" ht="15.6" x14ac:dyDescent="0.35">
      <c r="G157" s="3"/>
    </row>
    <row r="158" spans="7:7" ht="15.6" x14ac:dyDescent="0.35">
      <c r="G158" s="3"/>
    </row>
    <row r="159" spans="7:7" ht="15.6" x14ac:dyDescent="0.35">
      <c r="G159" s="3"/>
    </row>
    <row r="160" spans="7:7" ht="15.6" x14ac:dyDescent="0.35">
      <c r="G160" s="3"/>
    </row>
    <row r="161" spans="7:7" ht="15.6" x14ac:dyDescent="0.35">
      <c r="G161" s="3"/>
    </row>
    <row r="162" spans="7:7" ht="15.6" x14ac:dyDescent="0.35">
      <c r="G162" s="3"/>
    </row>
    <row r="163" spans="7:7" ht="15.6" x14ac:dyDescent="0.35">
      <c r="G163" s="3"/>
    </row>
    <row r="164" spans="7:7" ht="15.6" x14ac:dyDescent="0.35">
      <c r="G164" s="3"/>
    </row>
    <row r="165" spans="7:7" ht="15.6" x14ac:dyDescent="0.35">
      <c r="G165" s="3"/>
    </row>
    <row r="166" spans="7:7" ht="15.6" x14ac:dyDescent="0.35">
      <c r="G166" s="3"/>
    </row>
    <row r="167" spans="7:7" ht="15.6" x14ac:dyDescent="0.35">
      <c r="G167" s="3"/>
    </row>
    <row r="168" spans="7:7" ht="15.6" x14ac:dyDescent="0.35">
      <c r="G168" s="3"/>
    </row>
    <row r="169" spans="7:7" ht="15.6" x14ac:dyDescent="0.35">
      <c r="G169" s="3"/>
    </row>
    <row r="170" spans="7:7" ht="15.6" x14ac:dyDescent="0.35">
      <c r="G170" s="3"/>
    </row>
    <row r="171" spans="7:7" ht="15.6" x14ac:dyDescent="0.35">
      <c r="G171" s="3"/>
    </row>
    <row r="172" spans="7:7" ht="15.6" x14ac:dyDescent="0.35">
      <c r="G172" s="3"/>
    </row>
    <row r="173" spans="7:7" ht="15.6" x14ac:dyDescent="0.35">
      <c r="G173" s="3"/>
    </row>
    <row r="174" spans="7:7" ht="15.6" x14ac:dyDescent="0.35">
      <c r="G174" s="3"/>
    </row>
    <row r="175" spans="7:7" ht="15.6" x14ac:dyDescent="0.35">
      <c r="G175" s="3"/>
    </row>
    <row r="176" spans="7:7" ht="15.6" x14ac:dyDescent="0.35">
      <c r="G176" s="3"/>
    </row>
    <row r="177" spans="7:7" ht="15.6" x14ac:dyDescent="0.35">
      <c r="G177" s="3"/>
    </row>
    <row r="178" spans="7:7" ht="15.6" x14ac:dyDescent="0.35">
      <c r="G178" s="3"/>
    </row>
    <row r="179" spans="7:7" ht="15.6" x14ac:dyDescent="0.35">
      <c r="G179" s="3"/>
    </row>
    <row r="180" spans="7:7" ht="15.6" x14ac:dyDescent="0.35">
      <c r="G180" s="3"/>
    </row>
    <row r="181" spans="7:7" ht="15.6" x14ac:dyDescent="0.35">
      <c r="G181" s="3"/>
    </row>
    <row r="182" spans="7:7" ht="15.6" x14ac:dyDescent="0.35">
      <c r="G182" s="3"/>
    </row>
    <row r="183" spans="7:7" ht="15.6" x14ac:dyDescent="0.35">
      <c r="G183" s="3"/>
    </row>
    <row r="184" spans="7:7" ht="15.6" x14ac:dyDescent="0.35">
      <c r="G184" s="3"/>
    </row>
    <row r="185" spans="7:7" ht="15.6" x14ac:dyDescent="0.35">
      <c r="G185" s="3"/>
    </row>
    <row r="186" spans="7:7" ht="15.6" x14ac:dyDescent="0.35">
      <c r="G186" s="3"/>
    </row>
    <row r="187" spans="7:7" ht="15.6" x14ac:dyDescent="0.35">
      <c r="G187" s="3"/>
    </row>
    <row r="188" spans="7:7" ht="15.6" x14ac:dyDescent="0.35">
      <c r="G188" s="3"/>
    </row>
    <row r="189" spans="7:7" ht="15.6" x14ac:dyDescent="0.35">
      <c r="G189" s="3"/>
    </row>
    <row r="190" spans="7:7" ht="15.6" x14ac:dyDescent="0.35">
      <c r="G190" s="3"/>
    </row>
    <row r="191" spans="7:7" ht="15.6" x14ac:dyDescent="0.35">
      <c r="G191" s="3"/>
    </row>
    <row r="192" spans="7:7" ht="15.6" x14ac:dyDescent="0.35">
      <c r="G192" s="3"/>
    </row>
    <row r="193" spans="1:7" ht="15.6" x14ac:dyDescent="0.35">
      <c r="G193" s="3"/>
    </row>
    <row r="194" spans="1:7" ht="15.6" x14ac:dyDescent="0.35">
      <c r="G194" s="3"/>
    </row>
    <row r="195" spans="1:7" ht="15.6" x14ac:dyDescent="0.35">
      <c r="A195" s="3"/>
      <c r="B195" s="3"/>
      <c r="C195" s="3"/>
      <c r="D195" s="3"/>
      <c r="E195" s="3"/>
      <c r="F195" s="3"/>
      <c r="G195" s="3"/>
    </row>
    <row r="196" spans="1:7" ht="15.6" x14ac:dyDescent="0.35">
      <c r="A196" s="3"/>
      <c r="B196" s="3"/>
      <c r="C196" s="3"/>
      <c r="D196" s="3"/>
      <c r="E196" s="3"/>
      <c r="F196" s="3"/>
      <c r="G196" s="3"/>
    </row>
    <row r="197" spans="1:7" ht="15.6" x14ac:dyDescent="0.35">
      <c r="A197" s="3"/>
      <c r="B197" s="3"/>
      <c r="C197" s="3"/>
      <c r="D197" s="3"/>
      <c r="E197" s="3"/>
      <c r="F197" s="3"/>
      <c r="G197" s="3"/>
    </row>
    <row r="198" spans="1:7" ht="15.6" x14ac:dyDescent="0.35">
      <c r="G198" s="3"/>
    </row>
    <row r="199" spans="1:7" ht="15.6" x14ac:dyDescent="0.35">
      <c r="A199" s="3"/>
      <c r="B199" s="3"/>
      <c r="C199" s="3"/>
      <c r="D199" s="3"/>
      <c r="E199" s="3"/>
      <c r="F199" s="3"/>
      <c r="G199" s="3"/>
    </row>
    <row r="200" spans="1:7" ht="15.6" x14ac:dyDescent="0.35">
      <c r="A200" s="3"/>
      <c r="B200" s="3"/>
      <c r="C200" s="3"/>
      <c r="D200" s="3"/>
      <c r="E200" s="3"/>
      <c r="F200" s="3"/>
      <c r="G200" s="3"/>
    </row>
    <row r="201" spans="1:7" ht="15.6" x14ac:dyDescent="0.35">
      <c r="A201" s="3"/>
      <c r="B201" s="3"/>
      <c r="C201" s="3"/>
      <c r="D201" s="3"/>
      <c r="E201" s="3"/>
      <c r="F201" s="3"/>
      <c r="G20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topLeftCell="A60" workbookViewId="0">
      <selection activeCell="B56" sqref="B56:B57"/>
    </sheetView>
  </sheetViews>
  <sheetFormatPr baseColWidth="10" defaultRowHeight="14.4" x14ac:dyDescent="0.3"/>
  <sheetData>
    <row r="1" spans="1:7" ht="25.2" x14ac:dyDescent="0.6">
      <c r="A1" s="32"/>
      <c r="B1" s="33">
        <v>0</v>
      </c>
      <c r="C1" s="33"/>
      <c r="D1" s="81"/>
      <c r="E1" s="81"/>
      <c r="F1" s="81"/>
      <c r="G1" s="81"/>
    </row>
    <row r="2" spans="1:7" ht="25.2" x14ac:dyDescent="0.6">
      <c r="A2" s="32"/>
      <c r="B2" s="33">
        <v>1</v>
      </c>
      <c r="C2" s="33"/>
      <c r="D2" s="34"/>
      <c r="E2" s="34"/>
      <c r="F2" s="34"/>
      <c r="G2" s="35"/>
    </row>
    <row r="3" spans="1:7" ht="25.2" x14ac:dyDescent="0.6">
      <c r="A3" s="32"/>
      <c r="B3" s="33">
        <v>2</v>
      </c>
      <c r="C3" s="33"/>
      <c r="D3" s="34"/>
      <c r="E3" s="34" t="s">
        <v>25</v>
      </c>
      <c r="F3" s="34"/>
      <c r="G3" s="35"/>
    </row>
    <row r="4" spans="1:7" ht="25.2" x14ac:dyDescent="0.6">
      <c r="A4" s="32"/>
      <c r="B4" s="33" t="s">
        <v>2</v>
      </c>
      <c r="C4" s="33"/>
      <c r="D4" s="36"/>
      <c r="E4" s="34" t="s">
        <v>26</v>
      </c>
      <c r="F4" s="34"/>
      <c r="G4" s="35"/>
    </row>
    <row r="5" spans="1:7" ht="25.2" x14ac:dyDescent="0.6">
      <c r="A5" s="32"/>
      <c r="B5" s="33"/>
      <c r="C5" s="33"/>
      <c r="D5" s="34"/>
      <c r="E5" s="34"/>
      <c r="F5" s="34"/>
      <c r="G5" s="35"/>
    </row>
    <row r="6" spans="1:7" ht="84" x14ac:dyDescent="0.6">
      <c r="A6" s="85" t="s">
        <v>11</v>
      </c>
      <c r="B6" s="85"/>
      <c r="C6" s="85"/>
      <c r="D6" s="85"/>
      <c r="E6" s="85"/>
      <c r="F6" s="85"/>
      <c r="G6" s="31"/>
    </row>
    <row r="7" spans="1:7" ht="26.4" x14ac:dyDescent="0.6">
      <c r="A7" s="86" t="str">
        <f>'Page de garde'!D18</f>
        <v>Hyper Mall Sousse/ SUSHI</v>
      </c>
      <c r="B7" s="86"/>
      <c r="C7" s="86"/>
      <c r="D7" s="86"/>
      <c r="E7" s="86"/>
      <c r="F7" s="86"/>
      <c r="G7" s="31"/>
    </row>
    <row r="8" spans="1:7" ht="25.2" x14ac:dyDescent="0.6">
      <c r="A8" s="4" t="s">
        <v>7</v>
      </c>
      <c r="B8" s="87" t="s">
        <v>70</v>
      </c>
      <c r="C8" s="87"/>
      <c r="D8" s="87"/>
      <c r="E8" s="87"/>
      <c r="F8" s="87"/>
      <c r="G8" s="31"/>
    </row>
    <row r="9" spans="1:7" ht="25.2" x14ac:dyDescent="0.6">
      <c r="A9" s="5" t="s">
        <v>9</v>
      </c>
      <c r="B9" s="88" t="s">
        <v>72</v>
      </c>
      <c r="C9" s="88"/>
      <c r="D9" s="88"/>
      <c r="E9" s="88"/>
      <c r="F9" s="88"/>
      <c r="G9" s="31"/>
    </row>
    <row r="10" spans="1:7" ht="25.2" x14ac:dyDescent="0.6">
      <c r="A10" s="4" t="s">
        <v>8</v>
      </c>
      <c r="B10" s="89">
        <v>44193</v>
      </c>
      <c r="C10" s="89"/>
      <c r="D10" s="89"/>
      <c r="E10" s="89"/>
      <c r="F10" s="89"/>
      <c r="G10" s="31"/>
    </row>
    <row r="11" spans="1:7" ht="25.2" x14ac:dyDescent="0.6">
      <c r="A11" s="4" t="s">
        <v>14</v>
      </c>
      <c r="B11" s="79" t="e">
        <f>D62</f>
        <v>#DIV/0!</v>
      </c>
      <c r="C11" s="79"/>
      <c r="D11" s="79"/>
      <c r="E11" s="79"/>
      <c r="F11" s="79"/>
      <c r="G11" s="31"/>
    </row>
    <row r="12" spans="1:7" ht="21" x14ac:dyDescent="0.5">
      <c r="A12" s="1"/>
      <c r="D12" s="80"/>
      <c r="E12" s="80"/>
      <c r="F12" s="80"/>
      <c r="G12" s="80"/>
    </row>
    <row r="13" spans="1:7" ht="16.8" x14ac:dyDescent="0.45">
      <c r="A13" s="37" t="s">
        <v>38</v>
      </c>
      <c r="B13" s="37"/>
      <c r="C13" s="37"/>
      <c r="D13" s="37"/>
      <c r="E13" s="37"/>
      <c r="F13" s="38"/>
    </row>
    <row r="14" spans="1:7" ht="16.2" x14ac:dyDescent="0.4">
      <c r="A14" s="39"/>
      <c r="B14" s="26"/>
      <c r="C14" s="26"/>
      <c r="D14" s="26"/>
      <c r="F14" s="27"/>
    </row>
    <row r="15" spans="1:7" ht="48.6" x14ac:dyDescent="0.3">
      <c r="A15" s="82" t="s">
        <v>0</v>
      </c>
      <c r="B15" s="83" t="s">
        <v>1</v>
      </c>
      <c r="C15" s="83"/>
      <c r="D15" s="83" t="s">
        <v>10</v>
      </c>
      <c r="E15" s="84" t="s">
        <v>15</v>
      </c>
      <c r="F15" s="84" t="s">
        <v>27</v>
      </c>
    </row>
    <row r="16" spans="1:7" ht="16.2" x14ac:dyDescent="0.3">
      <c r="A16" s="82"/>
      <c r="B16" s="40" t="s">
        <v>4</v>
      </c>
      <c r="C16" s="40" t="s">
        <v>3</v>
      </c>
      <c r="D16" s="83"/>
      <c r="E16" s="84"/>
      <c r="F16" s="84"/>
      <c r="G16" s="66"/>
    </row>
    <row r="17" spans="1:7" ht="64.8" x14ac:dyDescent="0.3">
      <c r="A17" s="41" t="s">
        <v>39</v>
      </c>
      <c r="B17" s="42"/>
      <c r="C17" s="42"/>
      <c r="D17" s="42"/>
      <c r="E17" s="42"/>
      <c r="F17" s="43"/>
      <c r="G17" s="66"/>
    </row>
    <row r="18" spans="1:7" ht="129.6" x14ac:dyDescent="0.4">
      <c r="A18" s="44" t="s">
        <v>40</v>
      </c>
      <c r="B18" s="45" t="s">
        <v>2</v>
      </c>
      <c r="C18" s="45"/>
      <c r="D18" s="24"/>
      <c r="E18" s="23"/>
      <c r="F18" s="46"/>
    </row>
    <row r="19" spans="1:7" ht="64.8" x14ac:dyDescent="0.4">
      <c r="A19" s="47" t="s">
        <v>41</v>
      </c>
      <c r="B19" s="45" t="s">
        <v>2</v>
      </c>
      <c r="C19" s="6" t="str">
        <f>IF(B19=0, -5, "0")</f>
        <v>0</v>
      </c>
      <c r="D19" s="24"/>
      <c r="E19" s="24"/>
      <c r="F19" s="46"/>
    </row>
    <row r="20" spans="1:7" ht="64.8" x14ac:dyDescent="0.4">
      <c r="A20" s="44" t="s">
        <v>42</v>
      </c>
      <c r="B20" s="45" t="s">
        <v>2</v>
      </c>
      <c r="C20" s="45"/>
      <c r="D20" s="24"/>
      <c r="E20" s="23"/>
      <c r="F20" s="46"/>
    </row>
    <row r="21" spans="1:7" ht="16.2" x14ac:dyDescent="0.4">
      <c r="A21" s="48" t="s">
        <v>43</v>
      </c>
      <c r="B21" s="45" t="s">
        <v>2</v>
      </c>
      <c r="C21" s="6" t="str">
        <f>IF(B21=0, -5, "0")</f>
        <v>0</v>
      </c>
      <c r="D21" s="24"/>
      <c r="E21" s="23"/>
      <c r="F21" s="46"/>
    </row>
    <row r="22" spans="1:7" ht="16.2" x14ac:dyDescent="0.4">
      <c r="A22" s="49" t="s">
        <v>44</v>
      </c>
      <c r="B22" s="45" t="s">
        <v>2</v>
      </c>
      <c r="C22" s="50"/>
      <c r="D22" s="24"/>
      <c r="E22" s="23"/>
      <c r="F22" s="46"/>
    </row>
    <row r="23" spans="1:7" ht="32.4" x14ac:dyDescent="0.4">
      <c r="A23" s="51" t="s">
        <v>6</v>
      </c>
      <c r="B23" s="51"/>
      <c r="C23" s="51"/>
      <c r="D23" s="65">
        <f>SUM(B18:C22)</f>
        <v>0</v>
      </c>
      <c r="E23" s="2"/>
      <c r="F23" s="27"/>
    </row>
    <row r="24" spans="1:7" ht="48.6" x14ac:dyDescent="0.4">
      <c r="A24" s="51" t="s">
        <v>5</v>
      </c>
      <c r="B24" s="52"/>
      <c r="C24" s="53"/>
      <c r="D24" s="7" t="e">
        <f>D23/(COUNT(B18:C22)*2)</f>
        <v>#DIV/0!</v>
      </c>
      <c r="E24" s="2"/>
      <c r="F24" s="27"/>
    </row>
    <row r="25" spans="1:7" ht="16.8" x14ac:dyDescent="0.3">
      <c r="A25" s="41" t="s">
        <v>45</v>
      </c>
      <c r="B25" s="42"/>
      <c r="C25" s="42"/>
      <c r="D25" s="42"/>
      <c r="E25" s="42"/>
      <c r="F25" s="43"/>
    </row>
    <row r="26" spans="1:7" ht="64.8" x14ac:dyDescent="0.4">
      <c r="A26" s="54" t="s">
        <v>46</v>
      </c>
      <c r="B26" s="45" t="s">
        <v>2</v>
      </c>
      <c r="C26" s="45"/>
      <c r="D26" s="24"/>
      <c r="E26" s="23"/>
      <c r="F26" s="46"/>
    </row>
    <row r="27" spans="1:7" ht="32.4" x14ac:dyDescent="0.4">
      <c r="A27" s="55" t="s">
        <v>47</v>
      </c>
      <c r="B27" s="45" t="s">
        <v>2</v>
      </c>
      <c r="C27" s="6" t="str">
        <f>IF(B27=0, -5, "0")</f>
        <v>0</v>
      </c>
      <c r="D27" s="24"/>
      <c r="E27" s="23"/>
      <c r="F27" s="46"/>
    </row>
    <row r="28" spans="1:7" ht="113.4" x14ac:dyDescent="0.4">
      <c r="A28" s="56" t="s">
        <v>48</v>
      </c>
      <c r="B28" s="45" t="s">
        <v>2</v>
      </c>
      <c r="C28" s="6" t="str">
        <f>IF(B28=0, -5, "0")</f>
        <v>0</v>
      </c>
      <c r="D28" s="24"/>
      <c r="E28" s="23"/>
      <c r="F28" s="46"/>
    </row>
    <row r="29" spans="1:7" ht="64.8" x14ac:dyDescent="0.4">
      <c r="A29" s="56" t="s">
        <v>49</v>
      </c>
      <c r="B29" s="45" t="s">
        <v>2</v>
      </c>
      <c r="C29" s="6" t="str">
        <f>IF(B29=0, -5, "0")</f>
        <v>0</v>
      </c>
      <c r="D29" s="24"/>
      <c r="E29" s="23"/>
      <c r="F29" s="46"/>
    </row>
    <row r="30" spans="1:7" ht="113.4" x14ac:dyDescent="0.4">
      <c r="A30" s="57" t="s">
        <v>50</v>
      </c>
      <c r="B30" s="45" t="s">
        <v>2</v>
      </c>
      <c r="C30" s="50"/>
      <c r="D30" s="24"/>
      <c r="E30" s="23"/>
      <c r="F30" s="46"/>
    </row>
    <row r="31" spans="1:7" ht="145.80000000000001" x14ac:dyDescent="0.4">
      <c r="A31" s="56" t="s">
        <v>51</v>
      </c>
      <c r="B31" s="45" t="s">
        <v>2</v>
      </c>
      <c r="C31" s="6" t="str">
        <f>IF(B31=0, -5, "0")</f>
        <v>0</v>
      </c>
      <c r="D31" s="58"/>
      <c r="E31" s="23"/>
      <c r="F31" s="46"/>
    </row>
    <row r="32" spans="1:7" ht="113.4" x14ac:dyDescent="0.4">
      <c r="A32" s="56" t="s">
        <v>52</v>
      </c>
      <c r="B32" s="45" t="s">
        <v>2</v>
      </c>
      <c r="C32" s="6" t="str">
        <f>IF(B32=0, -5, "0")</f>
        <v>0</v>
      </c>
      <c r="D32" s="24"/>
      <c r="E32" s="23"/>
      <c r="F32" s="46"/>
    </row>
    <row r="33" spans="1:6" ht="129.6" x14ac:dyDescent="0.4">
      <c r="A33" s="56" t="s">
        <v>53</v>
      </c>
      <c r="B33" s="45" t="s">
        <v>2</v>
      </c>
      <c r="C33" s="6" t="str">
        <f>IF(B33=0, -5, "0")</f>
        <v>0</v>
      </c>
      <c r="D33" s="24"/>
      <c r="E33" s="23"/>
      <c r="F33" s="46"/>
    </row>
    <row r="34" spans="1:6" ht="48.6" x14ac:dyDescent="0.4">
      <c r="A34" s="57" t="s">
        <v>54</v>
      </c>
      <c r="B34" s="45" t="s">
        <v>2</v>
      </c>
      <c r="C34" s="50"/>
      <c r="D34" s="59"/>
      <c r="E34" s="23"/>
      <c r="F34" s="46"/>
    </row>
    <row r="35" spans="1:6" ht="32.4" x14ac:dyDescent="0.4">
      <c r="A35" s="57" t="s">
        <v>12</v>
      </c>
      <c r="B35" s="45" t="s">
        <v>2</v>
      </c>
      <c r="C35" s="50"/>
      <c r="D35" s="24"/>
      <c r="E35" s="23"/>
      <c r="F35" s="46"/>
    </row>
    <row r="36" spans="1:6" ht="129.6" x14ac:dyDescent="0.4">
      <c r="A36" s="57" t="s">
        <v>31</v>
      </c>
      <c r="B36" s="45" t="s">
        <v>2</v>
      </c>
      <c r="C36" s="50"/>
      <c r="D36" s="24"/>
      <c r="E36" s="24"/>
      <c r="F36" s="46"/>
    </row>
    <row r="37" spans="1:6" ht="145.80000000000001" x14ac:dyDescent="0.4">
      <c r="A37" s="57" t="s">
        <v>55</v>
      </c>
      <c r="B37" s="45" t="s">
        <v>2</v>
      </c>
      <c r="C37" s="50"/>
      <c r="D37" s="24"/>
      <c r="E37" s="23"/>
      <c r="F37" s="46"/>
    </row>
    <row r="38" spans="1:6" ht="97.2" x14ac:dyDescent="0.4">
      <c r="A38" s="57" t="s">
        <v>56</v>
      </c>
      <c r="B38" s="45" t="s">
        <v>2</v>
      </c>
      <c r="C38" s="50"/>
      <c r="D38" s="24"/>
      <c r="E38" s="23"/>
      <c r="F38" s="46"/>
    </row>
    <row r="39" spans="1:6" ht="48.6" x14ac:dyDescent="0.4">
      <c r="A39" s="56" t="s">
        <v>57</v>
      </c>
      <c r="B39" s="45" t="s">
        <v>2</v>
      </c>
      <c r="C39" s="6" t="str">
        <f>IF(B39=0, -5, "0")</f>
        <v>0</v>
      </c>
      <c r="D39" s="24"/>
      <c r="E39" s="23"/>
      <c r="F39" s="46"/>
    </row>
    <row r="40" spans="1:6" ht="113.4" x14ac:dyDescent="0.4">
      <c r="A40" s="56" t="s">
        <v>58</v>
      </c>
      <c r="B40" s="45" t="s">
        <v>2</v>
      </c>
      <c r="C40" s="6" t="str">
        <f>IF(B40=0, -5, "0")</f>
        <v>0</v>
      </c>
      <c r="D40" s="25"/>
      <c r="E40" s="23"/>
      <c r="F40" s="46"/>
    </row>
    <row r="41" spans="1:6" ht="129.6" x14ac:dyDescent="0.4">
      <c r="A41" s="56" t="s">
        <v>59</v>
      </c>
      <c r="B41" s="45" t="s">
        <v>2</v>
      </c>
      <c r="C41" s="6" t="str">
        <f>IF(B41=0, -5, "0")</f>
        <v>0</v>
      </c>
      <c r="D41" s="25"/>
      <c r="E41" s="24"/>
      <c r="F41" s="46"/>
    </row>
    <row r="42" spans="1:6" ht="81" x14ac:dyDescent="0.4">
      <c r="A42" s="57" t="s">
        <v>60</v>
      </c>
      <c r="B42" s="45" t="s">
        <v>2</v>
      </c>
      <c r="C42" s="50"/>
      <c r="D42" s="24"/>
      <c r="E42" s="23"/>
      <c r="F42" s="46"/>
    </row>
    <row r="43" spans="1:6" ht="81" x14ac:dyDescent="0.4">
      <c r="A43" s="56" t="s">
        <v>61</v>
      </c>
      <c r="B43" s="45" t="s">
        <v>2</v>
      </c>
      <c r="C43" s="6" t="str">
        <f>IF(B43=0, -5, "0")</f>
        <v>0</v>
      </c>
      <c r="D43" s="24"/>
      <c r="E43" s="23"/>
      <c r="F43" s="46"/>
    </row>
    <row r="44" spans="1:6" ht="81" x14ac:dyDescent="0.4">
      <c r="A44" s="56" t="s">
        <v>62</v>
      </c>
      <c r="B44" s="45" t="s">
        <v>2</v>
      </c>
      <c r="C44" s="6" t="str">
        <f>IF(B44=0, -5, "0")</f>
        <v>0</v>
      </c>
      <c r="D44" s="24"/>
      <c r="E44" s="23"/>
      <c r="F44" s="46"/>
    </row>
    <row r="45" spans="1:6" ht="64.8" x14ac:dyDescent="0.4">
      <c r="A45" s="56" t="s">
        <v>63</v>
      </c>
      <c r="B45" s="45" t="s">
        <v>2</v>
      </c>
      <c r="C45" s="6" t="str">
        <f>IF(B45=0, -5, "0")</f>
        <v>0</v>
      </c>
      <c r="D45" s="24"/>
      <c r="E45" s="23"/>
      <c r="F45" s="46"/>
    </row>
    <row r="46" spans="1:6" ht="97.2" x14ac:dyDescent="0.4">
      <c r="A46" s="57" t="s">
        <v>64</v>
      </c>
      <c r="B46" s="45" t="s">
        <v>2</v>
      </c>
      <c r="C46" s="50"/>
      <c r="D46" s="24"/>
      <c r="E46" s="24"/>
      <c r="F46" s="46"/>
    </row>
    <row r="47" spans="1:6" ht="48.6" x14ac:dyDescent="0.4">
      <c r="A47" s="57" t="s">
        <v>37</v>
      </c>
      <c r="B47" s="45" t="s">
        <v>2</v>
      </c>
      <c r="C47" s="50"/>
      <c r="D47" s="24"/>
      <c r="E47" s="23"/>
      <c r="F47" s="46"/>
    </row>
    <row r="48" spans="1:6" ht="81" x14ac:dyDescent="0.4">
      <c r="A48" s="57" t="s">
        <v>65</v>
      </c>
      <c r="B48" s="45" t="s">
        <v>2</v>
      </c>
      <c r="C48" s="50"/>
      <c r="D48" s="24"/>
      <c r="E48" s="23"/>
      <c r="F48" s="46"/>
    </row>
    <row r="49" spans="1:7" ht="97.2" x14ac:dyDescent="0.4">
      <c r="A49" s="57" t="s">
        <v>66</v>
      </c>
      <c r="B49" s="45" t="s">
        <v>2</v>
      </c>
      <c r="C49" s="50"/>
      <c r="D49" s="58"/>
      <c r="E49" s="58"/>
      <c r="F49" s="46"/>
    </row>
    <row r="50" spans="1:7" ht="113.4" x14ac:dyDescent="0.4">
      <c r="A50" s="57" t="s">
        <v>28</v>
      </c>
      <c r="B50" s="45" t="s">
        <v>2</v>
      </c>
      <c r="C50" s="50"/>
      <c r="D50" s="24"/>
      <c r="E50" s="24"/>
      <c r="F50" s="46"/>
    </row>
    <row r="51" spans="1:7" ht="18" x14ac:dyDescent="0.35">
      <c r="A51" s="90" t="s">
        <v>29</v>
      </c>
      <c r="B51" s="91"/>
      <c r="C51" s="91"/>
      <c r="D51" s="91"/>
      <c r="E51" s="91"/>
      <c r="F51" s="91"/>
    </row>
    <row r="52" spans="1:7" ht="64.8" x14ac:dyDescent="0.45">
      <c r="A52" s="57" t="s">
        <v>32</v>
      </c>
      <c r="B52" s="45" t="s">
        <v>2</v>
      </c>
      <c r="C52" s="29"/>
      <c r="D52" s="71"/>
      <c r="E52" s="72"/>
      <c r="F52" s="46"/>
    </row>
    <row r="53" spans="1:7" ht="81" x14ac:dyDescent="0.45">
      <c r="A53" s="57" t="s">
        <v>34</v>
      </c>
      <c r="B53" s="45" t="s">
        <v>2</v>
      </c>
      <c r="C53" s="29"/>
      <c r="D53" s="71"/>
      <c r="E53" s="29"/>
      <c r="F53" s="46"/>
    </row>
    <row r="54" spans="1:7" ht="97.2" x14ac:dyDescent="0.45">
      <c r="A54" s="57" t="s">
        <v>30</v>
      </c>
      <c r="B54" s="45" t="s">
        <v>2</v>
      </c>
      <c r="C54" s="29"/>
      <c r="D54" s="29"/>
      <c r="E54" s="29"/>
      <c r="F54" s="46"/>
    </row>
    <row r="55" spans="1:7" ht="129.6" x14ac:dyDescent="0.4">
      <c r="A55" s="57" t="s">
        <v>67</v>
      </c>
      <c r="B55" s="45" t="s">
        <v>2</v>
      </c>
      <c r="C55" s="30"/>
      <c r="D55" s="92"/>
      <c r="E55" s="30"/>
      <c r="F55" s="46"/>
    </row>
    <row r="56" spans="1:7" ht="145.80000000000001" x14ac:dyDescent="0.4">
      <c r="A56" s="57" t="s">
        <v>33</v>
      </c>
      <c r="B56" s="45" t="s">
        <v>2</v>
      </c>
      <c r="C56" s="30"/>
      <c r="D56" s="30"/>
      <c r="E56" s="30"/>
      <c r="F56" s="46"/>
    </row>
    <row r="57" spans="1:7" ht="307.8" x14ac:dyDescent="0.4">
      <c r="A57" s="57" t="s">
        <v>13</v>
      </c>
      <c r="B57" s="45" t="s">
        <v>2</v>
      </c>
      <c r="C57" s="50"/>
      <c r="D57" s="60">
        <v>0.8</v>
      </c>
      <c r="E57" s="69"/>
      <c r="F57" s="46"/>
    </row>
    <row r="58" spans="1:7" ht="32.4" x14ac:dyDescent="0.4">
      <c r="A58" s="51" t="s">
        <v>6</v>
      </c>
      <c r="B58" s="51"/>
      <c r="C58" s="51"/>
      <c r="D58" s="28">
        <f>SUM(B52:C57,B26:C50)</f>
        <v>0</v>
      </c>
      <c r="E58" s="2"/>
      <c r="F58" s="27"/>
    </row>
    <row r="59" spans="1:7" ht="48.6" x14ac:dyDescent="0.4">
      <c r="A59" s="51" t="s">
        <v>5</v>
      </c>
      <c r="B59" s="52"/>
      <c r="C59" s="53"/>
      <c r="D59" s="7" t="e">
        <f>D58/(COUNT(B52:C57,B26:C50)*2)</f>
        <v>#DIV/0!</v>
      </c>
      <c r="E59" s="2"/>
      <c r="F59" s="27"/>
    </row>
    <row r="60" spans="1:7" ht="16.2" x14ac:dyDescent="0.4">
      <c r="A60" s="12" t="s">
        <v>35</v>
      </c>
      <c r="B60" s="11"/>
      <c r="C60" s="11"/>
      <c r="D60" s="63">
        <f>AVERAGE(D57)</f>
        <v>0.8</v>
      </c>
    </row>
    <row r="61" spans="1:7" ht="105" x14ac:dyDescent="0.5">
      <c r="A61" s="8" t="s">
        <v>36</v>
      </c>
      <c r="B61" s="9"/>
      <c r="C61" s="10"/>
      <c r="D61" s="61">
        <f>SUM(D58,D23)</f>
        <v>0</v>
      </c>
    </row>
    <row r="62" spans="1:7" ht="105" x14ac:dyDescent="0.5">
      <c r="A62" s="8" t="s">
        <v>16</v>
      </c>
      <c r="B62" s="9"/>
      <c r="C62" s="10"/>
      <c r="D62" s="62" t="e">
        <f>D61/(COUNT(B52:C57,B26:C50,B18:C22)*2)</f>
        <v>#DIV/0!</v>
      </c>
    </row>
    <row r="64" spans="1:7" ht="15.6" x14ac:dyDescent="0.35">
      <c r="G64" s="3"/>
    </row>
    <row r="65" spans="7:7" ht="15.6" x14ac:dyDescent="0.35">
      <c r="G65" s="3"/>
    </row>
    <row r="66" spans="7:7" ht="15.6" x14ac:dyDescent="0.35">
      <c r="G66" s="3"/>
    </row>
    <row r="67" spans="7:7" ht="15.6" x14ac:dyDescent="0.35">
      <c r="G67" s="3"/>
    </row>
    <row r="68" spans="7:7" ht="15.6" x14ac:dyDescent="0.35">
      <c r="G68" s="3"/>
    </row>
    <row r="69" spans="7:7" ht="15.6" x14ac:dyDescent="0.35">
      <c r="G69" s="3"/>
    </row>
    <row r="70" spans="7:7" ht="15.6" x14ac:dyDescent="0.35">
      <c r="G70" s="3"/>
    </row>
    <row r="71" spans="7:7" ht="15.6" x14ac:dyDescent="0.35">
      <c r="G71" s="3"/>
    </row>
    <row r="72" spans="7:7" ht="15.6" x14ac:dyDescent="0.35">
      <c r="G72" s="3"/>
    </row>
    <row r="73" spans="7:7" ht="15.6" x14ac:dyDescent="0.35">
      <c r="G73" s="3"/>
    </row>
    <row r="74" spans="7:7" ht="15.6" x14ac:dyDescent="0.35">
      <c r="G74" s="3"/>
    </row>
    <row r="75" spans="7:7" ht="15.6" x14ac:dyDescent="0.35">
      <c r="G75" s="3"/>
    </row>
    <row r="76" spans="7:7" ht="15.6" x14ac:dyDescent="0.35">
      <c r="G76" s="3"/>
    </row>
    <row r="77" spans="7:7" ht="15.6" x14ac:dyDescent="0.35">
      <c r="G77" s="3"/>
    </row>
    <row r="78" spans="7:7" ht="15.6" x14ac:dyDescent="0.35">
      <c r="G78" s="3"/>
    </row>
    <row r="79" spans="7:7" ht="15.6" x14ac:dyDescent="0.35">
      <c r="G79" s="3"/>
    </row>
    <row r="80" spans="7:7" ht="15.6" x14ac:dyDescent="0.35">
      <c r="G80" s="3"/>
    </row>
    <row r="81" spans="7:7" ht="15.6" x14ac:dyDescent="0.35">
      <c r="G81" s="3"/>
    </row>
    <row r="82" spans="7:7" ht="15.6" x14ac:dyDescent="0.35">
      <c r="G82" s="3"/>
    </row>
    <row r="83" spans="7:7" ht="15.6" x14ac:dyDescent="0.35">
      <c r="G83" s="3"/>
    </row>
    <row r="84" spans="7:7" ht="15.6" x14ac:dyDescent="0.35">
      <c r="G84" s="3"/>
    </row>
    <row r="85" spans="7:7" ht="15.6" x14ac:dyDescent="0.35">
      <c r="G85" s="3"/>
    </row>
    <row r="86" spans="7:7" ht="15.6" x14ac:dyDescent="0.35">
      <c r="G86" s="3"/>
    </row>
    <row r="87" spans="7:7" ht="15.6" x14ac:dyDescent="0.35">
      <c r="G87" s="3"/>
    </row>
    <row r="88" spans="7:7" ht="15.6" x14ac:dyDescent="0.35">
      <c r="G88" s="3"/>
    </row>
    <row r="89" spans="7:7" ht="15.6" x14ac:dyDescent="0.35">
      <c r="G89" s="3"/>
    </row>
    <row r="90" spans="7:7" ht="15.6" x14ac:dyDescent="0.35">
      <c r="G90" s="3"/>
    </row>
    <row r="91" spans="7:7" ht="15.6" x14ac:dyDescent="0.35">
      <c r="G91" s="3"/>
    </row>
    <row r="92" spans="7:7" ht="15.6" x14ac:dyDescent="0.35">
      <c r="G92" s="3"/>
    </row>
    <row r="93" spans="7:7" ht="15.6" x14ac:dyDescent="0.35">
      <c r="G93" s="3"/>
    </row>
    <row r="94" spans="7:7" ht="15.6" x14ac:dyDescent="0.35">
      <c r="G94" s="3"/>
    </row>
    <row r="95" spans="7:7" ht="15.6" x14ac:dyDescent="0.35">
      <c r="G95" s="3"/>
    </row>
    <row r="96" spans="7:7" ht="15.6" x14ac:dyDescent="0.35">
      <c r="G96" s="3"/>
    </row>
    <row r="97" spans="7:7" ht="15.6" x14ac:dyDescent="0.35">
      <c r="G97" s="3"/>
    </row>
    <row r="98" spans="7:7" ht="15.6" x14ac:dyDescent="0.35">
      <c r="G98" s="3"/>
    </row>
    <row r="99" spans="7:7" ht="15.6" x14ac:dyDescent="0.35">
      <c r="G99" s="3"/>
    </row>
    <row r="100" spans="7:7" ht="15.6" x14ac:dyDescent="0.35">
      <c r="G100" s="3"/>
    </row>
    <row r="101" spans="7:7" ht="15.6" x14ac:dyDescent="0.35">
      <c r="G101" s="3"/>
    </row>
    <row r="102" spans="7:7" ht="15.6" x14ac:dyDescent="0.35">
      <c r="G102" s="3"/>
    </row>
    <row r="103" spans="7:7" ht="15.6" x14ac:dyDescent="0.35">
      <c r="G103" s="3"/>
    </row>
    <row r="104" spans="7:7" ht="15.6" x14ac:dyDescent="0.35">
      <c r="G104" s="3"/>
    </row>
    <row r="105" spans="7:7" ht="15.6" x14ac:dyDescent="0.35">
      <c r="G105" s="3"/>
    </row>
    <row r="106" spans="7:7" ht="15.6" x14ac:dyDescent="0.35">
      <c r="G106" s="3"/>
    </row>
    <row r="107" spans="7:7" ht="15.6" x14ac:dyDescent="0.35">
      <c r="G107" s="3"/>
    </row>
    <row r="108" spans="7:7" ht="15.6" x14ac:dyDescent="0.35">
      <c r="G108" s="3"/>
    </row>
    <row r="109" spans="7:7" ht="15.6" x14ac:dyDescent="0.35">
      <c r="G109" s="3"/>
    </row>
    <row r="110" spans="7:7" ht="15.6" x14ac:dyDescent="0.35">
      <c r="G110" s="3"/>
    </row>
    <row r="111" spans="7:7" ht="15.6" x14ac:dyDescent="0.35">
      <c r="G111" s="3"/>
    </row>
    <row r="112" spans="7:7" ht="15.6" x14ac:dyDescent="0.35">
      <c r="G112" s="3"/>
    </row>
    <row r="113" spans="7:7" ht="15.6" x14ac:dyDescent="0.35">
      <c r="G113" s="3"/>
    </row>
    <row r="114" spans="7:7" ht="15.6" x14ac:dyDescent="0.35">
      <c r="G114" s="3"/>
    </row>
    <row r="115" spans="7:7" ht="15.6" x14ac:dyDescent="0.35">
      <c r="G115" s="3"/>
    </row>
    <row r="116" spans="7:7" ht="15.6" x14ac:dyDescent="0.35">
      <c r="G116" s="3"/>
    </row>
    <row r="117" spans="7:7" ht="15.6" x14ac:dyDescent="0.35">
      <c r="G117" s="3"/>
    </row>
    <row r="118" spans="7:7" ht="15.6" x14ac:dyDescent="0.35">
      <c r="G118" s="3"/>
    </row>
    <row r="119" spans="7:7" ht="15.6" x14ac:dyDescent="0.35">
      <c r="G119" s="3"/>
    </row>
    <row r="120" spans="7:7" ht="15.6" x14ac:dyDescent="0.35">
      <c r="G120" s="3"/>
    </row>
    <row r="121" spans="7:7" ht="15.6" x14ac:dyDescent="0.35">
      <c r="G121" s="3"/>
    </row>
    <row r="122" spans="7:7" ht="15.6" x14ac:dyDescent="0.35">
      <c r="G122" s="3"/>
    </row>
    <row r="123" spans="7:7" ht="15.6" x14ac:dyDescent="0.35">
      <c r="G123" s="3"/>
    </row>
    <row r="124" spans="7:7" ht="15.6" x14ac:dyDescent="0.35">
      <c r="G124" s="3"/>
    </row>
    <row r="125" spans="7:7" ht="15.6" x14ac:dyDescent="0.35">
      <c r="G125" s="3"/>
    </row>
    <row r="126" spans="7:7" ht="15.6" x14ac:dyDescent="0.35">
      <c r="G126" s="3"/>
    </row>
    <row r="127" spans="7:7" ht="15.6" x14ac:dyDescent="0.35">
      <c r="G127" s="3"/>
    </row>
    <row r="128" spans="7:7" ht="15.6" x14ac:dyDescent="0.35">
      <c r="G128" s="3"/>
    </row>
    <row r="129" spans="7:7" ht="15.6" x14ac:dyDescent="0.35">
      <c r="G129" s="3"/>
    </row>
    <row r="130" spans="7:7" ht="15.6" x14ac:dyDescent="0.35">
      <c r="G130" s="3"/>
    </row>
    <row r="131" spans="7:7" ht="15.6" x14ac:dyDescent="0.35">
      <c r="G131" s="3"/>
    </row>
    <row r="132" spans="7:7" ht="15.6" x14ac:dyDescent="0.35">
      <c r="G132" s="3"/>
    </row>
    <row r="133" spans="7:7" ht="15.6" x14ac:dyDescent="0.35">
      <c r="G133" s="3"/>
    </row>
    <row r="134" spans="7:7" ht="15.6" x14ac:dyDescent="0.35">
      <c r="G134" s="3"/>
    </row>
    <row r="135" spans="7:7" ht="15.6" x14ac:dyDescent="0.35">
      <c r="G135" s="3"/>
    </row>
    <row r="136" spans="7:7" ht="15.6" x14ac:dyDescent="0.35">
      <c r="G136" s="3"/>
    </row>
    <row r="137" spans="7:7" ht="15.6" x14ac:dyDescent="0.35">
      <c r="G137" s="3"/>
    </row>
    <row r="138" spans="7:7" ht="15.6" x14ac:dyDescent="0.35">
      <c r="G138" s="3"/>
    </row>
    <row r="139" spans="7:7" ht="15.6" x14ac:dyDescent="0.35">
      <c r="G139" s="3"/>
    </row>
    <row r="140" spans="7:7" ht="15.6" x14ac:dyDescent="0.35">
      <c r="G140" s="3"/>
    </row>
    <row r="141" spans="7:7" ht="15.6" x14ac:dyDescent="0.35">
      <c r="G141" s="3"/>
    </row>
    <row r="142" spans="7:7" ht="15.6" x14ac:dyDescent="0.35">
      <c r="G142" s="3"/>
    </row>
    <row r="143" spans="7:7" ht="15.6" x14ac:dyDescent="0.35">
      <c r="G143" s="3"/>
    </row>
    <row r="144" spans="7:7" ht="15.6" x14ac:dyDescent="0.35">
      <c r="G144" s="3"/>
    </row>
    <row r="145" spans="7:7" ht="15.6" x14ac:dyDescent="0.35">
      <c r="G145" s="3"/>
    </row>
    <row r="146" spans="7:7" ht="15.6" x14ac:dyDescent="0.35">
      <c r="G146" s="3"/>
    </row>
    <row r="147" spans="7:7" ht="15.6" x14ac:dyDescent="0.35">
      <c r="G147" s="3"/>
    </row>
    <row r="148" spans="7:7" ht="15.6" x14ac:dyDescent="0.35">
      <c r="G148" s="3"/>
    </row>
    <row r="149" spans="7:7" ht="15.6" x14ac:dyDescent="0.35">
      <c r="G149" s="3"/>
    </row>
    <row r="150" spans="7:7" ht="15.6" x14ac:dyDescent="0.35">
      <c r="G150" s="3"/>
    </row>
    <row r="151" spans="7:7" ht="15.6" x14ac:dyDescent="0.35">
      <c r="G151" s="3"/>
    </row>
    <row r="152" spans="7:7" ht="15.6" x14ac:dyDescent="0.35">
      <c r="G152" s="3"/>
    </row>
    <row r="153" spans="7:7" ht="15.6" x14ac:dyDescent="0.35">
      <c r="G153" s="3"/>
    </row>
    <row r="154" spans="7:7" ht="15.6" x14ac:dyDescent="0.35">
      <c r="G154" s="3"/>
    </row>
    <row r="155" spans="7:7" ht="15.6" x14ac:dyDescent="0.35">
      <c r="G155" s="3"/>
    </row>
    <row r="156" spans="7:7" ht="15.6" x14ac:dyDescent="0.35">
      <c r="G156" s="3"/>
    </row>
    <row r="157" spans="7:7" ht="15.6" x14ac:dyDescent="0.35">
      <c r="G157" s="3"/>
    </row>
    <row r="158" spans="7:7" ht="15.6" x14ac:dyDescent="0.35">
      <c r="G158" s="3"/>
    </row>
    <row r="159" spans="7:7" ht="15.6" x14ac:dyDescent="0.35">
      <c r="G159" s="3"/>
    </row>
    <row r="160" spans="7:7" ht="15.6" x14ac:dyDescent="0.35">
      <c r="G160" s="3"/>
    </row>
    <row r="161" spans="7:7" ht="15.6" x14ac:dyDescent="0.35">
      <c r="G161" s="3"/>
    </row>
    <row r="162" spans="7:7" ht="15.6" x14ac:dyDescent="0.35">
      <c r="G162" s="3"/>
    </row>
    <row r="163" spans="7:7" ht="15.6" x14ac:dyDescent="0.35">
      <c r="G163" s="3"/>
    </row>
    <row r="164" spans="7:7" ht="15.6" x14ac:dyDescent="0.35">
      <c r="G164" s="3"/>
    </row>
    <row r="165" spans="7:7" ht="15.6" x14ac:dyDescent="0.35">
      <c r="G165" s="3"/>
    </row>
    <row r="166" spans="7:7" ht="15.6" x14ac:dyDescent="0.35">
      <c r="G166" s="3"/>
    </row>
    <row r="167" spans="7:7" ht="15.6" x14ac:dyDescent="0.35">
      <c r="G167" s="3"/>
    </row>
    <row r="168" spans="7:7" ht="15.6" x14ac:dyDescent="0.35">
      <c r="G168" s="3"/>
    </row>
    <row r="169" spans="7:7" ht="15.6" x14ac:dyDescent="0.35">
      <c r="G169" s="3"/>
    </row>
    <row r="170" spans="7:7" ht="15.6" x14ac:dyDescent="0.35">
      <c r="G170" s="3"/>
    </row>
    <row r="171" spans="7:7" ht="15.6" x14ac:dyDescent="0.35">
      <c r="G171" s="3"/>
    </row>
    <row r="172" spans="7:7" ht="15.6" x14ac:dyDescent="0.35">
      <c r="G172" s="3"/>
    </row>
    <row r="173" spans="7:7" ht="15.6" x14ac:dyDescent="0.35">
      <c r="G173" s="3"/>
    </row>
    <row r="174" spans="7:7" ht="15.6" x14ac:dyDescent="0.35">
      <c r="G174" s="3"/>
    </row>
    <row r="175" spans="7:7" ht="15.6" x14ac:dyDescent="0.35">
      <c r="G175" s="3"/>
    </row>
    <row r="176" spans="7:7" ht="15.6" x14ac:dyDescent="0.35">
      <c r="G176" s="3"/>
    </row>
    <row r="177" spans="7:7" ht="15.6" x14ac:dyDescent="0.35">
      <c r="G177" s="3"/>
    </row>
    <row r="178" spans="7:7" ht="15.6" x14ac:dyDescent="0.35">
      <c r="G178" s="3"/>
    </row>
    <row r="179" spans="7:7" ht="15.6" x14ac:dyDescent="0.35">
      <c r="G179" s="3"/>
    </row>
    <row r="180" spans="7:7" ht="15.6" x14ac:dyDescent="0.35">
      <c r="G180" s="3"/>
    </row>
    <row r="181" spans="7:7" ht="15.6" x14ac:dyDescent="0.35">
      <c r="G181" s="3"/>
    </row>
    <row r="182" spans="7:7" ht="15.6" x14ac:dyDescent="0.35">
      <c r="G182" s="3"/>
    </row>
    <row r="183" spans="7:7" ht="15.6" x14ac:dyDescent="0.35">
      <c r="G183" s="3"/>
    </row>
    <row r="184" spans="7:7" ht="15.6" x14ac:dyDescent="0.35">
      <c r="G184" s="3"/>
    </row>
    <row r="185" spans="7:7" ht="15.6" x14ac:dyDescent="0.35">
      <c r="G185" s="3"/>
    </row>
    <row r="186" spans="7:7" ht="15.6" x14ac:dyDescent="0.35">
      <c r="G186" s="3"/>
    </row>
    <row r="187" spans="7:7" ht="15.6" x14ac:dyDescent="0.35">
      <c r="G187" s="3"/>
    </row>
    <row r="188" spans="7:7" ht="15.6" x14ac:dyDescent="0.35">
      <c r="G188" s="3"/>
    </row>
    <row r="189" spans="7:7" ht="15.6" x14ac:dyDescent="0.35">
      <c r="G189" s="3"/>
    </row>
    <row r="190" spans="7:7" ht="15.6" x14ac:dyDescent="0.35">
      <c r="G190" s="3"/>
    </row>
    <row r="191" spans="7:7" ht="15.6" x14ac:dyDescent="0.35">
      <c r="G191" s="3"/>
    </row>
    <row r="192" spans="7:7" ht="15.6" x14ac:dyDescent="0.35">
      <c r="G192" s="3"/>
    </row>
    <row r="193" spans="1:7" ht="15.6" x14ac:dyDescent="0.35">
      <c r="G193" s="3"/>
    </row>
    <row r="194" spans="1:7" ht="15.6" x14ac:dyDescent="0.35">
      <c r="G194" s="3"/>
    </row>
    <row r="195" spans="1:7" ht="15.6" x14ac:dyDescent="0.35">
      <c r="A195" s="3"/>
      <c r="B195" s="3"/>
      <c r="C195" s="3"/>
      <c r="D195" s="3"/>
      <c r="E195" s="3"/>
      <c r="F195" s="3"/>
      <c r="G195" s="3"/>
    </row>
    <row r="196" spans="1:7" ht="15.6" x14ac:dyDescent="0.35">
      <c r="A196" s="3"/>
      <c r="B196" s="3"/>
      <c r="C196" s="3"/>
      <c r="D196" s="3"/>
      <c r="E196" s="3"/>
      <c r="F196" s="3"/>
      <c r="G196" s="3"/>
    </row>
    <row r="197" spans="1:7" ht="15.6" x14ac:dyDescent="0.35">
      <c r="A197" s="3"/>
      <c r="B197" s="3"/>
      <c r="C197" s="3"/>
      <c r="D197" s="3"/>
      <c r="E197" s="3"/>
      <c r="F197" s="3"/>
      <c r="G197" s="3"/>
    </row>
    <row r="198" spans="1:7" ht="15.6" x14ac:dyDescent="0.35">
      <c r="G198" s="3"/>
    </row>
    <row r="199" spans="1:7" ht="15.6" x14ac:dyDescent="0.35">
      <c r="A199" s="3"/>
      <c r="B199" s="3"/>
      <c r="C199" s="3"/>
      <c r="D199" s="3"/>
      <c r="E199" s="3"/>
      <c r="F199" s="3"/>
      <c r="G199" s="3"/>
    </row>
    <row r="200" spans="1:7" ht="15.6" x14ac:dyDescent="0.35">
      <c r="A200" s="3"/>
      <c r="B200" s="3"/>
      <c r="C200" s="3"/>
      <c r="D200" s="3"/>
      <c r="E200" s="3"/>
      <c r="F200" s="3"/>
      <c r="G200" s="3"/>
    </row>
    <row r="201" spans="1:7" ht="15.6" x14ac:dyDescent="0.35">
      <c r="A201" s="3"/>
      <c r="B201" s="3"/>
      <c r="C201" s="3"/>
      <c r="D201" s="3"/>
      <c r="E201" s="3"/>
      <c r="F201" s="3"/>
      <c r="G20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workbookViewId="0"/>
  </sheetViews>
  <sheetFormatPr baseColWidth="10" defaultRowHeight="14.4" x14ac:dyDescent="0.3"/>
  <sheetData>
    <row r="1" spans="1:7" ht="25.2" x14ac:dyDescent="0.6">
      <c r="A1" s="32"/>
      <c r="B1" s="33">
        <v>0</v>
      </c>
      <c r="C1" s="33"/>
      <c r="D1" s="81"/>
      <c r="E1" s="81"/>
      <c r="F1" s="81"/>
      <c r="G1" s="81"/>
    </row>
    <row r="2" spans="1:7" ht="25.2" x14ac:dyDescent="0.6">
      <c r="A2" s="32"/>
      <c r="B2" s="33">
        <v>1</v>
      </c>
      <c r="C2" s="33"/>
      <c r="D2" s="34"/>
      <c r="E2" s="34"/>
      <c r="F2" s="34"/>
      <c r="G2" s="35"/>
    </row>
    <row r="3" spans="1:7" ht="25.2" x14ac:dyDescent="0.6">
      <c r="A3" s="32"/>
      <c r="B3" s="33">
        <v>2</v>
      </c>
      <c r="C3" s="33"/>
      <c r="D3" s="34"/>
      <c r="E3" s="34" t="s">
        <v>25</v>
      </c>
      <c r="F3" s="34"/>
      <c r="G3" s="35"/>
    </row>
    <row r="4" spans="1:7" ht="25.2" x14ac:dyDescent="0.6">
      <c r="A4" s="32"/>
      <c r="B4" s="33" t="s">
        <v>2</v>
      </c>
      <c r="C4" s="33"/>
      <c r="D4" s="36"/>
      <c r="E4" s="34" t="s">
        <v>26</v>
      </c>
      <c r="F4" s="34"/>
      <c r="G4" s="35"/>
    </row>
    <row r="5" spans="1:7" ht="25.2" x14ac:dyDescent="0.6">
      <c r="A5" s="32"/>
      <c r="B5" s="33"/>
      <c r="C5" s="33"/>
      <c r="D5" s="34"/>
      <c r="E5" s="34"/>
      <c r="F5" s="34"/>
      <c r="G5" s="35"/>
    </row>
    <row r="6" spans="1:7" ht="84" x14ac:dyDescent="0.6">
      <c r="A6" s="85" t="s">
        <v>11</v>
      </c>
      <c r="B6" s="85"/>
      <c r="C6" s="85"/>
      <c r="D6" s="85"/>
      <c r="E6" s="85"/>
      <c r="F6" s="85"/>
      <c r="G6" s="31"/>
    </row>
    <row r="7" spans="1:7" ht="26.4" x14ac:dyDescent="0.6">
      <c r="A7" s="86" t="str">
        <f>'Page de garde'!D18</f>
        <v>Hyper Mall Sousse/ SUSHI</v>
      </c>
      <c r="B7" s="86"/>
      <c r="C7" s="86"/>
      <c r="D7" s="86"/>
      <c r="E7" s="86"/>
      <c r="F7" s="86"/>
      <c r="G7" s="31"/>
    </row>
    <row r="8" spans="1:7" ht="25.2" x14ac:dyDescent="0.6">
      <c r="A8" s="4" t="s">
        <v>7</v>
      </c>
      <c r="B8" s="87"/>
      <c r="C8" s="87"/>
      <c r="D8" s="87"/>
      <c r="E8" s="87"/>
      <c r="F8" s="87"/>
      <c r="G8" s="31"/>
    </row>
    <row r="9" spans="1:7" ht="25.2" x14ac:dyDescent="0.6">
      <c r="A9" s="5" t="s">
        <v>9</v>
      </c>
      <c r="B9" s="88"/>
      <c r="C9" s="88"/>
      <c r="D9" s="88"/>
      <c r="E9" s="88"/>
      <c r="F9" s="88"/>
      <c r="G9" s="31"/>
    </row>
    <row r="10" spans="1:7" ht="25.2" x14ac:dyDescent="0.6">
      <c r="A10" s="4" t="s">
        <v>8</v>
      </c>
      <c r="B10" s="89"/>
      <c r="C10" s="89"/>
      <c r="D10" s="89"/>
      <c r="E10" s="89"/>
      <c r="F10" s="89"/>
      <c r="G10" s="31"/>
    </row>
    <row r="11" spans="1:7" ht="25.2" x14ac:dyDescent="0.6">
      <c r="A11" s="4" t="s">
        <v>14</v>
      </c>
      <c r="B11" s="79" t="e">
        <f>D62</f>
        <v>#DIV/0!</v>
      </c>
      <c r="C11" s="79"/>
      <c r="D11" s="79"/>
      <c r="E11" s="79"/>
      <c r="F11" s="79"/>
      <c r="G11" s="31"/>
    </row>
    <row r="12" spans="1:7" ht="21" x14ac:dyDescent="0.5">
      <c r="A12" s="1"/>
      <c r="D12" s="80"/>
      <c r="E12" s="80"/>
      <c r="F12" s="80"/>
      <c r="G12" s="80"/>
    </row>
    <row r="13" spans="1:7" ht="16.8" x14ac:dyDescent="0.45">
      <c r="A13" s="37" t="s">
        <v>38</v>
      </c>
      <c r="B13" s="37"/>
      <c r="C13" s="37"/>
      <c r="D13" s="37"/>
      <c r="E13" s="37"/>
      <c r="F13" s="38"/>
    </row>
    <row r="14" spans="1:7" ht="16.2" x14ac:dyDescent="0.4">
      <c r="A14" s="39"/>
      <c r="B14" s="26"/>
      <c r="C14" s="26"/>
      <c r="D14" s="26"/>
      <c r="F14" s="27"/>
    </row>
    <row r="15" spans="1:7" ht="48.6" x14ac:dyDescent="0.3">
      <c r="A15" s="82" t="s">
        <v>0</v>
      </c>
      <c r="B15" s="83" t="s">
        <v>1</v>
      </c>
      <c r="C15" s="83"/>
      <c r="D15" s="83" t="s">
        <v>10</v>
      </c>
      <c r="E15" s="84" t="s">
        <v>15</v>
      </c>
      <c r="F15" s="84" t="s">
        <v>27</v>
      </c>
    </row>
    <row r="16" spans="1:7" ht="16.2" x14ac:dyDescent="0.3">
      <c r="A16" s="82"/>
      <c r="B16" s="40" t="s">
        <v>4</v>
      </c>
      <c r="C16" s="40" t="s">
        <v>3</v>
      </c>
      <c r="D16" s="83"/>
      <c r="E16" s="84"/>
      <c r="F16" s="84"/>
      <c r="G16" s="66"/>
    </row>
    <row r="17" spans="1:7" ht="64.8" x14ac:dyDescent="0.3">
      <c r="A17" s="41" t="s">
        <v>39</v>
      </c>
      <c r="B17" s="42"/>
      <c r="C17" s="42"/>
      <c r="D17" s="42"/>
      <c r="E17" s="42"/>
      <c r="F17" s="43"/>
      <c r="G17" s="66"/>
    </row>
    <row r="18" spans="1:7" ht="129.6" x14ac:dyDescent="0.4">
      <c r="A18" s="44" t="s">
        <v>40</v>
      </c>
      <c r="B18" s="45" t="s">
        <v>2</v>
      </c>
      <c r="C18" s="45"/>
      <c r="D18" s="24"/>
      <c r="E18" s="23"/>
      <c r="F18" s="46"/>
    </row>
    <row r="19" spans="1:7" ht="64.8" x14ac:dyDescent="0.4">
      <c r="A19" s="47" t="s">
        <v>41</v>
      </c>
      <c r="B19" s="45" t="s">
        <v>2</v>
      </c>
      <c r="C19" s="6" t="str">
        <f>IF(B19=0, -5, "0")</f>
        <v>0</v>
      </c>
      <c r="D19" s="24"/>
      <c r="E19" s="23"/>
      <c r="F19" s="46"/>
    </row>
    <row r="20" spans="1:7" ht="64.8" x14ac:dyDescent="0.4">
      <c r="A20" s="44" t="s">
        <v>42</v>
      </c>
      <c r="B20" s="45" t="s">
        <v>2</v>
      </c>
      <c r="C20" s="45"/>
      <c r="D20" s="24"/>
      <c r="E20" s="24"/>
      <c r="F20" s="46"/>
    </row>
    <row r="21" spans="1:7" ht="16.2" x14ac:dyDescent="0.4">
      <c r="A21" s="48" t="s">
        <v>43</v>
      </c>
      <c r="B21" s="45" t="s">
        <v>2</v>
      </c>
      <c r="C21" s="6" t="str">
        <f>IF(B21=0, -5, "0")</f>
        <v>0</v>
      </c>
      <c r="D21" s="24"/>
      <c r="E21" s="23"/>
      <c r="F21" s="46"/>
    </row>
    <row r="22" spans="1:7" ht="16.2" x14ac:dyDescent="0.4">
      <c r="A22" s="49" t="s">
        <v>44</v>
      </c>
      <c r="B22" s="45" t="s">
        <v>2</v>
      </c>
      <c r="C22" s="50"/>
      <c r="D22" s="24"/>
      <c r="E22" s="24"/>
      <c r="F22" s="46"/>
    </row>
    <row r="23" spans="1:7" ht="32.4" x14ac:dyDescent="0.4">
      <c r="A23" s="51" t="s">
        <v>6</v>
      </c>
      <c r="B23" s="51"/>
      <c r="C23" s="51"/>
      <c r="D23" s="65">
        <f>SUM(B18:C22)</f>
        <v>0</v>
      </c>
      <c r="E23" s="2"/>
      <c r="F23" s="27"/>
    </row>
    <row r="24" spans="1:7" ht="48.6" x14ac:dyDescent="0.4">
      <c r="A24" s="51" t="s">
        <v>5</v>
      </c>
      <c r="B24" s="52"/>
      <c r="C24" s="53"/>
      <c r="D24" s="7" t="e">
        <f>D23/(COUNT(B18:C22)*2)</f>
        <v>#DIV/0!</v>
      </c>
      <c r="E24" s="2"/>
      <c r="F24" s="27"/>
    </row>
    <row r="25" spans="1:7" ht="16.8" x14ac:dyDescent="0.3">
      <c r="A25" s="41" t="s">
        <v>45</v>
      </c>
      <c r="B25" s="42"/>
      <c r="C25" s="42"/>
      <c r="D25" s="42"/>
      <c r="E25" s="42"/>
      <c r="F25" s="43"/>
    </row>
    <row r="26" spans="1:7" ht="64.8" x14ac:dyDescent="0.4">
      <c r="A26" s="54" t="s">
        <v>46</v>
      </c>
      <c r="B26" s="45" t="s">
        <v>2</v>
      </c>
      <c r="C26" s="45"/>
      <c r="D26" s="24"/>
      <c r="E26" s="23"/>
      <c r="F26" s="46"/>
    </row>
    <row r="27" spans="1:7" ht="32.4" x14ac:dyDescent="0.4">
      <c r="A27" s="55" t="s">
        <v>47</v>
      </c>
      <c r="B27" s="45" t="s">
        <v>2</v>
      </c>
      <c r="C27" s="6" t="str">
        <f>IF(B27=0, -5, "0")</f>
        <v>0</v>
      </c>
      <c r="D27" s="24"/>
      <c r="E27" s="23"/>
      <c r="F27" s="46"/>
    </row>
    <row r="28" spans="1:7" ht="113.4" x14ac:dyDescent="0.4">
      <c r="A28" s="56" t="s">
        <v>48</v>
      </c>
      <c r="B28" s="45" t="s">
        <v>2</v>
      </c>
      <c r="C28" s="6" t="str">
        <f>IF(B28=0, -5, "0")</f>
        <v>0</v>
      </c>
      <c r="D28" s="24"/>
      <c r="E28" s="23"/>
      <c r="F28" s="46"/>
    </row>
    <row r="29" spans="1:7" ht="64.8" x14ac:dyDescent="0.4">
      <c r="A29" s="56" t="s">
        <v>49</v>
      </c>
      <c r="B29" s="45" t="s">
        <v>2</v>
      </c>
      <c r="C29" s="6" t="str">
        <f>IF(B29=0, -5, "0")</f>
        <v>0</v>
      </c>
      <c r="D29" s="24"/>
      <c r="E29" s="23"/>
      <c r="F29" s="46"/>
    </row>
    <row r="30" spans="1:7" ht="113.4" x14ac:dyDescent="0.4">
      <c r="A30" s="57" t="s">
        <v>50</v>
      </c>
      <c r="B30" s="45" t="s">
        <v>2</v>
      </c>
      <c r="C30" s="50"/>
      <c r="D30" s="24"/>
      <c r="E30" s="23"/>
      <c r="F30" s="46"/>
    </row>
    <row r="31" spans="1:7" ht="145.80000000000001" x14ac:dyDescent="0.4">
      <c r="A31" s="56" t="s">
        <v>51</v>
      </c>
      <c r="B31" s="45" t="s">
        <v>2</v>
      </c>
      <c r="C31" s="6" t="str">
        <f>IF(B31=0, -5, "0")</f>
        <v>0</v>
      </c>
      <c r="D31" s="58"/>
      <c r="E31" s="23"/>
      <c r="F31" s="46"/>
    </row>
    <row r="32" spans="1:7" ht="113.4" x14ac:dyDescent="0.4">
      <c r="A32" s="56" t="s">
        <v>52</v>
      </c>
      <c r="B32" s="45" t="s">
        <v>2</v>
      </c>
      <c r="C32" s="6" t="str">
        <f>IF(B32=0, -5, "0")</f>
        <v>0</v>
      </c>
      <c r="D32" s="24"/>
      <c r="E32" s="23"/>
      <c r="F32" s="46"/>
    </row>
    <row r="33" spans="1:6" ht="129.6" x14ac:dyDescent="0.4">
      <c r="A33" s="56" t="s">
        <v>53</v>
      </c>
      <c r="B33" s="45" t="s">
        <v>2</v>
      </c>
      <c r="C33" s="6" t="str">
        <f>IF(B33=0, -5, "0")</f>
        <v>0</v>
      </c>
      <c r="D33" s="24"/>
      <c r="E33" s="23"/>
      <c r="F33" s="46"/>
    </row>
    <row r="34" spans="1:6" ht="48.6" x14ac:dyDescent="0.4">
      <c r="A34" s="57" t="s">
        <v>54</v>
      </c>
      <c r="B34" s="45" t="s">
        <v>2</v>
      </c>
      <c r="C34" s="50"/>
      <c r="D34" s="59"/>
      <c r="E34" s="23"/>
      <c r="F34" s="46"/>
    </row>
    <row r="35" spans="1:6" ht="32.4" x14ac:dyDescent="0.4">
      <c r="A35" s="57" t="s">
        <v>12</v>
      </c>
      <c r="B35" s="45" t="s">
        <v>2</v>
      </c>
      <c r="C35" s="50"/>
      <c r="D35" s="24"/>
      <c r="E35" s="23"/>
      <c r="F35" s="46"/>
    </row>
    <row r="36" spans="1:6" ht="129.6" x14ac:dyDescent="0.4">
      <c r="A36" s="57" t="s">
        <v>31</v>
      </c>
      <c r="B36" s="45" t="s">
        <v>2</v>
      </c>
      <c r="C36" s="50"/>
      <c r="D36" s="24"/>
      <c r="E36" s="23"/>
      <c r="F36" s="46"/>
    </row>
    <row r="37" spans="1:6" ht="145.80000000000001" x14ac:dyDescent="0.4">
      <c r="A37" s="57" t="s">
        <v>55</v>
      </c>
      <c r="B37" s="45" t="s">
        <v>2</v>
      </c>
      <c r="C37" s="50"/>
      <c r="D37" s="24"/>
      <c r="E37" s="24"/>
      <c r="F37" s="46"/>
    </row>
    <row r="38" spans="1:6" ht="97.2" x14ac:dyDescent="0.4">
      <c r="A38" s="57" t="s">
        <v>56</v>
      </c>
      <c r="B38" s="45" t="s">
        <v>2</v>
      </c>
      <c r="C38" s="50"/>
      <c r="D38" s="24"/>
      <c r="E38" s="23"/>
      <c r="F38" s="46"/>
    </row>
    <row r="39" spans="1:6" ht="48.6" x14ac:dyDescent="0.4">
      <c r="A39" s="56" t="s">
        <v>57</v>
      </c>
      <c r="B39" s="45" t="s">
        <v>2</v>
      </c>
      <c r="C39" s="6" t="str">
        <f>IF(B39=0, -5, "0")</f>
        <v>0</v>
      </c>
      <c r="D39" s="24"/>
      <c r="E39" s="23"/>
      <c r="F39" s="46"/>
    </row>
    <row r="40" spans="1:6" ht="113.4" x14ac:dyDescent="0.4">
      <c r="A40" s="56" t="s">
        <v>58</v>
      </c>
      <c r="B40" s="45" t="s">
        <v>2</v>
      </c>
      <c r="C40" s="6" t="str">
        <f>IF(B40=0, -5, "0")</f>
        <v>0</v>
      </c>
      <c r="D40" s="25"/>
      <c r="E40" s="23"/>
      <c r="F40" s="46"/>
    </row>
    <row r="41" spans="1:6" ht="129.6" x14ac:dyDescent="0.4">
      <c r="A41" s="56" t="s">
        <v>59</v>
      </c>
      <c r="B41" s="45" t="s">
        <v>2</v>
      </c>
      <c r="C41" s="6" t="str">
        <f>IF(B41=0, -5, "0")</f>
        <v>0</v>
      </c>
      <c r="D41" s="25"/>
      <c r="E41" s="23"/>
      <c r="F41" s="46"/>
    </row>
    <row r="42" spans="1:6" ht="81" x14ac:dyDescent="0.4">
      <c r="A42" s="57" t="s">
        <v>60</v>
      </c>
      <c r="B42" s="45" t="s">
        <v>2</v>
      </c>
      <c r="C42" s="50"/>
      <c r="D42" s="24"/>
      <c r="E42" s="23"/>
      <c r="F42" s="46"/>
    </row>
    <row r="43" spans="1:6" ht="81" x14ac:dyDescent="0.4">
      <c r="A43" s="56" t="s">
        <v>61</v>
      </c>
      <c r="B43" s="45" t="s">
        <v>2</v>
      </c>
      <c r="C43" s="6" t="str">
        <f>IF(B43=0, -5, "0")</f>
        <v>0</v>
      </c>
      <c r="D43" s="24"/>
      <c r="E43" s="23"/>
      <c r="F43" s="46"/>
    </row>
    <row r="44" spans="1:6" ht="81" x14ac:dyDescent="0.4">
      <c r="A44" s="56" t="s">
        <v>62</v>
      </c>
      <c r="B44" s="45" t="s">
        <v>2</v>
      </c>
      <c r="C44" s="6" t="str">
        <f>IF(B44=0, -5, "0")</f>
        <v>0</v>
      </c>
      <c r="D44" s="24"/>
      <c r="E44" s="23"/>
      <c r="F44" s="46"/>
    </row>
    <row r="45" spans="1:6" ht="64.8" x14ac:dyDescent="0.4">
      <c r="A45" s="56" t="s">
        <v>63</v>
      </c>
      <c r="B45" s="45" t="s">
        <v>2</v>
      </c>
      <c r="C45" s="6" t="str">
        <f>IF(B45=0, -5, "0")</f>
        <v>0</v>
      </c>
      <c r="D45" s="24"/>
      <c r="E45" s="23"/>
      <c r="F45" s="46"/>
    </row>
    <row r="46" spans="1:6" ht="97.2" x14ac:dyDescent="0.4">
      <c r="A46" s="57" t="s">
        <v>64</v>
      </c>
      <c r="B46" s="45" t="s">
        <v>2</v>
      </c>
      <c r="C46" s="50"/>
      <c r="D46" s="24"/>
      <c r="E46" s="23"/>
      <c r="F46" s="46"/>
    </row>
    <row r="47" spans="1:6" ht="48.6" x14ac:dyDescent="0.4">
      <c r="A47" s="57" t="s">
        <v>37</v>
      </c>
      <c r="B47" s="45" t="s">
        <v>2</v>
      </c>
      <c r="C47" s="50"/>
      <c r="D47" s="24"/>
      <c r="E47" s="24"/>
      <c r="F47" s="46"/>
    </row>
    <row r="48" spans="1:6" ht="81" x14ac:dyDescent="0.4">
      <c r="A48" s="57" t="s">
        <v>65</v>
      </c>
      <c r="B48" s="45" t="s">
        <v>2</v>
      </c>
      <c r="C48" s="50"/>
      <c r="D48" s="24"/>
      <c r="E48" s="23"/>
      <c r="F48" s="46"/>
    </row>
    <row r="49" spans="1:7" ht="97.2" x14ac:dyDescent="0.4">
      <c r="A49" s="57" t="s">
        <v>66</v>
      </c>
      <c r="B49" s="45" t="s">
        <v>2</v>
      </c>
      <c r="C49" s="50"/>
      <c r="D49" s="58"/>
      <c r="E49" s="58"/>
      <c r="F49" s="46"/>
    </row>
    <row r="50" spans="1:7" ht="113.4" x14ac:dyDescent="0.4">
      <c r="A50" s="57" t="s">
        <v>28</v>
      </c>
      <c r="B50" s="45" t="s">
        <v>2</v>
      </c>
      <c r="C50" s="50"/>
      <c r="D50" s="24"/>
      <c r="E50" s="24"/>
      <c r="F50" s="46"/>
    </row>
    <row r="51" spans="1:7" ht="18" x14ac:dyDescent="0.35">
      <c r="A51" s="90" t="s">
        <v>29</v>
      </c>
      <c r="B51" s="91"/>
      <c r="C51" s="91"/>
      <c r="D51" s="91"/>
      <c r="E51" s="91"/>
      <c r="F51" s="91"/>
    </row>
    <row r="52" spans="1:7" ht="64.8" x14ac:dyDescent="0.45">
      <c r="A52" s="57" t="s">
        <v>32</v>
      </c>
      <c r="B52" s="45" t="s">
        <v>2</v>
      </c>
      <c r="C52" s="29"/>
      <c r="D52" s="29"/>
      <c r="E52" s="29"/>
      <c r="F52" s="46"/>
    </row>
    <row r="53" spans="1:7" ht="81" x14ac:dyDescent="0.45">
      <c r="A53" s="57" t="s">
        <v>34</v>
      </c>
      <c r="B53" s="45" t="s">
        <v>2</v>
      </c>
      <c r="C53" s="29"/>
      <c r="D53" s="29"/>
      <c r="E53" s="29"/>
      <c r="F53" s="46"/>
    </row>
    <row r="54" spans="1:7" ht="97.2" x14ac:dyDescent="0.45">
      <c r="A54" s="57" t="s">
        <v>30</v>
      </c>
      <c r="B54" s="45" t="s">
        <v>2</v>
      </c>
      <c r="C54" s="29"/>
      <c r="D54" s="29"/>
      <c r="E54" s="29"/>
      <c r="F54" s="46"/>
    </row>
    <row r="55" spans="1:7" ht="129.6" x14ac:dyDescent="0.4">
      <c r="A55" s="57" t="s">
        <v>67</v>
      </c>
      <c r="B55" s="45" t="s">
        <v>2</v>
      </c>
      <c r="C55" s="30"/>
      <c r="D55" s="30"/>
      <c r="E55" s="30"/>
      <c r="F55" s="46"/>
    </row>
    <row r="56" spans="1:7" ht="145.80000000000001" x14ac:dyDescent="0.4">
      <c r="A56" s="57" t="s">
        <v>33</v>
      </c>
      <c r="B56" s="45" t="s">
        <v>2</v>
      </c>
      <c r="C56" s="30"/>
      <c r="D56" s="30"/>
      <c r="E56" s="30"/>
      <c r="F56" s="46"/>
    </row>
    <row r="57" spans="1:7" ht="307.8" x14ac:dyDescent="0.4">
      <c r="A57" s="57" t="s">
        <v>13</v>
      </c>
      <c r="B57" s="45" t="s">
        <v>2</v>
      </c>
      <c r="C57" s="50"/>
      <c r="D57" s="60" t="str">
        <f>IFERROR(E57/F57,"N.A")</f>
        <v>N.A</v>
      </c>
      <c r="E57" s="69">
        <f>COUNTIF('A2 Sushi'!F18:F56,"ok")</f>
        <v>0</v>
      </c>
      <c r="F57" s="46">
        <f>COUNTA('A2 Sushi'!F18:F56)</f>
        <v>0</v>
      </c>
    </row>
    <row r="58" spans="1:7" ht="32.4" x14ac:dyDescent="0.4">
      <c r="A58" s="51" t="s">
        <v>6</v>
      </c>
      <c r="B58" s="51"/>
      <c r="C58" s="51"/>
      <c r="D58" s="28">
        <f>SUM(B52:C57,B26:C50)</f>
        <v>0</v>
      </c>
      <c r="E58" s="2"/>
      <c r="F58" s="27"/>
    </row>
    <row r="59" spans="1:7" ht="48.6" x14ac:dyDescent="0.4">
      <c r="A59" s="51" t="s">
        <v>5</v>
      </c>
      <c r="B59" s="52"/>
      <c r="C59" s="53"/>
      <c r="D59" s="7" t="e">
        <f>D58/(COUNT(B52:C57,B26:C50)*2)</f>
        <v>#DIV/0!</v>
      </c>
      <c r="E59" s="2"/>
      <c r="F59" s="27"/>
    </row>
    <row r="60" spans="1:7" ht="16.2" x14ac:dyDescent="0.4">
      <c r="A60" s="12" t="s">
        <v>35</v>
      </c>
      <c r="B60" s="11"/>
      <c r="C60" s="11"/>
      <c r="D60" s="63" t="e">
        <f>E57/F57</f>
        <v>#DIV/0!</v>
      </c>
    </row>
    <row r="61" spans="1:7" ht="105" x14ac:dyDescent="0.5">
      <c r="A61" s="8" t="s">
        <v>36</v>
      </c>
      <c r="B61" s="9"/>
      <c r="C61" s="10"/>
      <c r="D61" s="61">
        <f>SUM(D58,D23)</f>
        <v>0</v>
      </c>
    </row>
    <row r="62" spans="1:7" ht="105" x14ac:dyDescent="0.5">
      <c r="A62" s="8" t="s">
        <v>16</v>
      </c>
      <c r="B62" s="9"/>
      <c r="C62" s="10"/>
      <c r="D62" s="62" t="e">
        <f>D61/(COUNT(B52:C57,B26:C50,B18:C22)*2)</f>
        <v>#DIV/0!</v>
      </c>
    </row>
    <row r="64" spans="1:7" ht="15.6" x14ac:dyDescent="0.35">
      <c r="G64" s="3"/>
    </row>
    <row r="65" spans="7:7" ht="15.6" x14ac:dyDescent="0.35">
      <c r="G65" s="3"/>
    </row>
    <row r="66" spans="7:7" ht="15.6" x14ac:dyDescent="0.35">
      <c r="G66" s="3"/>
    </row>
    <row r="67" spans="7:7" ht="15.6" x14ac:dyDescent="0.35">
      <c r="G67" s="3"/>
    </row>
    <row r="68" spans="7:7" ht="15.6" x14ac:dyDescent="0.35">
      <c r="G68" s="3"/>
    </row>
    <row r="69" spans="7:7" ht="15.6" x14ac:dyDescent="0.35">
      <c r="G69" s="3"/>
    </row>
    <row r="70" spans="7:7" ht="15.6" x14ac:dyDescent="0.35">
      <c r="G70" s="3"/>
    </row>
    <row r="71" spans="7:7" ht="15.6" x14ac:dyDescent="0.35">
      <c r="G71" s="3"/>
    </row>
    <row r="72" spans="7:7" ht="15.6" x14ac:dyDescent="0.35">
      <c r="G72" s="3"/>
    </row>
    <row r="73" spans="7:7" ht="15.6" x14ac:dyDescent="0.35">
      <c r="G73" s="3"/>
    </row>
    <row r="74" spans="7:7" ht="15.6" x14ac:dyDescent="0.35">
      <c r="G74" s="3"/>
    </row>
    <row r="75" spans="7:7" ht="15.6" x14ac:dyDescent="0.35">
      <c r="G75" s="3"/>
    </row>
    <row r="76" spans="7:7" ht="15.6" x14ac:dyDescent="0.35">
      <c r="G76" s="3"/>
    </row>
    <row r="77" spans="7:7" ht="15.6" x14ac:dyDescent="0.35">
      <c r="G77" s="3"/>
    </row>
    <row r="78" spans="7:7" ht="15.6" x14ac:dyDescent="0.35">
      <c r="G78" s="3"/>
    </row>
    <row r="79" spans="7:7" ht="15.6" x14ac:dyDescent="0.35">
      <c r="G79" s="3"/>
    </row>
    <row r="80" spans="7:7" ht="15.6" x14ac:dyDescent="0.35">
      <c r="G80" s="3"/>
    </row>
    <row r="81" spans="7:7" ht="15.6" x14ac:dyDescent="0.35">
      <c r="G81" s="3"/>
    </row>
    <row r="82" spans="7:7" ht="15.6" x14ac:dyDescent="0.35">
      <c r="G82" s="3"/>
    </row>
    <row r="83" spans="7:7" ht="15.6" x14ac:dyDescent="0.35">
      <c r="G83" s="3"/>
    </row>
    <row r="84" spans="7:7" ht="15.6" x14ac:dyDescent="0.35">
      <c r="G84" s="3"/>
    </row>
    <row r="85" spans="7:7" ht="15.6" x14ac:dyDescent="0.35">
      <c r="G85" s="3"/>
    </row>
    <row r="86" spans="7:7" ht="15.6" x14ac:dyDescent="0.35">
      <c r="G86" s="3"/>
    </row>
    <row r="87" spans="7:7" ht="15.6" x14ac:dyDescent="0.35">
      <c r="G87" s="3"/>
    </row>
    <row r="88" spans="7:7" ht="15.6" x14ac:dyDescent="0.35">
      <c r="G88" s="3"/>
    </row>
    <row r="89" spans="7:7" ht="15.6" x14ac:dyDescent="0.35">
      <c r="G89" s="3"/>
    </row>
    <row r="90" spans="7:7" ht="15.6" x14ac:dyDescent="0.35">
      <c r="G90" s="3"/>
    </row>
    <row r="91" spans="7:7" ht="15.6" x14ac:dyDescent="0.35">
      <c r="G91" s="3"/>
    </row>
    <row r="92" spans="7:7" ht="15.6" x14ac:dyDescent="0.35">
      <c r="G92" s="3"/>
    </row>
    <row r="93" spans="7:7" ht="15.6" x14ac:dyDescent="0.35">
      <c r="G93" s="3"/>
    </row>
    <row r="94" spans="7:7" ht="15.6" x14ac:dyDescent="0.35">
      <c r="G94" s="3"/>
    </row>
    <row r="95" spans="7:7" ht="15.6" x14ac:dyDescent="0.35">
      <c r="G95" s="3"/>
    </row>
    <row r="96" spans="7:7" ht="15.6" x14ac:dyDescent="0.35">
      <c r="G96" s="3"/>
    </row>
    <row r="97" spans="7:7" ht="15.6" x14ac:dyDescent="0.35">
      <c r="G97" s="3"/>
    </row>
    <row r="98" spans="7:7" ht="15.6" x14ac:dyDescent="0.35">
      <c r="G98" s="3"/>
    </row>
    <row r="99" spans="7:7" ht="15.6" x14ac:dyDescent="0.35">
      <c r="G99" s="3"/>
    </row>
    <row r="100" spans="7:7" ht="15.6" x14ac:dyDescent="0.35">
      <c r="G100" s="3"/>
    </row>
    <row r="101" spans="7:7" ht="15.6" x14ac:dyDescent="0.35">
      <c r="G101" s="3"/>
    </row>
    <row r="102" spans="7:7" ht="15.6" x14ac:dyDescent="0.35">
      <c r="G102" s="3"/>
    </row>
    <row r="103" spans="7:7" ht="15.6" x14ac:dyDescent="0.35">
      <c r="G103" s="3"/>
    </row>
    <row r="104" spans="7:7" ht="15.6" x14ac:dyDescent="0.35">
      <c r="G104" s="3"/>
    </row>
    <row r="105" spans="7:7" ht="15.6" x14ac:dyDescent="0.35">
      <c r="G105" s="3"/>
    </row>
    <row r="106" spans="7:7" ht="15.6" x14ac:dyDescent="0.35">
      <c r="G106" s="3"/>
    </row>
    <row r="107" spans="7:7" ht="15.6" x14ac:dyDescent="0.35">
      <c r="G107" s="3"/>
    </row>
    <row r="108" spans="7:7" ht="15.6" x14ac:dyDescent="0.35">
      <c r="G108" s="3"/>
    </row>
    <row r="109" spans="7:7" ht="15.6" x14ac:dyDescent="0.35">
      <c r="G109" s="3"/>
    </row>
    <row r="110" spans="7:7" ht="15.6" x14ac:dyDescent="0.35">
      <c r="G110" s="3"/>
    </row>
    <row r="111" spans="7:7" ht="15.6" x14ac:dyDescent="0.35">
      <c r="G111" s="3"/>
    </row>
    <row r="112" spans="7:7" ht="15.6" x14ac:dyDescent="0.35">
      <c r="G112" s="3"/>
    </row>
    <row r="113" spans="7:7" ht="15.6" x14ac:dyDescent="0.35">
      <c r="G113" s="3"/>
    </row>
    <row r="114" spans="7:7" ht="15.6" x14ac:dyDescent="0.35">
      <c r="G114" s="3"/>
    </row>
    <row r="115" spans="7:7" ht="15.6" x14ac:dyDescent="0.35">
      <c r="G115" s="3"/>
    </row>
    <row r="116" spans="7:7" ht="15.6" x14ac:dyDescent="0.35">
      <c r="G116" s="3"/>
    </row>
    <row r="117" spans="7:7" ht="15.6" x14ac:dyDescent="0.35">
      <c r="G117" s="3"/>
    </row>
    <row r="118" spans="7:7" ht="15.6" x14ac:dyDescent="0.35">
      <c r="G118" s="3"/>
    </row>
    <row r="119" spans="7:7" ht="15.6" x14ac:dyDescent="0.35">
      <c r="G119" s="3"/>
    </row>
    <row r="120" spans="7:7" ht="15.6" x14ac:dyDescent="0.35">
      <c r="G120" s="3"/>
    </row>
    <row r="121" spans="7:7" ht="15.6" x14ac:dyDescent="0.35">
      <c r="G121" s="3"/>
    </row>
    <row r="122" spans="7:7" ht="15.6" x14ac:dyDescent="0.35">
      <c r="G122" s="3"/>
    </row>
    <row r="123" spans="7:7" ht="15.6" x14ac:dyDescent="0.35">
      <c r="G123" s="3"/>
    </row>
    <row r="124" spans="7:7" ht="15.6" x14ac:dyDescent="0.35">
      <c r="G124" s="3"/>
    </row>
    <row r="125" spans="7:7" ht="15.6" x14ac:dyDescent="0.35">
      <c r="G125" s="3"/>
    </row>
    <row r="126" spans="7:7" ht="15.6" x14ac:dyDescent="0.35">
      <c r="G126" s="3"/>
    </row>
    <row r="127" spans="7:7" ht="15.6" x14ac:dyDescent="0.35">
      <c r="G127" s="3"/>
    </row>
    <row r="128" spans="7:7" ht="15.6" x14ac:dyDescent="0.35">
      <c r="G128" s="3"/>
    </row>
    <row r="129" spans="7:7" ht="15.6" x14ac:dyDescent="0.35">
      <c r="G129" s="3"/>
    </row>
    <row r="130" spans="7:7" ht="15.6" x14ac:dyDescent="0.35">
      <c r="G130" s="3"/>
    </row>
    <row r="131" spans="7:7" ht="15.6" x14ac:dyDescent="0.35">
      <c r="G131" s="3"/>
    </row>
    <row r="132" spans="7:7" ht="15.6" x14ac:dyDescent="0.35">
      <c r="G132" s="3"/>
    </row>
    <row r="133" spans="7:7" ht="15.6" x14ac:dyDescent="0.35">
      <c r="G133" s="3"/>
    </row>
    <row r="134" spans="7:7" ht="15.6" x14ac:dyDescent="0.35">
      <c r="G134" s="3"/>
    </row>
    <row r="135" spans="7:7" ht="15.6" x14ac:dyDescent="0.35">
      <c r="G135" s="3"/>
    </row>
    <row r="136" spans="7:7" ht="15.6" x14ac:dyDescent="0.35">
      <c r="G136" s="3"/>
    </row>
    <row r="137" spans="7:7" ht="15.6" x14ac:dyDescent="0.35">
      <c r="G137" s="3"/>
    </row>
    <row r="138" spans="7:7" ht="15.6" x14ac:dyDescent="0.35">
      <c r="G138" s="3"/>
    </row>
    <row r="139" spans="7:7" ht="15.6" x14ac:dyDescent="0.35">
      <c r="G139" s="3"/>
    </row>
    <row r="140" spans="7:7" ht="15.6" x14ac:dyDescent="0.35">
      <c r="G140" s="3"/>
    </row>
    <row r="141" spans="7:7" ht="15.6" x14ac:dyDescent="0.35">
      <c r="G141" s="3"/>
    </row>
    <row r="142" spans="7:7" ht="15.6" x14ac:dyDescent="0.35">
      <c r="G142" s="3"/>
    </row>
    <row r="143" spans="7:7" ht="15.6" x14ac:dyDescent="0.35">
      <c r="G143" s="3"/>
    </row>
    <row r="144" spans="7:7" ht="15.6" x14ac:dyDescent="0.35">
      <c r="G144" s="3"/>
    </row>
    <row r="145" spans="7:7" ht="15.6" x14ac:dyDescent="0.35">
      <c r="G145" s="3"/>
    </row>
    <row r="146" spans="7:7" ht="15.6" x14ac:dyDescent="0.35">
      <c r="G146" s="3"/>
    </row>
    <row r="147" spans="7:7" ht="15.6" x14ac:dyDescent="0.35">
      <c r="G147" s="3"/>
    </row>
    <row r="148" spans="7:7" ht="15.6" x14ac:dyDescent="0.35">
      <c r="G148" s="3"/>
    </row>
    <row r="149" spans="7:7" ht="15.6" x14ac:dyDescent="0.35">
      <c r="G149" s="3"/>
    </row>
    <row r="150" spans="7:7" ht="15.6" x14ac:dyDescent="0.35">
      <c r="G150" s="3"/>
    </row>
    <row r="151" spans="7:7" ht="15.6" x14ac:dyDescent="0.35">
      <c r="G151" s="3"/>
    </row>
    <row r="152" spans="7:7" ht="15.6" x14ac:dyDescent="0.35">
      <c r="G152" s="3"/>
    </row>
    <row r="153" spans="7:7" ht="15.6" x14ac:dyDescent="0.35">
      <c r="G153" s="3"/>
    </row>
    <row r="154" spans="7:7" ht="15.6" x14ac:dyDescent="0.35">
      <c r="G154" s="3"/>
    </row>
    <row r="155" spans="7:7" ht="15.6" x14ac:dyDescent="0.35">
      <c r="G155" s="3"/>
    </row>
    <row r="156" spans="7:7" ht="15.6" x14ac:dyDescent="0.35">
      <c r="G156" s="3"/>
    </row>
    <row r="157" spans="7:7" ht="15.6" x14ac:dyDescent="0.35">
      <c r="G157" s="3"/>
    </row>
    <row r="158" spans="7:7" ht="15.6" x14ac:dyDescent="0.35">
      <c r="G158" s="3"/>
    </row>
    <row r="159" spans="7:7" ht="15.6" x14ac:dyDescent="0.35">
      <c r="G159" s="3"/>
    </row>
    <row r="160" spans="7:7" ht="15.6" x14ac:dyDescent="0.35">
      <c r="G160" s="3"/>
    </row>
    <row r="161" spans="7:7" ht="15.6" x14ac:dyDescent="0.35">
      <c r="G161" s="3"/>
    </row>
    <row r="162" spans="7:7" ht="15.6" x14ac:dyDescent="0.35">
      <c r="G162" s="3"/>
    </row>
    <row r="163" spans="7:7" ht="15.6" x14ac:dyDescent="0.35">
      <c r="G163" s="3"/>
    </row>
    <row r="164" spans="7:7" ht="15.6" x14ac:dyDescent="0.35">
      <c r="G164" s="3"/>
    </row>
    <row r="165" spans="7:7" ht="15.6" x14ac:dyDescent="0.35">
      <c r="G165" s="3"/>
    </row>
    <row r="166" spans="7:7" ht="15.6" x14ac:dyDescent="0.35">
      <c r="G166" s="3"/>
    </row>
    <row r="167" spans="7:7" ht="15.6" x14ac:dyDescent="0.35">
      <c r="G167" s="3"/>
    </row>
    <row r="168" spans="7:7" ht="15.6" x14ac:dyDescent="0.35">
      <c r="G168" s="3"/>
    </row>
    <row r="169" spans="7:7" ht="15.6" x14ac:dyDescent="0.35">
      <c r="G169" s="3"/>
    </row>
    <row r="170" spans="7:7" ht="15.6" x14ac:dyDescent="0.35">
      <c r="G170" s="3"/>
    </row>
    <row r="171" spans="7:7" ht="15.6" x14ac:dyDescent="0.35">
      <c r="G171" s="3"/>
    </row>
    <row r="172" spans="7:7" ht="15.6" x14ac:dyDescent="0.35">
      <c r="G172" s="3"/>
    </row>
    <row r="173" spans="7:7" ht="15.6" x14ac:dyDescent="0.35">
      <c r="G173" s="3"/>
    </row>
    <row r="174" spans="7:7" ht="15.6" x14ac:dyDescent="0.35">
      <c r="G174" s="3"/>
    </row>
    <row r="175" spans="7:7" ht="15.6" x14ac:dyDescent="0.35">
      <c r="G175" s="3"/>
    </row>
    <row r="176" spans="7:7" ht="15.6" x14ac:dyDescent="0.35">
      <c r="G176" s="3"/>
    </row>
    <row r="177" spans="7:7" ht="15.6" x14ac:dyDescent="0.35">
      <c r="G177" s="3"/>
    </row>
    <row r="178" spans="7:7" ht="15.6" x14ac:dyDescent="0.35">
      <c r="G178" s="3"/>
    </row>
    <row r="179" spans="7:7" ht="15.6" x14ac:dyDescent="0.35">
      <c r="G179" s="3"/>
    </row>
    <row r="180" spans="7:7" ht="15.6" x14ac:dyDescent="0.35">
      <c r="G180" s="3"/>
    </row>
    <row r="181" spans="7:7" ht="15.6" x14ac:dyDescent="0.35">
      <c r="G181" s="3"/>
    </row>
    <row r="182" spans="7:7" ht="15.6" x14ac:dyDescent="0.35">
      <c r="G182" s="3"/>
    </row>
    <row r="183" spans="7:7" ht="15.6" x14ac:dyDescent="0.35">
      <c r="G183" s="3"/>
    </row>
    <row r="184" spans="7:7" ht="15.6" x14ac:dyDescent="0.35">
      <c r="G184" s="3"/>
    </row>
    <row r="185" spans="7:7" ht="15.6" x14ac:dyDescent="0.35">
      <c r="G185" s="3"/>
    </row>
    <row r="186" spans="7:7" ht="15.6" x14ac:dyDescent="0.35">
      <c r="G186" s="3"/>
    </row>
    <row r="187" spans="7:7" ht="15.6" x14ac:dyDescent="0.35">
      <c r="G187" s="3"/>
    </row>
    <row r="188" spans="7:7" ht="15.6" x14ac:dyDescent="0.35">
      <c r="G188" s="3"/>
    </row>
    <row r="189" spans="7:7" ht="15.6" x14ac:dyDescent="0.35">
      <c r="G189" s="3"/>
    </row>
    <row r="190" spans="7:7" ht="15.6" x14ac:dyDescent="0.35">
      <c r="G190" s="3"/>
    </row>
    <row r="191" spans="7:7" ht="15.6" x14ac:dyDescent="0.35">
      <c r="G191" s="3"/>
    </row>
    <row r="192" spans="7:7" ht="15.6" x14ac:dyDescent="0.35">
      <c r="G192" s="3"/>
    </row>
    <row r="193" spans="1:7" ht="15.6" x14ac:dyDescent="0.35">
      <c r="G193" s="3"/>
    </row>
    <row r="194" spans="1:7" ht="15.6" x14ac:dyDescent="0.35">
      <c r="G194" s="3"/>
    </row>
    <row r="195" spans="1:7" ht="15.6" x14ac:dyDescent="0.35">
      <c r="A195" s="3"/>
      <c r="B195" s="3"/>
      <c r="C195" s="3"/>
      <c r="D195" s="3"/>
      <c r="E195" s="3"/>
      <c r="F195" s="3"/>
      <c r="G195" s="3"/>
    </row>
    <row r="196" spans="1:7" ht="15.6" x14ac:dyDescent="0.35">
      <c r="A196" s="3"/>
      <c r="B196" s="3"/>
      <c r="C196" s="3"/>
      <c r="D196" s="3"/>
      <c r="E196" s="3"/>
      <c r="F196" s="3"/>
      <c r="G196" s="3"/>
    </row>
    <row r="197" spans="1:7" ht="15.6" x14ac:dyDescent="0.35">
      <c r="A197" s="3"/>
      <c r="B197" s="3"/>
      <c r="C197" s="3"/>
      <c r="D197" s="3"/>
      <c r="E197" s="3"/>
      <c r="F197" s="3"/>
      <c r="G197" s="3"/>
    </row>
    <row r="198" spans="1:7" ht="15.6" x14ac:dyDescent="0.35">
      <c r="G198" s="3"/>
    </row>
    <row r="199" spans="1:7" ht="15.6" x14ac:dyDescent="0.35">
      <c r="A199" s="3"/>
      <c r="B199" s="3"/>
      <c r="C199" s="3"/>
      <c r="D199" s="3"/>
      <c r="E199" s="3"/>
      <c r="F199" s="3"/>
      <c r="G199" s="3"/>
    </row>
    <row r="200" spans="1:7" ht="15.6" x14ac:dyDescent="0.35">
      <c r="A200" s="3"/>
      <c r="B200" s="3"/>
      <c r="C200" s="3"/>
      <c r="D200" s="3"/>
      <c r="E200" s="3"/>
      <c r="F200" s="3"/>
      <c r="G200" s="3"/>
    </row>
    <row r="201" spans="1:7" ht="15.6" x14ac:dyDescent="0.35">
      <c r="A201" s="3"/>
      <c r="B201" s="3"/>
      <c r="C201" s="3"/>
      <c r="D201" s="3"/>
      <c r="E201" s="3"/>
      <c r="F201" s="3"/>
      <c r="G20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workbookViewId="0"/>
  </sheetViews>
  <sheetFormatPr baseColWidth="10" defaultRowHeight="14.4" x14ac:dyDescent="0.3"/>
  <sheetData>
    <row r="1" spans="1:7" ht="25.2" x14ac:dyDescent="0.6">
      <c r="A1" s="32"/>
      <c r="B1" s="33">
        <v>0</v>
      </c>
      <c r="C1" s="33"/>
      <c r="D1" s="81"/>
      <c r="E1" s="81"/>
      <c r="F1" s="81"/>
      <c r="G1" s="81"/>
    </row>
    <row r="2" spans="1:7" ht="25.2" x14ac:dyDescent="0.6">
      <c r="A2" s="32"/>
      <c r="B2" s="33">
        <v>1</v>
      </c>
      <c r="C2" s="33"/>
      <c r="D2" s="34"/>
      <c r="E2" s="34"/>
      <c r="F2" s="34"/>
      <c r="G2" s="35"/>
    </row>
    <row r="3" spans="1:7" ht="25.2" x14ac:dyDescent="0.6">
      <c r="A3" s="32"/>
      <c r="B3" s="33">
        <v>2</v>
      </c>
      <c r="C3" s="33"/>
      <c r="D3" s="34"/>
      <c r="E3" s="34" t="s">
        <v>25</v>
      </c>
      <c r="F3" s="34"/>
      <c r="G3" s="35"/>
    </row>
    <row r="4" spans="1:7" ht="25.2" x14ac:dyDescent="0.6">
      <c r="A4" s="32"/>
      <c r="B4" s="33" t="s">
        <v>2</v>
      </c>
      <c r="C4" s="33"/>
      <c r="D4" s="36"/>
      <c r="E4" s="34" t="s">
        <v>26</v>
      </c>
      <c r="F4" s="34"/>
      <c r="G4" s="35"/>
    </row>
    <row r="5" spans="1:7" ht="25.2" x14ac:dyDescent="0.6">
      <c r="A5" s="32"/>
      <c r="B5" s="33"/>
      <c r="C5" s="33"/>
      <c r="D5" s="34"/>
      <c r="E5" s="34"/>
      <c r="F5" s="34"/>
      <c r="G5" s="35"/>
    </row>
    <row r="6" spans="1:7" ht="84" x14ac:dyDescent="0.6">
      <c r="A6" s="85" t="s">
        <v>11</v>
      </c>
      <c r="B6" s="85"/>
      <c r="C6" s="85"/>
      <c r="D6" s="85"/>
      <c r="E6" s="85"/>
      <c r="F6" s="85"/>
      <c r="G6" s="31"/>
    </row>
    <row r="7" spans="1:7" ht="26.4" x14ac:dyDescent="0.6">
      <c r="A7" s="86" t="str">
        <f>'Page de garde'!D18</f>
        <v>Hyper Mall Sousse/ SUSHI</v>
      </c>
      <c r="B7" s="86"/>
      <c r="C7" s="86"/>
      <c r="D7" s="86"/>
      <c r="E7" s="86"/>
      <c r="F7" s="86"/>
      <c r="G7" s="31"/>
    </row>
    <row r="8" spans="1:7" ht="25.2" x14ac:dyDescent="0.6">
      <c r="A8" s="4" t="s">
        <v>7</v>
      </c>
      <c r="B8" s="87"/>
      <c r="C8" s="87"/>
      <c r="D8" s="87"/>
      <c r="E8" s="87"/>
      <c r="F8" s="87"/>
      <c r="G8" s="31"/>
    </row>
    <row r="9" spans="1:7" ht="25.2" x14ac:dyDescent="0.6">
      <c r="A9" s="5" t="s">
        <v>9</v>
      </c>
      <c r="B9" s="88"/>
      <c r="C9" s="88"/>
      <c r="D9" s="88"/>
      <c r="E9" s="88"/>
      <c r="F9" s="88"/>
      <c r="G9" s="31"/>
    </row>
    <row r="10" spans="1:7" ht="25.2" x14ac:dyDescent="0.6">
      <c r="A10" s="4" t="s">
        <v>8</v>
      </c>
      <c r="B10" s="89"/>
      <c r="C10" s="89"/>
      <c r="D10" s="89"/>
      <c r="E10" s="89"/>
      <c r="F10" s="89"/>
      <c r="G10" s="31"/>
    </row>
    <row r="11" spans="1:7" ht="25.2" x14ac:dyDescent="0.6">
      <c r="A11" s="4" t="s">
        <v>14</v>
      </c>
      <c r="B11" s="79" t="e">
        <f>D62</f>
        <v>#DIV/0!</v>
      </c>
      <c r="C11" s="79"/>
      <c r="D11" s="79"/>
      <c r="E11" s="79"/>
      <c r="F11" s="79"/>
      <c r="G11" s="31"/>
    </row>
    <row r="12" spans="1:7" ht="21" x14ac:dyDescent="0.5">
      <c r="A12" s="1"/>
      <c r="B12" s="73" t="e">
        <f>D62</f>
        <v>#DIV/0!</v>
      </c>
      <c r="D12" s="80"/>
      <c r="E12" s="80"/>
      <c r="F12" s="80"/>
      <c r="G12" s="80"/>
    </row>
    <row r="13" spans="1:7" ht="16.8" x14ac:dyDescent="0.45">
      <c r="A13" s="37" t="s">
        <v>38</v>
      </c>
      <c r="B13" s="37"/>
      <c r="C13" s="37"/>
      <c r="D13" s="37"/>
      <c r="E13" s="37"/>
      <c r="F13" s="38"/>
    </row>
    <row r="14" spans="1:7" ht="16.2" x14ac:dyDescent="0.4">
      <c r="A14" s="39"/>
      <c r="B14" s="26"/>
      <c r="C14" s="26"/>
      <c r="D14" s="26"/>
      <c r="F14" s="27"/>
    </row>
    <row r="15" spans="1:7" ht="48.6" x14ac:dyDescent="0.3">
      <c r="A15" s="82" t="s">
        <v>0</v>
      </c>
      <c r="B15" s="83" t="s">
        <v>1</v>
      </c>
      <c r="C15" s="83"/>
      <c r="D15" s="83" t="s">
        <v>10</v>
      </c>
      <c r="E15" s="84" t="s">
        <v>15</v>
      </c>
      <c r="F15" s="84" t="s">
        <v>27</v>
      </c>
    </row>
    <row r="16" spans="1:7" ht="16.2" x14ac:dyDescent="0.3">
      <c r="A16" s="82"/>
      <c r="B16" s="40" t="s">
        <v>4</v>
      </c>
      <c r="C16" s="40" t="s">
        <v>3</v>
      </c>
      <c r="D16" s="83"/>
      <c r="E16" s="84"/>
      <c r="F16" s="84"/>
      <c r="G16" s="66"/>
    </row>
    <row r="17" spans="1:7" ht="64.8" x14ac:dyDescent="0.3">
      <c r="A17" s="41" t="s">
        <v>39</v>
      </c>
      <c r="B17" s="42"/>
      <c r="C17" s="42"/>
      <c r="D17" s="42"/>
      <c r="E17" s="42"/>
      <c r="F17" s="43"/>
      <c r="G17" s="66"/>
    </row>
    <row r="18" spans="1:7" ht="129.6" x14ac:dyDescent="0.4">
      <c r="A18" s="44" t="s">
        <v>40</v>
      </c>
      <c r="B18" s="45" t="s">
        <v>2</v>
      </c>
      <c r="C18" s="45"/>
      <c r="D18" s="24"/>
      <c r="E18" s="23"/>
      <c r="F18" s="46"/>
    </row>
    <row r="19" spans="1:7" ht="64.8" x14ac:dyDescent="0.4">
      <c r="A19" s="47" t="s">
        <v>41</v>
      </c>
      <c r="B19" s="45" t="s">
        <v>2</v>
      </c>
      <c r="C19" s="6" t="str">
        <f>IF(B19=0, -5, "0")</f>
        <v>0</v>
      </c>
      <c r="D19" s="24"/>
      <c r="E19" s="23"/>
      <c r="F19" s="46"/>
    </row>
    <row r="20" spans="1:7" ht="64.8" x14ac:dyDescent="0.4">
      <c r="A20" s="44" t="s">
        <v>42</v>
      </c>
      <c r="B20" s="45" t="s">
        <v>2</v>
      </c>
      <c r="C20" s="45"/>
      <c r="D20" s="25"/>
      <c r="E20" s="25"/>
      <c r="F20" s="46"/>
    </row>
    <row r="21" spans="1:7" ht="16.2" x14ac:dyDescent="0.4">
      <c r="A21" s="48" t="s">
        <v>43</v>
      </c>
      <c r="B21" s="45" t="s">
        <v>2</v>
      </c>
      <c r="C21" s="6" t="str">
        <f>IF(B21=0, -5, "0")</f>
        <v>0</v>
      </c>
      <c r="D21" s="24"/>
      <c r="E21" s="23"/>
      <c r="F21" s="46"/>
    </row>
    <row r="22" spans="1:7" ht="16.2" x14ac:dyDescent="0.4">
      <c r="A22" s="49" t="s">
        <v>44</v>
      </c>
      <c r="B22" s="45" t="s">
        <v>2</v>
      </c>
      <c r="C22" s="50"/>
      <c r="D22" s="24"/>
      <c r="E22" s="24"/>
      <c r="F22" s="46"/>
    </row>
    <row r="23" spans="1:7" ht="32.4" x14ac:dyDescent="0.4">
      <c r="A23" s="51" t="s">
        <v>6</v>
      </c>
      <c r="B23" s="51"/>
      <c r="C23" s="51"/>
      <c r="D23" s="65">
        <f>SUM(B18:C22)</f>
        <v>0</v>
      </c>
      <c r="E23" s="2"/>
      <c r="F23" s="27"/>
    </row>
    <row r="24" spans="1:7" ht="48.6" x14ac:dyDescent="0.4">
      <c r="A24" s="51" t="s">
        <v>5</v>
      </c>
      <c r="B24" s="52"/>
      <c r="C24" s="53"/>
      <c r="D24" s="7" t="e">
        <f>D23/(COUNT(B18:C22)*2)</f>
        <v>#DIV/0!</v>
      </c>
      <c r="E24" s="2"/>
      <c r="F24" s="27"/>
    </row>
    <row r="25" spans="1:7" ht="16.8" x14ac:dyDescent="0.3">
      <c r="A25" s="41" t="s">
        <v>45</v>
      </c>
      <c r="B25" s="42"/>
      <c r="C25" s="42"/>
      <c r="D25" s="42"/>
      <c r="E25" s="42"/>
      <c r="F25" s="43"/>
    </row>
    <row r="26" spans="1:7" ht="64.8" x14ac:dyDescent="0.4">
      <c r="A26" s="54" t="s">
        <v>46</v>
      </c>
      <c r="B26" s="45" t="s">
        <v>2</v>
      </c>
      <c r="C26" s="45"/>
      <c r="D26" s="24"/>
      <c r="E26" s="23"/>
      <c r="F26" s="46"/>
    </row>
    <row r="27" spans="1:7" ht="32.4" x14ac:dyDescent="0.4">
      <c r="A27" s="55" t="s">
        <v>47</v>
      </c>
      <c r="B27" s="45" t="s">
        <v>2</v>
      </c>
      <c r="C27" s="6" t="str">
        <f>IF(B27=0, -5, "0")</f>
        <v>0</v>
      </c>
      <c r="D27" s="24"/>
      <c r="E27" s="23"/>
      <c r="F27" s="46"/>
    </row>
    <row r="28" spans="1:7" ht="113.4" x14ac:dyDescent="0.4">
      <c r="A28" s="56" t="s">
        <v>48</v>
      </c>
      <c r="B28" s="45" t="s">
        <v>2</v>
      </c>
      <c r="C28" s="6" t="str">
        <f>IF(B28=0, -5, "0")</f>
        <v>0</v>
      </c>
      <c r="D28" s="24"/>
      <c r="E28" s="23"/>
      <c r="F28" s="46"/>
    </row>
    <row r="29" spans="1:7" ht="64.8" x14ac:dyDescent="0.4">
      <c r="A29" s="56" t="s">
        <v>49</v>
      </c>
      <c r="B29" s="45" t="s">
        <v>2</v>
      </c>
      <c r="C29" s="6" t="str">
        <f>IF(B29=0, -5, "0")</f>
        <v>0</v>
      </c>
      <c r="D29" s="24"/>
      <c r="E29" s="23"/>
      <c r="F29" s="46"/>
    </row>
    <row r="30" spans="1:7" ht="113.4" x14ac:dyDescent="0.4">
      <c r="A30" s="57" t="s">
        <v>50</v>
      </c>
      <c r="B30" s="45" t="s">
        <v>2</v>
      </c>
      <c r="C30" s="50"/>
      <c r="D30" s="24"/>
      <c r="E30" s="23"/>
      <c r="F30" s="46"/>
    </row>
    <row r="31" spans="1:7" ht="145.80000000000001" x14ac:dyDescent="0.4">
      <c r="A31" s="56" t="s">
        <v>51</v>
      </c>
      <c r="B31" s="45" t="s">
        <v>2</v>
      </c>
      <c r="C31" s="6" t="str">
        <f>IF(B31=0, -5, "0")</f>
        <v>0</v>
      </c>
      <c r="D31" s="58"/>
      <c r="E31" s="23"/>
      <c r="F31" s="46"/>
    </row>
    <row r="32" spans="1:7" ht="113.4" x14ac:dyDescent="0.4">
      <c r="A32" s="56" t="s">
        <v>52</v>
      </c>
      <c r="B32" s="45" t="s">
        <v>2</v>
      </c>
      <c r="C32" s="6" t="str">
        <f>IF(B32=0, -5, "0")</f>
        <v>0</v>
      </c>
      <c r="D32" s="24"/>
      <c r="E32" s="23"/>
      <c r="F32" s="46"/>
    </row>
    <row r="33" spans="1:6" ht="129.6" x14ac:dyDescent="0.4">
      <c r="A33" s="56" t="s">
        <v>53</v>
      </c>
      <c r="B33" s="45" t="s">
        <v>2</v>
      </c>
      <c r="C33" s="6" t="str">
        <f>IF(B33=0, -5, "0")</f>
        <v>0</v>
      </c>
      <c r="D33" s="24"/>
      <c r="E33" s="24"/>
      <c r="F33" s="46"/>
    </row>
    <row r="34" spans="1:6" ht="48.6" x14ac:dyDescent="0.4">
      <c r="A34" s="57" t="s">
        <v>54</v>
      </c>
      <c r="B34" s="45" t="s">
        <v>2</v>
      </c>
      <c r="C34" s="50"/>
      <c r="D34" s="59"/>
      <c r="E34" s="23"/>
      <c r="F34" s="46"/>
    </row>
    <row r="35" spans="1:6" ht="32.4" x14ac:dyDescent="0.4">
      <c r="A35" s="57" t="s">
        <v>12</v>
      </c>
      <c r="B35" s="45" t="s">
        <v>2</v>
      </c>
      <c r="C35" s="50"/>
      <c r="D35" s="24"/>
      <c r="E35" s="23"/>
      <c r="F35" s="46"/>
    </row>
    <row r="36" spans="1:6" ht="129.6" x14ac:dyDescent="0.4">
      <c r="A36" s="57" t="s">
        <v>31</v>
      </c>
      <c r="B36" s="45" t="s">
        <v>2</v>
      </c>
      <c r="C36" s="50"/>
      <c r="D36" s="24"/>
      <c r="E36" s="23"/>
      <c r="F36" s="46"/>
    </row>
    <row r="37" spans="1:6" ht="145.80000000000001" x14ac:dyDescent="0.4">
      <c r="A37" s="57" t="s">
        <v>55</v>
      </c>
      <c r="B37" s="45" t="s">
        <v>2</v>
      </c>
      <c r="C37" s="50"/>
      <c r="D37" s="24"/>
      <c r="E37" s="24"/>
      <c r="F37" s="46"/>
    </row>
    <row r="38" spans="1:6" ht="97.2" x14ac:dyDescent="0.4">
      <c r="A38" s="57" t="s">
        <v>56</v>
      </c>
      <c r="B38" s="45" t="s">
        <v>2</v>
      </c>
      <c r="C38" s="50"/>
      <c r="D38" s="24"/>
      <c r="E38" s="23"/>
      <c r="F38" s="46"/>
    </row>
    <row r="39" spans="1:6" ht="48.6" x14ac:dyDescent="0.4">
      <c r="A39" s="56" t="s">
        <v>57</v>
      </c>
      <c r="B39" s="45" t="s">
        <v>2</v>
      </c>
      <c r="C39" s="6" t="str">
        <f>IF(B39=0, -5, "0")</f>
        <v>0</v>
      </c>
      <c r="D39" s="24"/>
      <c r="E39" s="24"/>
      <c r="F39" s="46"/>
    </row>
    <row r="40" spans="1:6" ht="113.4" x14ac:dyDescent="0.4">
      <c r="A40" s="56" t="s">
        <v>58</v>
      </c>
      <c r="B40" s="45" t="s">
        <v>2</v>
      </c>
      <c r="C40" s="6" t="str">
        <f>IF(B40=0, -5, "0")</f>
        <v>0</v>
      </c>
      <c r="D40" s="25"/>
      <c r="E40" s="23"/>
      <c r="F40" s="46"/>
    </row>
    <row r="41" spans="1:6" ht="129.6" x14ac:dyDescent="0.4">
      <c r="A41" s="56" t="s">
        <v>59</v>
      </c>
      <c r="B41" s="45" t="s">
        <v>2</v>
      </c>
      <c r="C41" s="6" t="str">
        <f>IF(B41=0, -5, "0")</f>
        <v>0</v>
      </c>
      <c r="D41" s="25"/>
      <c r="E41" s="23"/>
      <c r="F41" s="46"/>
    </row>
    <row r="42" spans="1:6" ht="81" x14ac:dyDescent="0.4">
      <c r="A42" s="57" t="s">
        <v>60</v>
      </c>
      <c r="B42" s="45" t="s">
        <v>2</v>
      </c>
      <c r="C42" s="50"/>
      <c r="D42" s="24"/>
      <c r="E42" s="23"/>
      <c r="F42" s="46"/>
    </row>
    <row r="43" spans="1:6" ht="81" x14ac:dyDescent="0.4">
      <c r="A43" s="56" t="s">
        <v>61</v>
      </c>
      <c r="B43" s="45" t="s">
        <v>2</v>
      </c>
      <c r="C43" s="6" t="str">
        <f>IF(B43=0, -5, "0")</f>
        <v>0</v>
      </c>
      <c r="D43" s="24"/>
      <c r="E43" s="23"/>
      <c r="F43" s="46"/>
    </row>
    <row r="44" spans="1:6" ht="81" x14ac:dyDescent="0.4">
      <c r="A44" s="56" t="s">
        <v>62</v>
      </c>
      <c r="B44" s="45" t="s">
        <v>2</v>
      </c>
      <c r="C44" s="6" t="str">
        <f>IF(B44=0, -5, "0")</f>
        <v>0</v>
      </c>
      <c r="D44" s="24"/>
      <c r="E44" s="23"/>
      <c r="F44" s="46"/>
    </row>
    <row r="45" spans="1:6" ht="64.8" x14ac:dyDescent="0.4">
      <c r="A45" s="56" t="s">
        <v>63</v>
      </c>
      <c r="B45" s="45" t="s">
        <v>2</v>
      </c>
      <c r="C45" s="6" t="str">
        <f>IF(B45=0, -5, "0")</f>
        <v>0</v>
      </c>
      <c r="D45" s="24"/>
      <c r="E45" s="23"/>
      <c r="F45" s="46"/>
    </row>
    <row r="46" spans="1:6" ht="97.2" x14ac:dyDescent="0.4">
      <c r="A46" s="57" t="s">
        <v>64</v>
      </c>
      <c r="B46" s="45" t="s">
        <v>2</v>
      </c>
      <c r="C46" s="50"/>
      <c r="D46" s="24"/>
      <c r="E46" s="23"/>
      <c r="F46" s="46"/>
    </row>
    <row r="47" spans="1:6" ht="48.6" x14ac:dyDescent="0.4">
      <c r="A47" s="57" t="s">
        <v>37</v>
      </c>
      <c r="B47" s="45" t="s">
        <v>2</v>
      </c>
      <c r="C47" s="50"/>
      <c r="D47" s="24"/>
      <c r="E47" s="23"/>
      <c r="F47" s="46"/>
    </row>
    <row r="48" spans="1:6" ht="81" x14ac:dyDescent="0.4">
      <c r="A48" s="57" t="s">
        <v>65</v>
      </c>
      <c r="B48" s="45" t="s">
        <v>2</v>
      </c>
      <c r="C48" s="50"/>
      <c r="D48" s="24"/>
      <c r="E48" s="23"/>
      <c r="F48" s="46"/>
    </row>
    <row r="49" spans="1:7" ht="97.2" x14ac:dyDescent="0.4">
      <c r="A49" s="57" t="s">
        <v>66</v>
      </c>
      <c r="B49" s="45" t="s">
        <v>2</v>
      </c>
      <c r="C49" s="50"/>
      <c r="D49" s="58"/>
      <c r="E49" s="58"/>
      <c r="F49" s="46"/>
    </row>
    <row r="50" spans="1:7" ht="113.4" x14ac:dyDescent="0.4">
      <c r="A50" s="57" t="s">
        <v>28</v>
      </c>
      <c r="B50" s="45" t="s">
        <v>2</v>
      </c>
      <c r="C50" s="50"/>
      <c r="D50" s="24"/>
      <c r="E50" s="24"/>
      <c r="F50" s="46"/>
    </row>
    <row r="51" spans="1:7" ht="18" x14ac:dyDescent="0.35">
      <c r="A51" s="90" t="s">
        <v>29</v>
      </c>
      <c r="B51" s="91"/>
      <c r="C51" s="91"/>
      <c r="D51" s="91"/>
      <c r="E51" s="91"/>
      <c r="F51" s="91"/>
    </row>
    <row r="52" spans="1:7" ht="64.8" x14ac:dyDescent="0.45">
      <c r="A52" s="57" t="s">
        <v>32</v>
      </c>
      <c r="B52" s="45" t="s">
        <v>2</v>
      </c>
      <c r="C52" s="29"/>
      <c r="D52" s="29"/>
      <c r="E52" s="29"/>
      <c r="F52" s="46"/>
    </row>
    <row r="53" spans="1:7" ht="81" x14ac:dyDescent="0.45">
      <c r="A53" s="57" t="s">
        <v>34</v>
      </c>
      <c r="B53" s="45" t="s">
        <v>2</v>
      </c>
      <c r="C53" s="29"/>
      <c r="D53" s="29"/>
      <c r="E53" s="29"/>
      <c r="F53" s="46"/>
    </row>
    <row r="54" spans="1:7" ht="97.2" x14ac:dyDescent="0.45">
      <c r="A54" s="57" t="s">
        <v>30</v>
      </c>
      <c r="B54" s="45" t="s">
        <v>2</v>
      </c>
      <c r="C54" s="29"/>
      <c r="D54" s="29"/>
      <c r="E54" s="29"/>
      <c r="F54" s="46"/>
    </row>
    <row r="55" spans="1:7" ht="129.6" x14ac:dyDescent="0.4">
      <c r="A55" s="57" t="s">
        <v>67</v>
      </c>
      <c r="B55" s="45" t="s">
        <v>2</v>
      </c>
      <c r="C55" s="30"/>
      <c r="D55" s="24"/>
      <c r="E55" s="30"/>
      <c r="F55" s="46"/>
    </row>
    <row r="56" spans="1:7" ht="145.80000000000001" x14ac:dyDescent="0.4">
      <c r="A56" s="57" t="s">
        <v>33</v>
      </c>
      <c r="B56" s="45" t="s">
        <v>2</v>
      </c>
      <c r="C56" s="30"/>
      <c r="D56" s="30"/>
      <c r="E56" s="30"/>
      <c r="F56" s="46"/>
    </row>
    <row r="57" spans="1:7" ht="307.8" x14ac:dyDescent="0.4">
      <c r="A57" s="57" t="s">
        <v>13</v>
      </c>
      <c r="B57" s="45" t="str">
        <f>IF(D57=1, 2, IF(AND(D57&lt;1,D57&gt;0), 1, IF(D57=0,"0","NA")))</f>
        <v>NA</v>
      </c>
      <c r="C57" s="50"/>
      <c r="D57" s="60" t="str">
        <f>IFERROR(E57/F57,"N.A")</f>
        <v>N.A</v>
      </c>
      <c r="E57" s="69">
        <f>COUNTIF('A3 Sushi'!F18:F56,"ok")</f>
        <v>0</v>
      </c>
      <c r="F57" s="46">
        <f>COUNTA('A3 Sushi'!F18:F56)</f>
        <v>0</v>
      </c>
    </row>
    <row r="58" spans="1:7" ht="32.4" x14ac:dyDescent="0.4">
      <c r="A58" s="51" t="s">
        <v>6</v>
      </c>
      <c r="B58" s="51"/>
      <c r="C58" s="51"/>
      <c r="D58" s="28">
        <f>SUM(B52:C57,B26:C50)</f>
        <v>0</v>
      </c>
      <c r="E58" s="2"/>
      <c r="F58" s="27"/>
    </row>
    <row r="59" spans="1:7" ht="48.6" x14ac:dyDescent="0.4">
      <c r="A59" s="51" t="s">
        <v>5</v>
      </c>
      <c r="B59" s="52"/>
      <c r="C59" s="53"/>
      <c r="D59" s="7" t="e">
        <f>D58/(COUNT(B52:C57,B26:C50)*2)</f>
        <v>#DIV/0!</v>
      </c>
      <c r="E59" s="2"/>
      <c r="F59" s="27"/>
    </row>
    <row r="60" spans="1:7" ht="16.2" x14ac:dyDescent="0.4">
      <c r="A60" s="12" t="s">
        <v>35</v>
      </c>
      <c r="B60" s="11"/>
      <c r="C60" s="11"/>
      <c r="D60" s="63" t="e">
        <f>E57/F57</f>
        <v>#DIV/0!</v>
      </c>
    </row>
    <row r="61" spans="1:7" ht="105" x14ac:dyDescent="0.5">
      <c r="A61" s="8" t="s">
        <v>36</v>
      </c>
      <c r="B61" s="9"/>
      <c r="C61" s="10"/>
      <c r="D61" s="61">
        <f>SUM(D58,D23)</f>
        <v>0</v>
      </c>
    </row>
    <row r="62" spans="1:7" ht="105" x14ac:dyDescent="0.5">
      <c r="A62" s="8" t="s">
        <v>16</v>
      </c>
      <c r="B62" s="9"/>
      <c r="C62" s="10"/>
      <c r="D62" s="62" t="e">
        <f>D61/(COUNT(B52:C57,B26:C50,B18:C22)*2)</f>
        <v>#DIV/0!</v>
      </c>
    </row>
    <row r="64" spans="1:7" ht="15.6" x14ac:dyDescent="0.35">
      <c r="G64" s="3"/>
    </row>
    <row r="65" spans="7:7" ht="15.6" x14ac:dyDescent="0.35">
      <c r="G65" s="3"/>
    </row>
    <row r="66" spans="7:7" ht="15.6" x14ac:dyDescent="0.35">
      <c r="G66" s="3"/>
    </row>
    <row r="67" spans="7:7" ht="15.6" x14ac:dyDescent="0.35">
      <c r="G67" s="3"/>
    </row>
    <row r="68" spans="7:7" ht="15.6" x14ac:dyDescent="0.35">
      <c r="G68" s="3"/>
    </row>
    <row r="69" spans="7:7" ht="15.6" x14ac:dyDescent="0.35">
      <c r="G69" s="3"/>
    </row>
    <row r="70" spans="7:7" ht="15.6" x14ac:dyDescent="0.35">
      <c r="G70" s="3"/>
    </row>
    <row r="71" spans="7:7" ht="15.6" x14ac:dyDescent="0.35">
      <c r="G71" s="3"/>
    </row>
    <row r="72" spans="7:7" ht="15.6" x14ac:dyDescent="0.35">
      <c r="G72" s="3"/>
    </row>
    <row r="73" spans="7:7" ht="15.6" x14ac:dyDescent="0.35">
      <c r="G73" s="3"/>
    </row>
    <row r="74" spans="7:7" ht="15.6" x14ac:dyDescent="0.35">
      <c r="G74" s="3"/>
    </row>
    <row r="75" spans="7:7" ht="15.6" x14ac:dyDescent="0.35">
      <c r="G75" s="3"/>
    </row>
    <row r="76" spans="7:7" ht="15.6" x14ac:dyDescent="0.35">
      <c r="G76" s="3"/>
    </row>
    <row r="77" spans="7:7" ht="15.6" x14ac:dyDescent="0.35">
      <c r="G77" s="3"/>
    </row>
    <row r="78" spans="7:7" ht="15.6" x14ac:dyDescent="0.35">
      <c r="G78" s="3"/>
    </row>
    <row r="79" spans="7:7" ht="15.6" x14ac:dyDescent="0.35">
      <c r="G79" s="3"/>
    </row>
    <row r="80" spans="7:7" ht="15.6" x14ac:dyDescent="0.35">
      <c r="G80" s="3"/>
    </row>
    <row r="81" spans="7:7" ht="15.6" x14ac:dyDescent="0.35">
      <c r="G81" s="3"/>
    </row>
    <row r="82" spans="7:7" ht="15.6" x14ac:dyDescent="0.35">
      <c r="G82" s="3"/>
    </row>
    <row r="83" spans="7:7" ht="15.6" x14ac:dyDescent="0.35">
      <c r="G83" s="3"/>
    </row>
    <row r="84" spans="7:7" ht="15.6" x14ac:dyDescent="0.35">
      <c r="G84" s="3"/>
    </row>
    <row r="85" spans="7:7" ht="15.6" x14ac:dyDescent="0.35">
      <c r="G85" s="3"/>
    </row>
    <row r="86" spans="7:7" ht="15.6" x14ac:dyDescent="0.35">
      <c r="G86" s="3"/>
    </row>
    <row r="87" spans="7:7" ht="15.6" x14ac:dyDescent="0.35">
      <c r="G87" s="3"/>
    </row>
    <row r="88" spans="7:7" ht="15.6" x14ac:dyDescent="0.35">
      <c r="G88" s="3"/>
    </row>
    <row r="89" spans="7:7" ht="15.6" x14ac:dyDescent="0.35">
      <c r="G89" s="3"/>
    </row>
    <row r="90" spans="7:7" ht="15.6" x14ac:dyDescent="0.35">
      <c r="G90" s="3"/>
    </row>
    <row r="91" spans="7:7" ht="15.6" x14ac:dyDescent="0.35">
      <c r="G91" s="3"/>
    </row>
    <row r="92" spans="7:7" ht="15.6" x14ac:dyDescent="0.35">
      <c r="G92" s="3"/>
    </row>
    <row r="93" spans="7:7" ht="15.6" x14ac:dyDescent="0.35">
      <c r="G93" s="3"/>
    </row>
    <row r="94" spans="7:7" ht="15.6" x14ac:dyDescent="0.35">
      <c r="G94" s="3"/>
    </row>
    <row r="95" spans="7:7" ht="15.6" x14ac:dyDescent="0.35">
      <c r="G95" s="3"/>
    </row>
    <row r="96" spans="7:7" ht="15.6" x14ac:dyDescent="0.35">
      <c r="G96" s="3"/>
    </row>
    <row r="97" spans="7:7" ht="15.6" x14ac:dyDescent="0.35">
      <c r="G97" s="3"/>
    </row>
    <row r="98" spans="7:7" ht="15.6" x14ac:dyDescent="0.35">
      <c r="G98" s="3"/>
    </row>
    <row r="99" spans="7:7" ht="15.6" x14ac:dyDescent="0.35">
      <c r="G99" s="3"/>
    </row>
    <row r="100" spans="7:7" ht="15.6" x14ac:dyDescent="0.35">
      <c r="G100" s="3"/>
    </row>
    <row r="101" spans="7:7" ht="15.6" x14ac:dyDescent="0.35">
      <c r="G101" s="3"/>
    </row>
    <row r="102" spans="7:7" ht="15.6" x14ac:dyDescent="0.35">
      <c r="G102" s="3"/>
    </row>
    <row r="103" spans="7:7" ht="15.6" x14ac:dyDescent="0.35">
      <c r="G103" s="3"/>
    </row>
    <row r="104" spans="7:7" ht="15.6" x14ac:dyDescent="0.35">
      <c r="G104" s="3"/>
    </row>
    <row r="105" spans="7:7" ht="15.6" x14ac:dyDescent="0.35">
      <c r="G105" s="3"/>
    </row>
    <row r="106" spans="7:7" ht="15.6" x14ac:dyDescent="0.35">
      <c r="G106" s="3"/>
    </row>
    <row r="107" spans="7:7" ht="15.6" x14ac:dyDescent="0.35">
      <c r="G107" s="3"/>
    </row>
    <row r="108" spans="7:7" ht="15.6" x14ac:dyDescent="0.35">
      <c r="G108" s="3"/>
    </row>
    <row r="109" spans="7:7" ht="15.6" x14ac:dyDescent="0.35">
      <c r="G109" s="3"/>
    </row>
    <row r="110" spans="7:7" ht="15.6" x14ac:dyDescent="0.35">
      <c r="G110" s="3"/>
    </row>
    <row r="111" spans="7:7" ht="15.6" x14ac:dyDescent="0.35">
      <c r="G111" s="3"/>
    </row>
    <row r="112" spans="7:7" ht="15.6" x14ac:dyDescent="0.35">
      <c r="G112" s="3"/>
    </row>
    <row r="113" spans="7:7" ht="15.6" x14ac:dyDescent="0.35">
      <c r="G113" s="3"/>
    </row>
    <row r="114" spans="7:7" ht="15.6" x14ac:dyDescent="0.35">
      <c r="G114" s="3"/>
    </row>
    <row r="115" spans="7:7" ht="15.6" x14ac:dyDescent="0.35">
      <c r="G115" s="3"/>
    </row>
    <row r="116" spans="7:7" ht="15.6" x14ac:dyDescent="0.35">
      <c r="G116" s="3"/>
    </row>
    <row r="117" spans="7:7" ht="15.6" x14ac:dyDescent="0.35">
      <c r="G117" s="3"/>
    </row>
    <row r="118" spans="7:7" ht="15.6" x14ac:dyDescent="0.35">
      <c r="G118" s="3"/>
    </row>
    <row r="119" spans="7:7" ht="15.6" x14ac:dyDescent="0.35">
      <c r="G119" s="3"/>
    </row>
    <row r="120" spans="7:7" ht="15.6" x14ac:dyDescent="0.35">
      <c r="G120" s="3"/>
    </row>
    <row r="121" spans="7:7" ht="15.6" x14ac:dyDescent="0.35">
      <c r="G121" s="3"/>
    </row>
    <row r="122" spans="7:7" ht="15.6" x14ac:dyDescent="0.35">
      <c r="G122" s="3"/>
    </row>
    <row r="123" spans="7:7" ht="15.6" x14ac:dyDescent="0.35">
      <c r="G123" s="3"/>
    </row>
    <row r="124" spans="7:7" ht="15.6" x14ac:dyDescent="0.35">
      <c r="G124" s="3"/>
    </row>
    <row r="125" spans="7:7" ht="15.6" x14ac:dyDescent="0.35">
      <c r="G125" s="3"/>
    </row>
    <row r="126" spans="7:7" ht="15.6" x14ac:dyDescent="0.35">
      <c r="G126" s="3"/>
    </row>
    <row r="127" spans="7:7" ht="15.6" x14ac:dyDescent="0.35">
      <c r="G127" s="3"/>
    </row>
    <row r="128" spans="7:7" ht="15.6" x14ac:dyDescent="0.35">
      <c r="G128" s="3"/>
    </row>
    <row r="129" spans="7:7" ht="15.6" x14ac:dyDescent="0.35">
      <c r="G129" s="3"/>
    </row>
    <row r="130" spans="7:7" ht="15.6" x14ac:dyDescent="0.35">
      <c r="G130" s="3"/>
    </row>
    <row r="131" spans="7:7" ht="15.6" x14ac:dyDescent="0.35">
      <c r="G131" s="3"/>
    </row>
    <row r="132" spans="7:7" ht="15.6" x14ac:dyDescent="0.35">
      <c r="G132" s="3"/>
    </row>
    <row r="133" spans="7:7" ht="15.6" x14ac:dyDescent="0.35">
      <c r="G133" s="3"/>
    </row>
    <row r="134" spans="7:7" ht="15.6" x14ac:dyDescent="0.35">
      <c r="G134" s="3"/>
    </row>
    <row r="135" spans="7:7" ht="15.6" x14ac:dyDescent="0.35">
      <c r="G135" s="3"/>
    </row>
    <row r="136" spans="7:7" ht="15.6" x14ac:dyDescent="0.35">
      <c r="G136" s="3"/>
    </row>
    <row r="137" spans="7:7" ht="15.6" x14ac:dyDescent="0.35">
      <c r="G137" s="3"/>
    </row>
    <row r="138" spans="7:7" ht="15.6" x14ac:dyDescent="0.35">
      <c r="G138" s="3"/>
    </row>
    <row r="139" spans="7:7" ht="15.6" x14ac:dyDescent="0.35">
      <c r="G139" s="3"/>
    </row>
    <row r="140" spans="7:7" ht="15.6" x14ac:dyDescent="0.35">
      <c r="G140" s="3"/>
    </row>
    <row r="141" spans="7:7" ht="15.6" x14ac:dyDescent="0.35">
      <c r="G141" s="3"/>
    </row>
    <row r="142" spans="7:7" ht="15.6" x14ac:dyDescent="0.35">
      <c r="G142" s="3"/>
    </row>
    <row r="143" spans="7:7" ht="15.6" x14ac:dyDescent="0.35">
      <c r="G143" s="3"/>
    </row>
    <row r="144" spans="7:7" ht="15.6" x14ac:dyDescent="0.35">
      <c r="G144" s="3"/>
    </row>
    <row r="145" spans="7:7" ht="15.6" x14ac:dyDescent="0.35">
      <c r="G145" s="3"/>
    </row>
    <row r="146" spans="7:7" ht="15.6" x14ac:dyDescent="0.35">
      <c r="G146" s="3"/>
    </row>
    <row r="147" spans="7:7" ht="15.6" x14ac:dyDescent="0.35">
      <c r="G147" s="3"/>
    </row>
    <row r="148" spans="7:7" ht="15.6" x14ac:dyDescent="0.35">
      <c r="G148" s="3"/>
    </row>
    <row r="149" spans="7:7" ht="15.6" x14ac:dyDescent="0.35">
      <c r="G149" s="3"/>
    </row>
    <row r="150" spans="7:7" ht="15.6" x14ac:dyDescent="0.35">
      <c r="G150" s="3"/>
    </row>
    <row r="151" spans="7:7" ht="15.6" x14ac:dyDescent="0.35">
      <c r="G151" s="3"/>
    </row>
    <row r="152" spans="7:7" ht="15.6" x14ac:dyDescent="0.35">
      <c r="G152" s="3"/>
    </row>
    <row r="153" spans="7:7" ht="15.6" x14ac:dyDescent="0.35">
      <c r="G153" s="3"/>
    </row>
    <row r="154" spans="7:7" ht="15.6" x14ac:dyDescent="0.35">
      <c r="G154" s="3"/>
    </row>
    <row r="155" spans="7:7" ht="15.6" x14ac:dyDescent="0.35">
      <c r="G155" s="3"/>
    </row>
    <row r="156" spans="7:7" ht="15.6" x14ac:dyDescent="0.35">
      <c r="G156" s="3"/>
    </row>
    <row r="157" spans="7:7" ht="15.6" x14ac:dyDescent="0.35">
      <c r="G157" s="3"/>
    </row>
    <row r="158" spans="7:7" ht="15.6" x14ac:dyDescent="0.35">
      <c r="G158" s="3"/>
    </row>
    <row r="159" spans="7:7" ht="15.6" x14ac:dyDescent="0.35">
      <c r="G159" s="3"/>
    </row>
    <row r="160" spans="7:7" ht="15.6" x14ac:dyDescent="0.35">
      <c r="G160" s="3"/>
    </row>
    <row r="161" spans="7:7" ht="15.6" x14ac:dyDescent="0.35">
      <c r="G161" s="3"/>
    </row>
    <row r="162" spans="7:7" ht="15.6" x14ac:dyDescent="0.35">
      <c r="G162" s="3"/>
    </row>
    <row r="163" spans="7:7" ht="15.6" x14ac:dyDescent="0.35">
      <c r="G163" s="3"/>
    </row>
    <row r="164" spans="7:7" ht="15.6" x14ac:dyDescent="0.35">
      <c r="G164" s="3"/>
    </row>
    <row r="165" spans="7:7" ht="15.6" x14ac:dyDescent="0.35">
      <c r="G165" s="3"/>
    </row>
    <row r="166" spans="7:7" ht="15.6" x14ac:dyDescent="0.35">
      <c r="G166" s="3"/>
    </row>
    <row r="167" spans="7:7" ht="15.6" x14ac:dyDescent="0.35">
      <c r="G167" s="3"/>
    </row>
    <row r="168" spans="7:7" ht="15.6" x14ac:dyDescent="0.35">
      <c r="G168" s="3"/>
    </row>
    <row r="169" spans="7:7" ht="15.6" x14ac:dyDescent="0.35">
      <c r="G169" s="3"/>
    </row>
    <row r="170" spans="7:7" ht="15.6" x14ac:dyDescent="0.35">
      <c r="G170" s="3"/>
    </row>
    <row r="171" spans="7:7" ht="15.6" x14ac:dyDescent="0.35">
      <c r="G171" s="3"/>
    </row>
    <row r="172" spans="7:7" ht="15.6" x14ac:dyDescent="0.35">
      <c r="G172" s="3"/>
    </row>
    <row r="173" spans="7:7" ht="15.6" x14ac:dyDescent="0.35">
      <c r="G173" s="3"/>
    </row>
    <row r="174" spans="7:7" ht="15.6" x14ac:dyDescent="0.35">
      <c r="G174" s="3"/>
    </row>
    <row r="175" spans="7:7" ht="15.6" x14ac:dyDescent="0.35">
      <c r="G175" s="3"/>
    </row>
    <row r="176" spans="7:7" ht="15.6" x14ac:dyDescent="0.35">
      <c r="G176" s="3"/>
    </row>
    <row r="177" spans="7:7" ht="15.6" x14ac:dyDescent="0.35">
      <c r="G177" s="3"/>
    </row>
    <row r="178" spans="7:7" ht="15.6" x14ac:dyDescent="0.35">
      <c r="G178" s="3"/>
    </row>
    <row r="179" spans="7:7" ht="15.6" x14ac:dyDescent="0.35">
      <c r="G179" s="3"/>
    </row>
    <row r="180" spans="7:7" ht="15.6" x14ac:dyDescent="0.35">
      <c r="G180" s="3"/>
    </row>
    <row r="181" spans="7:7" ht="15.6" x14ac:dyDescent="0.35">
      <c r="G181" s="3"/>
    </row>
    <row r="182" spans="7:7" ht="15.6" x14ac:dyDescent="0.35">
      <c r="G182" s="3"/>
    </row>
    <row r="183" spans="7:7" ht="15.6" x14ac:dyDescent="0.35">
      <c r="G183" s="3"/>
    </row>
    <row r="184" spans="7:7" ht="15.6" x14ac:dyDescent="0.35">
      <c r="G184" s="3"/>
    </row>
    <row r="185" spans="7:7" ht="15.6" x14ac:dyDescent="0.35">
      <c r="G185" s="3"/>
    </row>
    <row r="186" spans="7:7" ht="15.6" x14ac:dyDescent="0.35">
      <c r="G186" s="3"/>
    </row>
    <row r="187" spans="7:7" ht="15.6" x14ac:dyDescent="0.35">
      <c r="G187" s="3"/>
    </row>
    <row r="188" spans="7:7" ht="15.6" x14ac:dyDescent="0.35">
      <c r="G188" s="3"/>
    </row>
    <row r="189" spans="7:7" ht="15.6" x14ac:dyDescent="0.35">
      <c r="G189" s="3"/>
    </row>
    <row r="190" spans="7:7" ht="15.6" x14ac:dyDescent="0.35">
      <c r="G190" s="3"/>
    </row>
    <row r="191" spans="7:7" ht="15.6" x14ac:dyDescent="0.35">
      <c r="G191" s="3"/>
    </row>
    <row r="192" spans="7:7" ht="15.6" x14ac:dyDescent="0.35">
      <c r="G192" s="3"/>
    </row>
    <row r="193" spans="1:7" ht="15.6" x14ac:dyDescent="0.35">
      <c r="G193" s="3"/>
    </row>
    <row r="194" spans="1:7" ht="15.6" x14ac:dyDescent="0.35">
      <c r="G194" s="3"/>
    </row>
    <row r="195" spans="1:7" ht="15.6" x14ac:dyDescent="0.35">
      <c r="A195" s="3"/>
      <c r="B195" s="3"/>
      <c r="C195" s="3"/>
      <c r="D195" s="3"/>
      <c r="E195" s="3"/>
      <c r="F195" s="3"/>
      <c r="G195" s="3"/>
    </row>
    <row r="196" spans="1:7" ht="15.6" x14ac:dyDescent="0.35">
      <c r="A196" s="3"/>
      <c r="B196" s="3"/>
      <c r="C196" s="3"/>
      <c r="D196" s="3"/>
      <c r="E196" s="3"/>
      <c r="F196" s="3"/>
      <c r="G196" s="3"/>
    </row>
    <row r="197" spans="1:7" ht="15.6" x14ac:dyDescent="0.35">
      <c r="A197" s="3"/>
      <c r="B197" s="3"/>
      <c r="C197" s="3"/>
      <c r="D197" s="3"/>
      <c r="E197" s="3"/>
      <c r="F197" s="3"/>
      <c r="G197" s="3"/>
    </row>
    <row r="198" spans="1:7" ht="15.6" x14ac:dyDescent="0.35">
      <c r="G198" s="3"/>
    </row>
    <row r="199" spans="1:7" ht="15.6" x14ac:dyDescent="0.35">
      <c r="A199" s="3"/>
      <c r="B199" s="3"/>
      <c r="C199" s="3"/>
      <c r="D199" s="3"/>
      <c r="E199" s="3"/>
      <c r="F199" s="3"/>
      <c r="G199" s="3"/>
    </row>
    <row r="200" spans="1:7" ht="15.6" x14ac:dyDescent="0.35">
      <c r="A200" s="3"/>
      <c r="B200" s="3"/>
      <c r="C200" s="3"/>
      <c r="D200" s="3"/>
      <c r="E200" s="3"/>
      <c r="F200" s="3"/>
      <c r="G200" s="3"/>
    </row>
    <row r="201" spans="1:7" ht="15.6" x14ac:dyDescent="0.35">
      <c r="A201" s="3"/>
      <c r="B201" s="3"/>
      <c r="C201" s="3"/>
      <c r="D201" s="3"/>
      <c r="E201" s="3"/>
      <c r="F201" s="3"/>
      <c r="G20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Page de garde</vt:lpstr>
      <vt:lpstr>A1 Sushi</vt:lpstr>
      <vt:lpstr>A2 Sushi</vt:lpstr>
      <vt:lpstr>A3 Sushi</vt:lpstr>
      <vt:lpstr>A4 Sushi</vt:lpstr>
    </vt:vector>
  </TitlesOfParts>
  <Company>Quali-Consult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CheckList UHD MARKET V2</dc:title>
  <dc:creator>Dr. MMejed HENI-QLC</dc:creator>
  <cp:lastModifiedBy>Hend Kammoun</cp:lastModifiedBy>
  <cp:lastPrinted>2020-06-29T15:05:05Z</cp:lastPrinted>
  <dcterms:created xsi:type="dcterms:W3CDTF">2015-10-03T07:44:26Z</dcterms:created>
  <dcterms:modified xsi:type="dcterms:W3CDTF">2021-03-08T21:39:40Z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863022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D6.1.0</vt:lpwstr>
  </property>
  <property fmtid="{D5CDD505-2E9C-101B-9397-08002B2CF9AE}" pid="5" name="TBCO_ScreenResolution">
    <vt:lpwstr>96 96 1366 768</vt:lpwstr>
  </property>
</Properties>
</file>