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Market CM\CM teniour\05-Mai\"/>
    </mc:Choice>
  </mc:AlternateContent>
  <bookViews>
    <workbookView xWindow="0" yWindow="0" windowWidth="20490" windowHeight="7665" tabRatio="956" activeTab="3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9" i="29" l="1"/>
  <c r="B170" i="29"/>
  <c r="B161" i="29"/>
  <c r="B152" i="29"/>
  <c r="B143" i="29"/>
  <c r="B134" i="29"/>
  <c r="B9" i="17" l="1"/>
  <c r="B8" i="17"/>
  <c r="C26" i="17"/>
  <c r="B10" i="17"/>
  <c r="D503" i="18" l="1"/>
  <c r="B44" i="29" s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C419" i="16"/>
  <c r="C423" i="16"/>
  <c r="D134" i="18" l="1"/>
  <c r="D135" i="18" s="1"/>
  <c r="D54" i="18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0" i="18" s="1"/>
  <c r="D41" i="18" s="1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400" i="18" s="1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82" i="18" s="1"/>
  <c r="D285" i="18"/>
  <c r="D286" i="18" s="1"/>
  <c r="D318" i="18"/>
  <c r="D319" i="18" s="1"/>
  <c r="D336" i="18"/>
  <c r="D337" i="18" s="1"/>
  <c r="D429" i="18"/>
  <c r="D432" i="18" s="1"/>
  <c r="D433" i="18" s="1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501" i="18"/>
  <c r="D245" i="18"/>
  <c r="D246" i="18" s="1"/>
  <c r="D243" i="18"/>
  <c r="D149" i="18"/>
  <c r="D150" i="18" s="1"/>
  <c r="D147" i="18"/>
  <c r="D164" i="18"/>
  <c r="D38" i="18"/>
  <c r="D347" i="18"/>
  <c r="D449" i="18"/>
  <c r="D96" i="18" l="1"/>
  <c r="D97" i="18" s="1"/>
  <c r="D430" i="18"/>
  <c r="D402" i="18"/>
  <c r="D403" i="18" s="1"/>
  <c r="B125" i="29" s="1"/>
  <c r="D189" i="18"/>
  <c r="D190" i="18" s="1"/>
  <c r="B80" i="29" s="1"/>
  <c r="D288" i="18"/>
  <c r="D289" i="18" s="1"/>
  <c r="B98" i="29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B116" i="29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9" i="29"/>
  <c r="B107" i="29"/>
  <c r="B71" i="29"/>
  <c r="B192" i="29"/>
  <c r="B191" i="29"/>
  <c r="B183" i="29"/>
  <c r="B182" i="29"/>
  <c r="B180" i="29"/>
  <c r="B174" i="29"/>
  <c r="B173" i="29"/>
  <c r="B172" i="29"/>
  <c r="B171" i="29"/>
  <c r="B165" i="29"/>
  <c r="B164" i="29"/>
  <c r="B163" i="29"/>
  <c r="B162" i="29"/>
  <c r="B156" i="29"/>
  <c r="B155" i="29"/>
  <c r="B154" i="29"/>
  <c r="B153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18" l="1"/>
  <c r="D505" i="18" s="1"/>
  <c r="B12" i="18" s="1"/>
  <c r="B188" i="29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35" i="29" l="1"/>
  <c r="B25" i="29"/>
  <c r="B29" i="29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<sst xmlns="http://schemas.openxmlformats.org/spreadsheetml/2006/main" count="4602" uniqueCount="487">
  <si>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</si>
  <si>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</si>
  <si>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</si>
  <si>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</si>
  <si>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</si>
  <si>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</si>
  <si>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</si>
  <si>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</si>
  <si>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</si>
  <si>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</si>
  <si>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</si>
  <si>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</si>
  <si>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</si>
  <si>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</si>
  <si>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</si>
  <si>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</si>
  <si>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</si>
  <si>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</si>
  <si>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</si>
  <si>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</si>
  <si>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</si>
  <si>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</si>
  <si>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</si>
  <si>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</si>
  <si>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</si>
  <si>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</si>
  <si>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</si>
  <si>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</si>
  <si>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</si>
  <si>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</si>
  <si>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</si>
  <si>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</si>
  <si>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</si>
  <si>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</si>
  <si>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</si>
  <si>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</si>
  <si>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</si>
  <si>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</si>
  <si>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</si>
  <si>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</si>
  <si>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</si>
  <si>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</si>
  <si>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</si>
  <si>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</si>
  <si>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</si>
  <si>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</si>
  <si>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</si>
  <si>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</si>
  <si>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</si>
  <si>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</si>
  <si>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</si>
  <si>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</si>
  <si>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</si>
  <si>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</si>
  <si>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</si>
  <si>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</si>
  <si>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</si>
  <si>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</si>
  <si>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</si>
  <si>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</si>
  <si>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</si>
  <si>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</si>
  <si>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</si>
  <si>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</si>
  <si>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</si>
  <si>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</si>
  <si>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</si>
  <si>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</si>
  <si>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</si>
  <si>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</si>
  <si>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</si>
  <si>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</si>
  <si>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</si>
  <si>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</si>
  <si>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</si>
  <si>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</si>
  <si>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</si>
  <si>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</si>
  <si>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</si>
  <si>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</si>
  <si>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</si>
  <si>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</si>
  <si>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</si>
  <si>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</si>
  <si>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</si>
  <si>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</si>
  <si>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</si>
  <si>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</si>
  <si>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</si>
  <si>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</si>
  <si>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</si>
  <si>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</si>
  <si>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</si>
  <si>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</si>
  <si>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</si>
  <si>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</si>
  <si>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</si>
  <si>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</si>
  <si>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</si>
  <si>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</si>
  <si>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</si>
  <si>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</si>
  <si>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</si>
  <si>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</si>
  <si>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</si>
  <si>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</si>
  <si>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</si>
  <si>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</si>
  <si>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</si>
  <si>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</si>
  <si>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</si>
  <si>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</si>
  <si>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</si>
  <si>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</si>
  <si>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</si>
  <si>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</si>
  <si>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</si>
  <si>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</si>
  <si>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</si>
  <si>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</si>
  <si>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</si>
  <si>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</si>
  <si>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</si>
  <si>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</si>
  <si>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</si>
  <si>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</si>
  <si>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</si>
  <si>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</si>
  <si>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</si>
  <si>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</si>
  <si>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</si>
  <si>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</si>
  <si>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</si>
  <si>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</si>
  <si>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</si>
  <si>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</si>
  <si>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</si>
  <si>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</si>
  <si>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</si>
  <si>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</si>
  <si>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</si>
  <si>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</si>
  <si>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</si>
  <si>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</si>
  <si>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</si>
  <si>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</si>
  <si>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</si>
  <si>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</si>
  <si>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</si>
  <si>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</si>
  <si>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</si>
  <si>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</si>
  <si>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</si>
  <si>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</si>
  <si>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</si>
  <si>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</si>
  <si>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</si>
  <si>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</si>
  <si>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</si>
  <si>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</si>
  <si>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</si>
  <si>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</si>
  <si>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</si>
  <si>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</si>
  <si>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</si>
  <si>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</si>
  <si>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</si>
  <si>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</si>
  <si>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</si>
  <si>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</si>
  <si>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</si>
  <si>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</si>
  <si>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</si>
  <si>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</si>
  <si>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</si>
  <si>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</si>
  <si>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</si>
  <si>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</si>
  <si>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</si>
  <si>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</si>
  <si>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</si>
  <si>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</si>
  <si>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</si>
  <si>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</si>
  <si>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</si>
  <si>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</si>
  <si>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</si>
  <si>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</si>
  <si>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</si>
  <si>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</si>
  <si>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</si>
  <si>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</si>
  <si>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</si>
  <si>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</si>
  <si>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</si>
  <si>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</si>
  <si>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</si>
  <si>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</si>
  <si>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</si>
  <si>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</si>
  <si>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</si>
  <si>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</si>
  <si>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</si>
  <si>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</si>
  <si>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</si>
  <si>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</si>
  <si>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</si>
  <si>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</si>
  <si>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</si>
  <si>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</si>
  <si>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</si>
  <si>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</si>
  <si>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</si>
  <si>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</si>
  <si>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</si>
  <si>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</si>
  <si>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</si>
  <si>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</si>
  <si>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</si>
  <si>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</si>
  <si>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</si>
  <si>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</si>
  <si>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</si>
  <si>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</si>
  <si>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</si>
  <si>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</si>
  <si>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</si>
  <si>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</si>
  <si>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</si>
  <si>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</si>
  <si>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</si>
  <si>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</si>
  <si>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</si>
  <si>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</si>
  <si>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</si>
  <si>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</si>
  <si>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</si>
  <si>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</si>
  <si>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</si>
  <si>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</si>
  <si>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</si>
  <si>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</si>
  <si>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</si>
  <si>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</si>
  <si>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</si>
  <si>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</si>
  <si>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</si>
  <si>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</si>
  <si>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</si>
  <si>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</si>
  <si>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</si>
  <si>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</si>
  <si>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</si>
  <si>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</si>
  <si>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</si>
  <si>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</si>
  <si>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</si>
  <si>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</si>
  <si>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</si>
  <si>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</si>
  <si>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</si>
  <si>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</si>
  <si>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</si>
  <si>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</si>
  <si>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</si>
  <si>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</si>
  <si>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</si>
  <si>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</si>
  <si>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</si>
  <si>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</si>
  <si>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</si>
  <si>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</si>
  <si>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</si>
  <si>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</si>
  <si>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</si>
  <si>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</si>
  <si>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</si>
  <si>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</si>
  <si>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</si>
  <si>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</si>
  <si>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</si>
  <si>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</si>
  <si>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</si>
  <si>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</si>
  <si>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</si>
  <si>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</si>
  <si>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</si>
  <si>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</si>
  <si>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</si>
  <si>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</si>
  <si>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</si>
  <si>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</si>
  <si>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</si>
  <si>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</si>
  <si>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</si>
  <si>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</si>
  <si>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</si>
  <si>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</si>
  <si>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</si>
  <si>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</si>
  <si>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</si>
  <si>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</si>
  <si>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</si>
  <si>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</si>
  <si>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</si>
  <si>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</si>
  <si>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</si>
  <si>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</si>
  <si>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</si>
  <si>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</si>
  <si>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</si>
  <si>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</si>
  <si>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</si>
  <si>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</si>
  <si>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</si>
  <si>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</si>
  <si>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</si>
  <si>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</si>
  <si>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</si>
  <si>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</si>
  <si>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</si>
  <si>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</si>
  <si>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</si>
  <si>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</si>
  <si>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</si>
  <si>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</si>
  <si>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</si>
  <si>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</si>
  <si>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</si>
  <si>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</si>
  <si>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</si>
  <si>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</si>
  <si>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</si>
  <si>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</si>
  <si>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</si>
  <si>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</si>
  <si>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</si>
  <si>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</si>
  <si>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</si>
  <si>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</si>
  <si>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</si>
  <si>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</si>
  <si>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</si>
  <si>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</si>
  <si>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</si>
  <si>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</si>
  <si>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</si>
  <si>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</si>
  <si>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</si>
  <si>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</si>
  <si>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</si>
  <si>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</si>
  <si>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</si>
  <si>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</si>
  <si>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</si>
  <si>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</si>
  <si>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</si>
  <si>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</si>
  <si>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</si>
  <si>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</si>
  <si>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</si>
  <si>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</si>
  <si>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</si>
  <si>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</si>
  <si>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</si>
  <si>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</si>
  <si>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</si>
  <si>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</si>
  <si>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</si>
  <si>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</si>
  <si>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</si>
  <si>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</si>
  <si>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</si>
  <si>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</si>
  <si>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</si>
  <si>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</si>
  <si>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</si>
  <si>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</si>
  <si>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</si>
  <si>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</si>
  <si>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</si>
  <si>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</si>
  <si>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</si>
  <si>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</si>
  <si>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</si>
  <si>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</si>
  <si>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</si>
  <si>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</si>
  <si>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</si>
  <si>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</si>
  <si>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</si>
  <si>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</si>
  <si>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</si>
  <si>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</si>
  <si>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</si>
  <si>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</si>
  <si>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</si>
  <si>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</si>
  <si>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</si>
  <si>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</si>
  <si>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</si>
  <si>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</si>
  <si>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</si>
  <si>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</si>
  <si>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</si>
  <si>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</si>
  <si>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</si>
  <si>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</si>
  <si>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</si>
  <si>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</si>
  <si>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</si>
  <si>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</si>
  <si>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Mr Elyes Ben Ayed et Mme Yosra Boujelben</t>
  </si>
  <si>
    <t xml:space="preserve">Présence de la presse à carton et des produits casses dans l'aire de réception </t>
  </si>
  <si>
    <t>Prévoir un meilleur rangement de la réserve</t>
  </si>
  <si>
    <t>Présence de souillures diverses derrière le meuble</t>
  </si>
  <si>
    <t>renforcer les actions de nettoyage</t>
  </si>
  <si>
    <t>Forme du distributeur n'est pas adaptée à la forme du papier sèche mains</t>
  </si>
  <si>
    <t>fruits et légumes trop murs</t>
  </si>
  <si>
    <t>renforcer le tri des fruits et des légumes</t>
  </si>
  <si>
    <t>Caisses cassées</t>
  </si>
  <si>
    <t>Remplacer les caisses cassées</t>
  </si>
  <si>
    <t>Poubelle à pédale rayon fleg sans couvercle</t>
  </si>
  <si>
    <t>Fournir au rayon fleg une poubelle à pédale et avec couvercle</t>
  </si>
  <si>
    <t>toile d'araignée au niveau du plafond de la réserve</t>
  </si>
  <si>
    <t>Carton de chips présentés à même le sol</t>
  </si>
  <si>
    <t>Eviter de poser les denrées alimentaires à même le sol</t>
  </si>
  <si>
    <t>Produits casse non identifiés</t>
  </si>
  <si>
    <t>Identifier les produits casse</t>
  </si>
  <si>
    <t>présence de souillures diverses derrière la table
toile d'araignée en face du rayon</t>
  </si>
  <si>
    <t xml:space="preserve">renforcer les actions de nettoyage en dessous de la table
</t>
  </si>
  <si>
    <t>Prévoir l'aération des vestiaires</t>
  </si>
  <si>
    <t>Sac de pomme de terre placé dans la zone des produits non conformes</t>
  </si>
  <si>
    <t>prévoir un meilleur endroit pour l'entreposage des pommes de terre</t>
  </si>
  <si>
    <t>Absence de préau</t>
  </si>
  <si>
    <t>Mettre en place un préau</t>
  </si>
  <si>
    <t>décollement du sol</t>
  </si>
  <si>
    <t>réparer le sol</t>
  </si>
  <si>
    <t>Décollement du sol de la chambre froide</t>
  </si>
  <si>
    <t>réparer le sol de la chambre froide</t>
  </si>
  <si>
    <t>présence de givre en chambre froide négative</t>
  </si>
  <si>
    <t>dégivrer l'évaporateur de la chambre froide</t>
  </si>
  <si>
    <t>décollement de la peinture du sol de la chambre froide négative</t>
  </si>
  <si>
    <t>02 tubes néon non fonctionnels en chambre froide produits laitiers</t>
  </si>
  <si>
    <t>Remplacer les tubes néon non grillés</t>
  </si>
  <si>
    <t>peinture sol décollée</t>
  </si>
  <si>
    <t>vestiaires et sanitaires hommes et femmes non aérés</t>
  </si>
  <si>
    <t xml:space="preserve">Aérer les vestiaires et sanitaires hommes et femmes </t>
  </si>
  <si>
    <t>vestiaires et sanitaires hommes et femmes dépourvus de sèche mains</t>
  </si>
  <si>
    <t>Equiper les vestiaires et sanitaires hommes et femmes de séche mains</t>
  </si>
  <si>
    <t>Aménager un local poubelle</t>
  </si>
  <si>
    <t>Absence de local poubelle</t>
  </si>
  <si>
    <t>givre en chambre froide négative</t>
  </si>
  <si>
    <t>dégivrer l'evap de la chambre froide</t>
  </si>
  <si>
    <t>CM Teniour</t>
  </si>
  <si>
    <t>TENIOUR</t>
  </si>
  <si>
    <t>Teniour</t>
  </si>
  <si>
    <t>Mr Elyes Ben Ayed et Mme Yosra Bou Jelben</t>
  </si>
  <si>
    <t>Forme du distributeur n'est pas adaptée à celle des papiers sèche mains</t>
  </si>
  <si>
    <t>Pas de vérification des températures d'ambiance de la chambre froide à l'aide de la thermosonde</t>
  </si>
  <si>
    <t>Prévoir la vérification des températures d'ambiance de la chambre froide</t>
  </si>
  <si>
    <t>Assurer la  vérification à la thermo sonde des températures d'ambiance des chambres froides</t>
  </si>
  <si>
    <t>Pas de vérification à la thermo sonde des températures d'ambiance de la chambre froide</t>
  </si>
  <si>
    <t>Pas de vérification à la thermo sonde des températures d'ambiance du linéaire</t>
  </si>
  <si>
    <t>Assurer la  vérification à la thermo sonde des températures d'ambiance du linéaire</t>
  </si>
  <si>
    <t>Assurer un meilleur rangement de la réserve</t>
  </si>
  <si>
    <t>08 piéces de chocolat Milka Hazelnust dont la DLUO est dépassée (DLUO: 05/04/2017)</t>
  </si>
  <si>
    <t>Renforcer le contrôle de DLUO des denrées présentées à la vente</t>
  </si>
  <si>
    <t>Renforcer les opérations de nettoyage</t>
  </si>
  <si>
    <t>Présence de souillures diverses au niveau du linéaire produits laitiers</t>
  </si>
  <si>
    <t>assurer la vérification à la thermo sonde des températures d'ambiance de la chambre froide</t>
  </si>
  <si>
    <t>assurer la vérification à la thermo sonde des températures d'ambiance du linéaire</t>
  </si>
  <si>
    <t>Bennes à ordures à l'air libre</t>
  </si>
  <si>
    <t>absence de protection de l'aire située en face de la porte d'entrée des marchandises</t>
  </si>
  <si>
    <t>prévoir la protection de cette aire</t>
  </si>
  <si>
    <t>Sol dégradé entravant les opérations de manutention</t>
  </si>
  <si>
    <t>Réparer le sol</t>
  </si>
  <si>
    <t>Revoir le focntionnement des afficheurs des linéaires produits laitiers (afficheur erroné indiquant des valeurs de +17°C)</t>
  </si>
  <si>
    <t>température produit conforme (+4°C)</t>
  </si>
  <si>
    <t>Température du meuble élevée (8,8°C) et température mesurée +6,5°C</t>
  </si>
  <si>
    <t>température produits 4,8°C</t>
  </si>
  <si>
    <t>Vestiaires hommes et femmes non aérées</t>
  </si>
  <si>
    <t>Element froid d'un fournisseur de boisson utilisé pour la conservation des aliments apportés par les employés</t>
  </si>
  <si>
    <t>Installation en réparation le jour de l'audit</t>
  </si>
  <si>
    <t>absence de local poubelle</t>
  </si>
  <si>
    <t>assurer un meilleur rangement des caisses entreposées au niveau de l'aire de réception</t>
  </si>
  <si>
    <t>Présence de la presse à carton au niveau de l'aire de réception
Renforcer les opérations de nettoyage au tours de la presse à carton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</si>
</sst>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  <font>
      <b/>
      <i/>
      <u/>
      <sz val="16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4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54" fillId="0" borderId="1" xfId="0" applyFont="1" applyBorder="1" applyAlignment="1" applyProtection="1">
      <alignment wrapText="1"/>
      <protection locked="0"/>
    </xf>
    <xf numFmtId="0" fontId="54" fillId="0" borderId="4" xfId="0" applyFont="1" applyBorder="1" applyAlignment="1" applyProtection="1">
      <alignment wrapText="1"/>
      <protection locked="0"/>
    </xf>
    <xf numFmtId="14" fontId="0" fillId="0" borderId="1" xfId="0" applyNumberFormat="1" applyFont="1" applyBorder="1" applyProtection="1">
      <protection locked="0"/>
    </xf>
    <xf numFmtId="14" fontId="55" fillId="0" borderId="0" xfId="0" applyNumberFormat="1" applyFont="1" applyFill="1" applyBorder="1" applyAlignment="1" applyProtection="1">
      <alignment horizontal="center"/>
      <protection locked="0"/>
    </xf>
    <xf numFmtId="14" fontId="0" fillId="0" borderId="0" xfId="0" applyNumberFormat="1" applyFont="1"/>
    <xf numFmtId="14" fontId="0" fillId="0" borderId="0" xfId="0" applyNumberFormat="1" applyFont="1" applyFill="1"/>
    <xf numFmtId="14" fontId="0" fillId="0" borderId="1" xfId="0" applyNumberFormat="1" applyFont="1" applyFill="1" applyBorder="1" applyProtection="1">
      <protection locked="0"/>
    </xf>
    <xf numFmtId="14" fontId="0" fillId="0" borderId="1" xfId="0" applyNumberFormat="1" applyBorder="1" applyProtection="1"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4" fontId="0" fillId="4" borderId="0" xfId="0" applyNumberFormat="1" applyFont="1" applyFill="1" applyAlignment="1" applyProtection="1">
      <alignment horizontal="center" vertic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772784"/>
        <c:axId val="138773344"/>
      </c:barChart>
      <c:catAx>
        <c:axId val="13877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773344"/>
        <c:crosses val="autoZero"/>
        <c:auto val="1"/>
        <c:lblAlgn val="ctr"/>
        <c:lblOffset val="100"/>
        <c:noMultiLvlLbl val="0"/>
      </c:catAx>
      <c:valAx>
        <c:axId val="138773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77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106032"/>
        <c:axId val="208687984"/>
      </c:barChart>
      <c:catAx>
        <c:axId val="20810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87984"/>
        <c:crosses val="autoZero"/>
        <c:auto val="1"/>
        <c:lblAlgn val="ctr"/>
        <c:lblOffset val="100"/>
        <c:noMultiLvlLbl val="0"/>
      </c:catAx>
      <c:valAx>
        <c:axId val="208687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10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690784"/>
        <c:axId val="208691344"/>
      </c:barChart>
      <c:catAx>
        <c:axId val="20869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91344"/>
        <c:crosses val="autoZero"/>
        <c:auto val="1"/>
        <c:lblAlgn val="ctr"/>
        <c:lblOffset val="100"/>
        <c:noMultiLvlLbl val="0"/>
      </c:catAx>
      <c:valAx>
        <c:axId val="20869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69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694144"/>
        <c:axId val="208694704"/>
      </c:barChart>
      <c:catAx>
        <c:axId val="20869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94704"/>
        <c:crosses val="autoZero"/>
        <c:auto val="1"/>
        <c:lblAlgn val="ctr"/>
        <c:lblOffset val="100"/>
        <c:noMultiLvlLbl val="0"/>
      </c:catAx>
      <c:valAx>
        <c:axId val="20869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69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876832"/>
        <c:axId val="208877392"/>
      </c:barChart>
      <c:catAx>
        <c:axId val="20887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877392"/>
        <c:crosses val="autoZero"/>
        <c:auto val="1"/>
        <c:lblAlgn val="ctr"/>
        <c:lblOffset val="100"/>
        <c:noMultiLvlLbl val="0"/>
      </c:catAx>
      <c:valAx>
        <c:axId val="20887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876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880192"/>
        <c:axId val="208880752"/>
      </c:barChart>
      <c:catAx>
        <c:axId val="20888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880752"/>
        <c:crosses val="autoZero"/>
        <c:auto val="1"/>
        <c:lblAlgn val="ctr"/>
        <c:lblOffset val="100"/>
        <c:noMultiLvlLbl val="0"/>
      </c:catAx>
      <c:valAx>
        <c:axId val="20888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88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530032"/>
        <c:axId val="209530592"/>
      </c:barChart>
      <c:catAx>
        <c:axId val="20953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530592"/>
        <c:crosses val="autoZero"/>
        <c:auto val="1"/>
        <c:lblAlgn val="ctr"/>
        <c:lblOffset val="100"/>
        <c:noMultiLvlLbl val="0"/>
      </c:catAx>
      <c:valAx>
        <c:axId val="20953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53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0.72164948453608246</c:v>
                </c:pt>
                <c:pt idx="1">
                  <c:v>0.66161616161616166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533392"/>
        <c:axId val="209533952"/>
      </c:barChart>
      <c:catAx>
        <c:axId val="20953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533952"/>
        <c:crosses val="autoZero"/>
        <c:auto val="1"/>
        <c:lblAlgn val="ctr"/>
        <c:lblOffset val="100"/>
        <c:noMultiLvlLbl val="0"/>
      </c:catAx>
      <c:valAx>
        <c:axId val="20953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53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0.94158878504672894</c:v>
                </c:pt>
                <c:pt idx="1">
                  <c:v>0.931924882629108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536752"/>
        <c:axId val="209209968"/>
      </c:barChart>
      <c:catAx>
        <c:axId val="20953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209968"/>
        <c:crosses val="autoZero"/>
        <c:auto val="1"/>
        <c:lblAlgn val="ctr"/>
        <c:lblOffset val="100"/>
        <c:noMultiLvlLbl val="0"/>
      </c:catAx>
      <c:valAx>
        <c:axId val="209209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53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0.8316191347914057</c:v>
                </c:pt>
                <c:pt idx="1">
                  <c:v>0.79677052212263488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9212768"/>
        <c:axId val="209213328"/>
        <c:extLst xmlns:c16r2="http://schemas.microsoft.com/office/drawing/2015/06/chart"/>
      </c:barChart>
      <c:catAx>
        <c:axId val="2092127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213328"/>
        <c:crosses val="autoZero"/>
        <c:auto val="1"/>
        <c:lblAlgn val="ctr"/>
        <c:lblOffset val="100"/>
        <c:noMultiLvlLbl val="0"/>
      </c:catAx>
      <c:valAx>
        <c:axId val="2092133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21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DC7-4A29-A2E5-88F7F91F925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0.55681818181818188</c:v>
                </c:pt>
                <c:pt idx="1">
                  <c:v>0.3611111111111111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9216128"/>
        <c:axId val="209216688"/>
        <c:extLst xmlns:c16r2="http://schemas.microsoft.com/office/drawing/2015/06/chart"/>
      </c:barChart>
      <c:catAx>
        <c:axId val="20921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216688"/>
        <c:crosses val="autoZero"/>
        <c:auto val="1"/>
        <c:lblAlgn val="ctr"/>
        <c:lblOffset val="100"/>
        <c:noMultiLvlLbl val="0"/>
      </c:catAx>
      <c:valAx>
        <c:axId val="20921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21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0.96875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795312"/>
        <c:axId val="207795872"/>
      </c:barChart>
      <c:catAx>
        <c:axId val="20779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795872"/>
        <c:crosses val="autoZero"/>
        <c:auto val="1"/>
        <c:lblAlgn val="ctr"/>
        <c:lblOffset val="100"/>
        <c:noMultiLvlLbl val="0"/>
      </c:catAx>
      <c:valAx>
        <c:axId val="20779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79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798672"/>
        <c:axId val="207799232"/>
      </c:barChart>
      <c:catAx>
        <c:axId val="20779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799232"/>
        <c:crosses val="autoZero"/>
        <c:auto val="1"/>
        <c:lblAlgn val="ctr"/>
        <c:lblOffset val="100"/>
        <c:noMultiLvlLbl val="0"/>
      </c:catAx>
      <c:valAx>
        <c:axId val="20779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79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0.94230769230769229</c:v>
                </c:pt>
                <c:pt idx="1">
                  <c:v>0.94230769230769229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802032"/>
        <c:axId val="207802592"/>
      </c:barChart>
      <c:catAx>
        <c:axId val="2078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802592"/>
        <c:crosses val="autoZero"/>
        <c:auto val="1"/>
        <c:lblAlgn val="ctr"/>
        <c:lblOffset val="100"/>
        <c:noMultiLvlLbl val="0"/>
      </c:catAx>
      <c:valAx>
        <c:axId val="207802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80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352784"/>
        <c:axId val="208353344"/>
      </c:barChart>
      <c:catAx>
        <c:axId val="20835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353344"/>
        <c:crosses val="autoZero"/>
        <c:auto val="1"/>
        <c:lblAlgn val="ctr"/>
        <c:lblOffset val="100"/>
        <c:noMultiLvlLbl val="0"/>
      </c:catAx>
      <c:valAx>
        <c:axId val="208353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35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356144"/>
        <c:axId val="208356704"/>
      </c:barChart>
      <c:catAx>
        <c:axId val="20835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356704"/>
        <c:crosses val="autoZero"/>
        <c:auto val="1"/>
        <c:lblAlgn val="ctr"/>
        <c:lblOffset val="100"/>
        <c:noMultiLvlLbl val="0"/>
      </c:catAx>
      <c:valAx>
        <c:axId val="20835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35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0.67500000000000004</c:v>
                </c:pt>
                <c:pt idx="1">
                  <c:v>0.89473684210526316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74800"/>
        <c:axId val="207975360"/>
      </c:barChart>
      <c:catAx>
        <c:axId val="20797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75360"/>
        <c:crosses val="autoZero"/>
        <c:auto val="1"/>
        <c:lblAlgn val="ctr"/>
        <c:lblOffset val="100"/>
        <c:noMultiLvlLbl val="0"/>
      </c:catAx>
      <c:valAx>
        <c:axId val="207975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74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0.8571428571428571</c:v>
                </c:pt>
                <c:pt idx="1">
                  <c:v>0.6333333333333333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99312"/>
        <c:axId val="208099872"/>
      </c:barChart>
      <c:catAx>
        <c:axId val="20809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99872"/>
        <c:crosses val="autoZero"/>
        <c:auto val="1"/>
        <c:lblAlgn val="ctr"/>
        <c:lblOffset val="100"/>
        <c:noMultiLvlLbl val="0"/>
      </c:catAx>
      <c:valAx>
        <c:axId val="208099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9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0.967741935483871</c:v>
                </c:pt>
                <c:pt idx="1">
                  <c:v>0.87096774193548387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102672"/>
        <c:axId val="208103232"/>
      </c:barChart>
      <c:catAx>
        <c:axId val="20810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103232"/>
        <c:crosses val="autoZero"/>
        <c:auto val="1"/>
        <c:lblAlgn val="ctr"/>
        <c:lblOffset val="100"/>
        <c:noMultiLvlLbl val="0"/>
      </c:catAx>
      <c:valAx>
        <c:axId val="20810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10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opLeftCell="A185" zoomScaleNormal="100" workbookViewId="0">
      <selection activeCell="B187" sqref="B187:C187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90" t="s">
        <v>379</v>
      </c>
      <c r="B18" s="290"/>
      <c r="C18" s="290"/>
      <c r="D18" s="291" t="s">
        <v>455</v>
      </c>
      <c r="E18" s="291"/>
      <c r="F18" s="291"/>
      <c r="G18" s="291"/>
      <c r="H18" s="291"/>
      <c r="I18" s="291"/>
      <c r="J18" s="291"/>
      <c r="K18" s="291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92" t="s">
        <v>380</v>
      </c>
      <c r="B21" s="292"/>
      <c r="C21" s="292"/>
      <c r="D21" s="292"/>
      <c r="E21" s="292"/>
      <c r="F21" s="292"/>
      <c r="G21" s="292"/>
      <c r="H21" s="292"/>
      <c r="I21" s="292"/>
      <c r="J21" s="292"/>
      <c r="K21" s="292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93" t="s">
        <v>382</v>
      </c>
      <c r="C23" s="293"/>
      <c r="D23" s="197"/>
      <c r="E23" s="197"/>
      <c r="F23" s="197"/>
      <c r="G23" s="197"/>
      <c r="H23" s="197"/>
      <c r="I23" s="197"/>
      <c r="J23" s="196" t="str">
        <f>D18</f>
        <v>TENIOUR</v>
      </c>
    </row>
    <row r="24" spans="1:11" ht="33" customHeight="1" x14ac:dyDescent="0.25">
      <c r="A24" s="205" t="s">
        <v>383</v>
      </c>
      <c r="B24" s="294">
        <f>AVERAGE('A1 Exploitation'!D505,'A1 Technique'!D198)</f>
        <v>0.8316191347914057</v>
      </c>
      <c r="C24" s="294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94">
        <f>AVERAGE('A2 Exploitation'!D505,'A2 Technique'!D198)</f>
        <v>0.79677052212263488</v>
      </c>
      <c r="C25" s="294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94">
        <f>AVERAGE('A3 Exploitation'!D506,'A3 Technique'!D198)</f>
        <v>0</v>
      </c>
      <c r="C26" s="294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94">
        <f>AVERAGE('A4 Exploitation'!D506,'A4 Technique'!D198)</f>
        <v>0</v>
      </c>
      <c r="C27" s="294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94">
        <f>AVERAGE('A5 Exploitation'!D506,'A5 Technique'!D198)</f>
        <v>0</v>
      </c>
      <c r="C28" s="294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94">
        <f>AVERAGE('A6 Exploitation'!D506,'A6 Technique'!D198)</f>
        <v>0</v>
      </c>
      <c r="C29" s="294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93" t="s">
        <v>389</v>
      </c>
      <c r="C33" s="293"/>
      <c r="D33" s="197"/>
      <c r="E33" s="197"/>
      <c r="F33" s="197"/>
      <c r="G33" s="197"/>
      <c r="H33" s="197"/>
      <c r="I33" s="197"/>
      <c r="J33" s="196" t="str">
        <f>D18</f>
        <v>TENIOUR</v>
      </c>
    </row>
    <row r="34" spans="1:10" ht="33" customHeight="1" x14ac:dyDescent="0.25">
      <c r="A34" s="205" t="s">
        <v>383</v>
      </c>
      <c r="B34" s="294">
        <f>'A1 Exploitation'!D505</f>
        <v>0.94158878504672894</v>
      </c>
      <c r="C34" s="294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94">
        <f>'A2 Exploitation'!D505</f>
        <v>0.931924882629108</v>
      </c>
      <c r="C35" s="294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94">
        <f>'A3 Exploitation'!D506</f>
        <v>0</v>
      </c>
      <c r="C36" s="294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94">
        <f>'A4 Exploitation'!D506</f>
        <v>0</v>
      </c>
      <c r="C37" s="294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94">
        <f>'A5 Exploitation'!D506</f>
        <v>0</v>
      </c>
      <c r="C38" s="294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94">
        <f>'A6 Exploitation'!D506</f>
        <v>0</v>
      </c>
      <c r="C39" s="294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95" t="s">
        <v>390</v>
      </c>
      <c r="C42" s="295"/>
      <c r="D42" s="197"/>
      <c r="E42" s="197"/>
      <c r="F42" s="197"/>
      <c r="G42" s="197"/>
      <c r="H42" s="197"/>
      <c r="I42" s="197"/>
      <c r="J42" s="196" t="str">
        <f>D18</f>
        <v>TENIOUR</v>
      </c>
    </row>
    <row r="43" spans="1:10" ht="33" customHeight="1" x14ac:dyDescent="0.25">
      <c r="A43" s="205" t="s">
        <v>383</v>
      </c>
      <c r="B43" s="294">
        <f>AVERAGE('A1 Exploitation'!D503, 'A1 Technique'!D196)</f>
        <v>0.55681818181818188</v>
      </c>
      <c r="C43" s="294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94">
        <f>AVERAGE('A2 Exploitation'!D503, 'A2 Technique'!D196)</f>
        <v>0.3611111111111111</v>
      </c>
      <c r="C44" s="294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94">
        <f>AVERAGE('A3 Exploitation'!D504, 'A3 Technique'!D196)</f>
        <v>0</v>
      </c>
      <c r="C45" s="294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94">
        <f>AVERAGE('A4 Exploitation'!D504, 'A4 Technique'!D196)</f>
        <v>0</v>
      </c>
      <c r="C46" s="294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94">
        <f>AVERAGE('A5 Exploitation'!D504, 'A5 Technique'!D196)</f>
        <v>0</v>
      </c>
      <c r="C47" s="294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94">
        <f>AVERAGE('A6 Exploitation'!D504, 'A6 Technique'!D196)</f>
        <v>0</v>
      </c>
      <c r="C48" s="294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93" t="s">
        <v>391</v>
      </c>
      <c r="C51" s="293"/>
      <c r="D51" s="197"/>
      <c r="E51" s="197"/>
      <c r="F51" s="197"/>
      <c r="G51" s="197"/>
      <c r="H51" s="197"/>
      <c r="I51" s="197"/>
      <c r="J51" s="196" t="str">
        <f>D18</f>
        <v>TENIOUR</v>
      </c>
    </row>
    <row r="52" spans="1:10" ht="33" customHeight="1" x14ac:dyDescent="0.25">
      <c r="A52" s="205" t="s">
        <v>383</v>
      </c>
      <c r="B52" s="296">
        <f>'A1 Exploitation'!D41</f>
        <v>0.91666666666666663</v>
      </c>
      <c r="C52" s="296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96">
        <f>'A2 Exploitation'!D41</f>
        <v>0.83333333333333337</v>
      </c>
      <c r="C53" s="296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96">
        <f>'A3 Exploitation'!D41</f>
        <v>0</v>
      </c>
      <c r="C54" s="296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96">
        <f>'A4 Exploitation'!D41</f>
        <v>0</v>
      </c>
      <c r="C55" s="296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96">
        <f>'A5 Exploitation'!D41</f>
        <v>0</v>
      </c>
      <c r="C56" s="296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96">
        <f>'A6 Exploitation'!D41</f>
        <v>0</v>
      </c>
      <c r="C57" s="296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93" t="s">
        <v>392</v>
      </c>
      <c r="C60" s="293"/>
      <c r="D60" s="197"/>
      <c r="E60" s="197"/>
      <c r="F60" s="197"/>
      <c r="G60" s="197"/>
      <c r="H60" s="197"/>
      <c r="I60" s="197"/>
      <c r="J60" s="196" t="str">
        <f>D18</f>
        <v>TENIOUR</v>
      </c>
    </row>
    <row r="61" spans="1:10" ht="33" customHeight="1" x14ac:dyDescent="0.25">
      <c r="A61" s="205" t="s">
        <v>383</v>
      </c>
      <c r="B61" s="294">
        <f>'A1 Exploitation'!D97</f>
        <v>0.96875</v>
      </c>
      <c r="C61" s="294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94">
        <f>'A2 Exploitation'!D97</f>
        <v>1</v>
      </c>
      <c r="C62" s="294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94">
        <f>'A3 Exploitation'!D97</f>
        <v>0</v>
      </c>
      <c r="C63" s="294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94">
        <f>'A4 Exploitation'!D97</f>
        <v>0</v>
      </c>
      <c r="C64" s="294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94">
        <f>'A5 Exploitation'!D97</f>
        <v>0</v>
      </c>
      <c r="C65" s="294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94">
        <f>'A6 Exploitation'!D97</f>
        <v>0</v>
      </c>
      <c r="C66" s="294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93" t="s">
        <v>393</v>
      </c>
      <c r="C69" s="293"/>
      <c r="D69" s="197"/>
      <c r="E69" s="197"/>
      <c r="F69" s="197"/>
      <c r="G69" s="197"/>
      <c r="H69" s="197"/>
      <c r="I69" s="197"/>
      <c r="J69" s="196" t="str">
        <f>D18</f>
        <v>TENIOUR</v>
      </c>
    </row>
    <row r="70" spans="1:10" ht="33" customHeight="1" x14ac:dyDescent="0.25">
      <c r="A70" s="205" t="s">
        <v>383</v>
      </c>
      <c r="B70" s="294">
        <f>'A1 Exploitation'!D150</f>
        <v>1</v>
      </c>
      <c r="C70" s="294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94">
        <f>'A2 Exploitation'!D150</f>
        <v>1</v>
      </c>
      <c r="C71" s="294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94">
        <f>'A3 Exploitation'!D150</f>
        <v>0</v>
      </c>
      <c r="C72" s="294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94">
        <f>'A4 Exploitation'!D150</f>
        <v>0</v>
      </c>
      <c r="C73" s="294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94">
        <f>'A5 Exploitation'!D150</f>
        <v>0</v>
      </c>
      <c r="C74" s="294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94">
        <f>'A6 Exploitation'!D150</f>
        <v>0</v>
      </c>
      <c r="C75" s="294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93" t="s">
        <v>394</v>
      </c>
      <c r="C78" s="293"/>
      <c r="D78" s="197"/>
      <c r="E78" s="197"/>
      <c r="F78" s="197"/>
      <c r="G78" s="197"/>
      <c r="H78" s="197"/>
      <c r="I78" s="197"/>
      <c r="J78" s="196" t="str">
        <f>D18</f>
        <v>TENIOUR</v>
      </c>
    </row>
    <row r="79" spans="1:10" ht="33" customHeight="1" x14ac:dyDescent="0.25">
      <c r="A79" s="205" t="s">
        <v>383</v>
      </c>
      <c r="B79" s="294">
        <f>'A1 Exploitation'!D190</f>
        <v>0.94230769230769229</v>
      </c>
      <c r="C79" s="294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94">
        <f>'A2 Exploitation'!D190</f>
        <v>0.94230769230769229</v>
      </c>
      <c r="C80" s="294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94">
        <f>'A3 Exploitation'!D190</f>
        <v>0</v>
      </c>
      <c r="C81" s="294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94">
        <f>'A4 Exploitation'!D190</f>
        <v>0</v>
      </c>
      <c r="C82" s="294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94">
        <f>'A5 Exploitation'!D190</f>
        <v>0</v>
      </c>
      <c r="C83" s="294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94">
        <f>'A6 Exploitation'!D190</f>
        <v>0</v>
      </c>
      <c r="C84" s="294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93" t="s">
        <v>395</v>
      </c>
      <c r="C87" s="293"/>
      <c r="D87" s="197"/>
      <c r="E87" s="197"/>
      <c r="F87" s="197"/>
      <c r="G87" s="197"/>
      <c r="H87" s="197"/>
      <c r="I87" s="197"/>
      <c r="J87" s="196" t="str">
        <f>D18</f>
        <v>TENIOUR</v>
      </c>
    </row>
    <row r="88" spans="1:10" ht="33" customHeight="1" x14ac:dyDescent="0.25">
      <c r="A88" s="205" t="s">
        <v>383</v>
      </c>
      <c r="B88" s="294" t="e">
        <f>'A1 Exploitation'!D246</f>
        <v>#DIV/0!</v>
      </c>
      <c r="C88" s="294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94" t="e">
        <f>'A2 Exploitation'!D246</f>
        <v>#DIV/0!</v>
      </c>
      <c r="C89" s="294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94">
        <f>'A3 Exploitation'!D246</f>
        <v>0</v>
      </c>
      <c r="C90" s="294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94">
        <f>'A4 Exploitation'!D246</f>
        <v>0</v>
      </c>
      <c r="C91" s="294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94">
        <f>'A5 Exploitation'!D246</f>
        <v>0</v>
      </c>
      <c r="C92" s="294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94">
        <f>'A6 Exploitation'!D246</f>
        <v>0</v>
      </c>
      <c r="C93" s="294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93" t="s">
        <v>396</v>
      </c>
      <c r="C96" s="293"/>
      <c r="D96" s="197"/>
      <c r="E96" s="197"/>
      <c r="F96" s="197"/>
      <c r="G96" s="197"/>
      <c r="H96" s="197"/>
      <c r="I96" s="197"/>
      <c r="J96" s="196" t="str">
        <f>D18</f>
        <v>TENIOUR</v>
      </c>
    </row>
    <row r="97" spans="1:10" ht="33" customHeight="1" x14ac:dyDescent="0.25">
      <c r="A97" s="205" t="s">
        <v>383</v>
      </c>
      <c r="B97" s="294" t="e">
        <f>'A1 Exploitation'!D289</f>
        <v>#DIV/0!</v>
      </c>
      <c r="C97" s="294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94" t="e">
        <f>'A2 Exploitation'!D289</f>
        <v>#DIV/0!</v>
      </c>
      <c r="C98" s="294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94">
        <f>'A3 Exploitation'!D289</f>
        <v>0</v>
      </c>
      <c r="C99" s="294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94">
        <f>'A4 Exploitation'!D289</f>
        <v>0</v>
      </c>
      <c r="C100" s="294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94">
        <f>'A5 Exploitation'!D289</f>
        <v>0</v>
      </c>
      <c r="C101" s="294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94">
        <f>'A6 Exploitation'!D289</f>
        <v>0</v>
      </c>
      <c r="C102" s="294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93" t="s">
        <v>397</v>
      </c>
      <c r="C105" s="293"/>
      <c r="D105" s="197"/>
      <c r="E105" s="197"/>
      <c r="F105" s="197"/>
      <c r="G105" s="197"/>
      <c r="H105" s="197"/>
      <c r="I105" s="197"/>
      <c r="J105" s="196" t="str">
        <f>D18</f>
        <v>TENIOUR</v>
      </c>
    </row>
    <row r="106" spans="1:10" ht="33" customHeight="1" x14ac:dyDescent="0.25">
      <c r="A106" s="205" t="s">
        <v>383</v>
      </c>
      <c r="B106" s="294">
        <f>'A1 Exploitation'!D322</f>
        <v>0.67500000000000004</v>
      </c>
      <c r="C106" s="294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94">
        <f>'A2 Exploitation'!D322</f>
        <v>0.89473684210526316</v>
      </c>
      <c r="C107" s="294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94">
        <f>'A3 Exploitation'!D322</f>
        <v>0</v>
      </c>
      <c r="C108" s="294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94">
        <f>'A4 Exploitation'!D322</f>
        <v>0</v>
      </c>
      <c r="C109" s="294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94">
        <f>'A5 Exploitation'!D322</f>
        <v>0</v>
      </c>
      <c r="C110" s="294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94">
        <f>'A6 Exploitation'!D322</f>
        <v>0</v>
      </c>
      <c r="C111" s="294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93" t="s">
        <v>398</v>
      </c>
      <c r="C114" s="293"/>
      <c r="D114" s="197"/>
      <c r="E114" s="197"/>
      <c r="F114" s="197"/>
      <c r="G114" s="197"/>
      <c r="H114" s="197"/>
      <c r="I114" s="197"/>
      <c r="J114" s="196" t="str">
        <f>D18</f>
        <v>TENIOUR</v>
      </c>
    </row>
    <row r="115" spans="1:10" ht="33" customHeight="1" x14ac:dyDescent="0.25">
      <c r="A115" s="205" t="s">
        <v>383</v>
      </c>
      <c r="B115" s="294">
        <f>'A1 Exploitation'!D350</f>
        <v>0.8571428571428571</v>
      </c>
      <c r="C115" s="294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94">
        <f>'A2 Exploitation'!D350</f>
        <v>0.6333333333333333</v>
      </c>
      <c r="C116" s="294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94">
        <f>'A3 Exploitation'!D350</f>
        <v>0</v>
      </c>
      <c r="C117" s="294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94">
        <f>'A4 Exploitation'!D350</f>
        <v>0</v>
      </c>
      <c r="C118" s="294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94">
        <f>'A5 Exploitation'!D350</f>
        <v>0</v>
      </c>
      <c r="C119" s="294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94">
        <f>'A6 Exploitation'!D350</f>
        <v>0</v>
      </c>
      <c r="C120" s="294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93" t="s">
        <v>399</v>
      </c>
      <c r="C123" s="293"/>
      <c r="D123" s="197"/>
      <c r="E123" s="197"/>
      <c r="F123" s="197"/>
      <c r="G123" s="197"/>
      <c r="H123" s="197"/>
      <c r="I123" s="197"/>
      <c r="J123" s="196" t="str">
        <f>D18</f>
        <v>TENIOUR</v>
      </c>
    </row>
    <row r="124" spans="1:10" ht="33" customHeight="1" x14ac:dyDescent="0.25">
      <c r="A124" s="205" t="s">
        <v>383</v>
      </c>
      <c r="B124" s="294">
        <f>'A1 Exploitation'!D403</f>
        <v>0.967741935483871</v>
      </c>
      <c r="C124" s="294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94">
        <f>'A2 Exploitation'!D403</f>
        <v>0.87096774193548387</v>
      </c>
      <c r="C125" s="294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94">
        <f>'A3 Exploitation'!D403</f>
        <v>0</v>
      </c>
      <c r="C126" s="294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94">
        <f>'A4 Exploitation'!D403</f>
        <v>0</v>
      </c>
      <c r="C127" s="294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94">
        <f>'A5 Exploitation'!D403</f>
        <v>0</v>
      </c>
      <c r="C128" s="294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94">
        <f>'A6 Exploitation'!D403</f>
        <v>0</v>
      </c>
      <c r="C129" s="294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93" t="s">
        <v>400</v>
      </c>
      <c r="C132" s="293"/>
      <c r="D132" s="197"/>
      <c r="E132" s="197"/>
      <c r="F132" s="197"/>
      <c r="G132" s="197"/>
      <c r="H132" s="197"/>
      <c r="I132" s="197"/>
      <c r="J132" s="196" t="str">
        <f>D18</f>
        <v>TENIOUR</v>
      </c>
    </row>
    <row r="133" spans="1:10" ht="33" customHeight="1" x14ac:dyDescent="0.25">
      <c r="A133" s="205" t="s">
        <v>383</v>
      </c>
      <c r="B133" s="294">
        <f>'A1 Exploitation'!D433</f>
        <v>1</v>
      </c>
      <c r="C133" s="294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94">
        <f>'A2 Exploitation'!D433</f>
        <v>1</v>
      </c>
      <c r="C134" s="294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94">
        <f>'A3 Exploitation'!D434</f>
        <v>0</v>
      </c>
      <c r="C135" s="294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94">
        <f>'A4 Exploitation'!D434</f>
        <v>0</v>
      </c>
      <c r="C136" s="294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94">
        <f>'A5 Exploitation'!D434</f>
        <v>0</v>
      </c>
      <c r="C137" s="294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94">
        <f>'A6 Exploitation'!D434</f>
        <v>0</v>
      </c>
      <c r="C138" s="294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93" t="s">
        <v>401</v>
      </c>
      <c r="C141" s="293"/>
      <c r="D141" s="197"/>
      <c r="E141" s="197"/>
      <c r="F141" s="197"/>
      <c r="G141" s="197"/>
      <c r="H141" s="197"/>
      <c r="I141" s="197"/>
      <c r="J141" s="196" t="str">
        <f>D18</f>
        <v>TENIOUR</v>
      </c>
    </row>
    <row r="142" spans="1:10" ht="33" customHeight="1" x14ac:dyDescent="0.25">
      <c r="A142" s="205" t="s">
        <v>383</v>
      </c>
      <c r="B142" s="294">
        <f>'A1 Exploitation'!D452</f>
        <v>0.91666666666666663</v>
      </c>
      <c r="C142" s="294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94">
        <f>'A2 Exploitation'!D452</f>
        <v>0.91666666666666663</v>
      </c>
      <c r="C143" s="294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94">
        <f>'A3 Exploitation'!D453</f>
        <v>0</v>
      </c>
      <c r="C144" s="294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94">
        <f>'A4 Exploitation'!D453</f>
        <v>0</v>
      </c>
      <c r="C145" s="294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94">
        <f>'A5 Exploitation'!D453</f>
        <v>0</v>
      </c>
      <c r="C146" s="294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94">
        <f>'A6 Exploitation'!D453</f>
        <v>0</v>
      </c>
      <c r="C147" s="294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93" t="s">
        <v>402</v>
      </c>
      <c r="C150" s="293"/>
      <c r="D150" s="197"/>
      <c r="E150" s="197"/>
      <c r="F150" s="197"/>
      <c r="G150" s="197"/>
      <c r="H150" s="197"/>
      <c r="I150" s="197"/>
      <c r="J150" s="196" t="str">
        <f>D18</f>
        <v>TENIOUR</v>
      </c>
    </row>
    <row r="151" spans="1:10" ht="33" customHeight="1" x14ac:dyDescent="0.25">
      <c r="A151" s="205" t="s">
        <v>383</v>
      </c>
      <c r="B151" s="294">
        <f>'A1 Exploitation'!D462</f>
        <v>1</v>
      </c>
      <c r="C151" s="294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94">
        <f>'A2 Exploitation'!D462</f>
        <v>1</v>
      </c>
      <c r="C152" s="294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94">
        <f>'A3 Exploitation'!D463</f>
        <v>0</v>
      </c>
      <c r="C153" s="294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94">
        <f>'A4 Exploitation'!D463</f>
        <v>0</v>
      </c>
      <c r="C154" s="294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94">
        <f>'A5 Exploitation'!D463</f>
        <v>0</v>
      </c>
      <c r="C155" s="294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94">
        <f>'A6 Exploitation'!D463</f>
        <v>0</v>
      </c>
      <c r="C156" s="294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93" t="s">
        <v>403</v>
      </c>
      <c r="C159" s="293"/>
      <c r="D159" s="197"/>
      <c r="E159" s="197"/>
      <c r="F159" s="197"/>
      <c r="G159" s="197"/>
      <c r="H159" s="197"/>
      <c r="I159" s="197"/>
      <c r="J159" s="196" t="str">
        <f>D18</f>
        <v>TENIOUR</v>
      </c>
    </row>
    <row r="160" spans="1:10" ht="33" customHeight="1" x14ac:dyDescent="0.25">
      <c r="A160" s="205" t="s">
        <v>383</v>
      </c>
      <c r="B160" s="294">
        <f>'A1 Exploitation'!D471</f>
        <v>1</v>
      </c>
      <c r="C160" s="294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94">
        <f>'A2 Exploitation'!D471</f>
        <v>1</v>
      </c>
      <c r="C161" s="294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94">
        <f>'A3 Exploitation'!D472</f>
        <v>0</v>
      </c>
      <c r="C162" s="294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94">
        <f>'A4 Exploitation'!D472</f>
        <v>0</v>
      </c>
      <c r="C163" s="294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94">
        <f>'A5 Exploitation'!D472</f>
        <v>0</v>
      </c>
      <c r="C164" s="294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94">
        <f>'A6 Exploitation'!D472</f>
        <v>0</v>
      </c>
      <c r="C165" s="294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97"/>
      <c r="C166" s="297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97"/>
      <c r="C167" s="297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93" t="s">
        <v>404</v>
      </c>
      <c r="C168" s="293"/>
      <c r="D168" s="197"/>
      <c r="E168" s="197"/>
      <c r="F168" s="197"/>
      <c r="G168" s="197"/>
      <c r="H168" s="197"/>
      <c r="I168" s="197"/>
      <c r="J168" s="196" t="str">
        <f>D18</f>
        <v>TENIOUR</v>
      </c>
    </row>
    <row r="169" spans="1:10" ht="33" customHeight="1" x14ac:dyDescent="0.25">
      <c r="A169" s="205" t="s">
        <v>383</v>
      </c>
      <c r="B169" s="294">
        <f>'A1 Exploitation'!D492</f>
        <v>1</v>
      </c>
      <c r="C169" s="294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94">
        <f>'A2 Exploitation'!D492</f>
        <v>1</v>
      </c>
      <c r="C170" s="294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94">
        <f>'A3 Exploitation'!D493</f>
        <v>0</v>
      </c>
      <c r="C171" s="294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94">
        <f>'A4 Exploitation'!D493</f>
        <v>0</v>
      </c>
      <c r="C172" s="294"/>
    </row>
    <row r="173" spans="1:10" ht="33" customHeight="1" x14ac:dyDescent="0.25">
      <c r="A173" s="204" t="s">
        <v>387</v>
      </c>
      <c r="B173" s="294">
        <f>'A5 Exploitation'!D493</f>
        <v>0</v>
      </c>
      <c r="C173" s="294"/>
    </row>
    <row r="174" spans="1:10" ht="33" customHeight="1" x14ac:dyDescent="0.25">
      <c r="A174" s="204" t="s">
        <v>388</v>
      </c>
      <c r="B174" s="294">
        <f>'A6 Exploitation'!D493</f>
        <v>0</v>
      </c>
      <c r="C174" s="294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93" t="s">
        <v>405</v>
      </c>
      <c r="C177" s="293"/>
      <c r="J177" s="196" t="str">
        <f>D18</f>
        <v>TENIOUR</v>
      </c>
    </row>
    <row r="178" spans="1:10" ht="33" customHeight="1" x14ac:dyDescent="0.25">
      <c r="A178" s="205" t="s">
        <v>383</v>
      </c>
      <c r="B178" s="294">
        <f>'A1 Exploitation'!D501</f>
        <v>1</v>
      </c>
      <c r="C178" s="294"/>
    </row>
    <row r="179" spans="1:10" ht="33" customHeight="1" x14ac:dyDescent="0.25">
      <c r="A179" s="204" t="s">
        <v>384</v>
      </c>
      <c r="B179" s="294">
        <f>'A2 Exploitation'!D501</f>
        <v>1</v>
      </c>
      <c r="C179" s="294"/>
    </row>
    <row r="180" spans="1:10" ht="33" customHeight="1" x14ac:dyDescent="0.25">
      <c r="A180" s="205" t="s">
        <v>385</v>
      </c>
      <c r="B180" s="294">
        <f>'A3 Exploitation'!D502</f>
        <v>0</v>
      </c>
      <c r="C180" s="294"/>
    </row>
    <row r="181" spans="1:10" ht="33" customHeight="1" x14ac:dyDescent="0.25">
      <c r="A181" s="205" t="s">
        <v>386</v>
      </c>
      <c r="B181" s="294">
        <f>'A4 Exploitation'!D502</f>
        <v>0</v>
      </c>
      <c r="C181" s="294"/>
    </row>
    <row r="182" spans="1:10" ht="33" customHeight="1" x14ac:dyDescent="0.25">
      <c r="A182" s="204" t="s">
        <v>387</v>
      </c>
      <c r="B182" s="294">
        <f>'A5 Exploitation'!D502</f>
        <v>0</v>
      </c>
      <c r="C182" s="294"/>
    </row>
    <row r="183" spans="1:10" ht="33" customHeight="1" x14ac:dyDescent="0.25">
      <c r="A183" s="204" t="s">
        <v>388</v>
      </c>
      <c r="B183" s="294">
        <f>'A6 Exploitation'!D502</f>
        <v>0</v>
      </c>
      <c r="C183" s="294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93" t="s">
        <v>406</v>
      </c>
      <c r="C186" s="293"/>
      <c r="J186" s="196" t="str">
        <f>D18</f>
        <v>TENIOUR</v>
      </c>
    </row>
    <row r="187" spans="1:10" ht="33" customHeight="1" x14ac:dyDescent="0.25">
      <c r="A187" s="205" t="s">
        <v>383</v>
      </c>
      <c r="B187" s="294">
        <f>'A1 Technique'!D198</f>
        <v>0.72164948453608246</v>
      </c>
      <c r="C187" s="294"/>
    </row>
    <row r="188" spans="1:10" ht="33" customHeight="1" x14ac:dyDescent="0.25">
      <c r="A188" s="204" t="s">
        <v>384</v>
      </c>
      <c r="B188" s="294">
        <f>'A2 Technique'!D198</f>
        <v>0.66161616161616166</v>
      </c>
      <c r="C188" s="294"/>
    </row>
    <row r="189" spans="1:10" ht="33" customHeight="1" x14ac:dyDescent="0.25">
      <c r="A189" s="205" t="s">
        <v>385</v>
      </c>
      <c r="B189" s="294">
        <f>'A3 Technique'!D198</f>
        <v>0</v>
      </c>
      <c r="C189" s="294"/>
    </row>
    <row r="190" spans="1:10" ht="33" customHeight="1" x14ac:dyDescent="0.25">
      <c r="A190" s="205" t="s">
        <v>386</v>
      </c>
      <c r="B190" s="294">
        <f>'A4 Technique'!D198</f>
        <v>0</v>
      </c>
      <c r="C190" s="294"/>
    </row>
    <row r="191" spans="1:10" ht="33" customHeight="1" x14ac:dyDescent="0.25">
      <c r="A191" s="204" t="s">
        <v>387</v>
      </c>
      <c r="B191" s="294">
        <f>'A5 Technique'!D198</f>
        <v>0</v>
      </c>
      <c r="C191" s="294"/>
    </row>
    <row r="192" spans="1:10" ht="33" customHeight="1" x14ac:dyDescent="0.25">
      <c r="A192" s="204" t="s">
        <v>388</v>
      </c>
      <c r="B192" s="294">
        <f>'A6 Technique'!D198</f>
        <v>0</v>
      </c>
      <c r="C192" s="294"/>
    </row>
  </sheetData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4"/>
      <c r="E1" s="304"/>
      <c r="F1" s="304"/>
      <c r="G1" s="304"/>
      <c r="H1" s="304"/>
      <c r="I1" s="30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5" t="s">
        <v>201</v>
      </c>
      <c r="B7" s="305"/>
      <c r="C7" s="305"/>
      <c r="D7" s="305"/>
      <c r="E7" s="305"/>
      <c r="F7" s="305"/>
      <c r="G7" s="211"/>
      <c r="H7" s="211"/>
      <c r="I7" s="211"/>
    </row>
    <row r="8" spans="1:9" ht="29.25" x14ac:dyDescent="0.5">
      <c r="A8" s="306" t="str">
        <f>'Page de garde'!D18</f>
        <v>TENIOUR</v>
      </c>
      <c r="B8" s="306"/>
      <c r="C8" s="306"/>
      <c r="D8" s="306"/>
      <c r="E8" s="306"/>
      <c r="F8" s="306"/>
      <c r="G8" s="214"/>
      <c r="H8" s="214"/>
      <c r="I8" s="211"/>
    </row>
    <row r="9" spans="1:9" ht="24.75" x14ac:dyDescent="0.5">
      <c r="A9" s="38" t="s">
        <v>44</v>
      </c>
      <c r="B9" s="307"/>
      <c r="C9" s="307"/>
      <c r="D9" s="307"/>
      <c r="E9" s="307"/>
      <c r="F9" s="307"/>
      <c r="G9" s="214"/>
      <c r="H9" s="214"/>
      <c r="I9" s="211"/>
    </row>
    <row r="10" spans="1:9" ht="24.75" x14ac:dyDescent="0.5">
      <c r="A10" s="39" t="s">
        <v>46</v>
      </c>
      <c r="B10" s="308"/>
      <c r="C10" s="308"/>
      <c r="D10" s="308"/>
      <c r="E10" s="308"/>
      <c r="F10" s="308"/>
      <c r="G10" s="214"/>
      <c r="H10" s="214"/>
      <c r="I10" s="211"/>
    </row>
    <row r="11" spans="1:9" ht="24.75" x14ac:dyDescent="0.5">
      <c r="A11" s="38" t="s">
        <v>45</v>
      </c>
      <c r="B11" s="303"/>
      <c r="C11" s="303"/>
      <c r="D11" s="303"/>
      <c r="E11" s="303"/>
      <c r="F11" s="303"/>
      <c r="G11" s="214"/>
      <c r="H11" s="214"/>
      <c r="I11" s="211"/>
    </row>
    <row r="12" spans="1:9" ht="24.75" x14ac:dyDescent="0.5">
      <c r="A12" s="38" t="s">
        <v>276</v>
      </c>
      <c r="B12" s="309">
        <f>D505</f>
        <v>0</v>
      </c>
      <c r="C12" s="309"/>
      <c r="D12" s="309"/>
      <c r="E12" s="309"/>
      <c r="F12" s="309"/>
      <c r="G12" s="214"/>
      <c r="H12" s="214"/>
      <c r="I12" s="211"/>
    </row>
    <row r="13" spans="1:9" ht="22.5" x14ac:dyDescent="0.45">
      <c r="A13" s="35"/>
      <c r="B13" s="36"/>
      <c r="C13" s="36"/>
      <c r="D13" s="310"/>
      <c r="E13" s="310"/>
      <c r="F13" s="310"/>
      <c r="G13" s="310"/>
      <c r="H13" s="310"/>
      <c r="I13" s="3"/>
    </row>
    <row r="14" spans="1:9" ht="16.5" customHeight="1" x14ac:dyDescent="0.3">
      <c r="A14" s="311" t="s">
        <v>32</v>
      </c>
      <c r="B14" s="312" t="s">
        <v>33</v>
      </c>
      <c r="C14" s="312"/>
      <c r="D14" s="312" t="s">
        <v>48</v>
      </c>
      <c r="E14" s="313" t="s">
        <v>358</v>
      </c>
      <c r="F14" s="312" t="s">
        <v>214</v>
      </c>
      <c r="G14" s="36"/>
      <c r="H14" s="36"/>
    </row>
    <row r="15" spans="1:9" ht="16.5" customHeight="1" x14ac:dyDescent="0.3">
      <c r="A15" s="311"/>
      <c r="B15" s="76" t="s">
        <v>36</v>
      </c>
      <c r="C15" s="76" t="s">
        <v>35</v>
      </c>
      <c r="D15" s="312"/>
      <c r="E15" s="313"/>
      <c r="F15" s="312"/>
      <c r="G15" s="36"/>
      <c r="H15" s="36"/>
    </row>
    <row r="16" spans="1:9" ht="18" x14ac:dyDescent="0.35">
      <c r="A16" s="300" t="s">
        <v>0</v>
      </c>
      <c r="B16" s="300"/>
      <c r="C16" s="300"/>
      <c r="D16" s="300"/>
      <c r="E16" s="300"/>
      <c r="F16" s="30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4" t="s">
        <v>1</v>
      </c>
      <c r="B18" s="315"/>
      <c r="C18" s="315"/>
      <c r="D18" s="315"/>
      <c r="E18" s="315"/>
      <c r="F18" s="31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8" t="s">
        <v>18</v>
      </c>
      <c r="B26" s="299"/>
      <c r="C26" s="299"/>
      <c r="D26" s="299"/>
      <c r="E26" s="299"/>
      <c r="F26" s="29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0" t="s">
        <v>137</v>
      </c>
      <c r="B43" s="300"/>
      <c r="C43" s="300"/>
      <c r="D43" s="300"/>
      <c r="E43" s="300"/>
      <c r="F43" s="30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01" t="s">
        <v>63</v>
      </c>
      <c r="B45" s="302"/>
      <c r="C45" s="302"/>
      <c r="D45" s="302"/>
      <c r="E45" s="302"/>
      <c r="F45" s="30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8" t="s">
        <v>65</v>
      </c>
      <c r="B57" s="299"/>
      <c r="C57" s="299"/>
      <c r="D57" s="299"/>
      <c r="E57" s="299"/>
      <c r="F57" s="29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8" t="s">
        <v>25</v>
      </c>
      <c r="B84" s="299"/>
      <c r="C84" s="299"/>
      <c r="D84" s="299"/>
      <c r="E84" s="299"/>
      <c r="F84" s="29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0" t="s">
        <v>129</v>
      </c>
      <c r="B99" s="300"/>
      <c r="C99" s="300"/>
      <c r="D99" s="300"/>
      <c r="E99" s="300"/>
      <c r="F99" s="30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01" t="s">
        <v>63</v>
      </c>
      <c r="B101" s="302"/>
      <c r="C101" s="302"/>
      <c r="D101" s="302"/>
      <c r="E101" s="302"/>
      <c r="F101" s="30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8" t="s">
        <v>133</v>
      </c>
      <c r="B113" s="299"/>
      <c r="C113" s="299"/>
      <c r="D113" s="299"/>
      <c r="E113" s="299"/>
      <c r="F113" s="29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8" t="s">
        <v>73</v>
      </c>
      <c r="B137" s="299"/>
      <c r="C137" s="299"/>
      <c r="D137" s="299"/>
      <c r="E137" s="299"/>
      <c r="F137" s="29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0" t="s">
        <v>130</v>
      </c>
      <c r="B152" s="300"/>
      <c r="C152" s="300"/>
      <c r="D152" s="300"/>
      <c r="E152" s="300"/>
      <c r="F152" s="30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01" t="s">
        <v>63</v>
      </c>
      <c r="B154" s="302"/>
      <c r="C154" s="302"/>
      <c r="D154" s="302"/>
      <c r="E154" s="302"/>
      <c r="F154" s="30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8" t="s">
        <v>134</v>
      </c>
      <c r="B166" s="299"/>
      <c r="C166" s="299"/>
      <c r="D166" s="299"/>
      <c r="E166" s="299"/>
      <c r="F166" s="29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0" t="s">
        <v>167</v>
      </c>
      <c r="B192" s="300"/>
      <c r="C192" s="300"/>
      <c r="D192" s="300"/>
      <c r="E192" s="300"/>
      <c r="F192" s="30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8" t="s">
        <v>158</v>
      </c>
      <c r="B194" s="299"/>
      <c r="C194" s="299"/>
      <c r="D194" s="299"/>
      <c r="E194" s="299"/>
      <c r="F194" s="29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8" t="s">
        <v>76</v>
      </c>
      <c r="B209" s="299"/>
      <c r="C209" s="299"/>
      <c r="D209" s="299"/>
      <c r="E209" s="299"/>
      <c r="F209" s="29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8" t="s">
        <v>191</v>
      </c>
      <c r="B232" s="299"/>
      <c r="C232" s="299"/>
      <c r="D232" s="299"/>
      <c r="E232" s="299"/>
      <c r="F232" s="299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0" t="s">
        <v>78</v>
      </c>
      <c r="B248" s="300"/>
      <c r="C248" s="300"/>
      <c r="D248" s="300"/>
      <c r="E248" s="300"/>
      <c r="F248" s="30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8" t="s">
        <v>79</v>
      </c>
      <c r="B250" s="299"/>
      <c r="C250" s="299"/>
      <c r="D250" s="299"/>
      <c r="E250" s="299"/>
      <c r="F250" s="29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8" t="s">
        <v>81</v>
      </c>
      <c r="B266" s="299"/>
      <c r="C266" s="299"/>
      <c r="D266" s="299"/>
      <c r="E266" s="299"/>
      <c r="F266" s="29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0" t="s">
        <v>4</v>
      </c>
      <c r="B291" s="300"/>
      <c r="C291" s="300"/>
      <c r="D291" s="300"/>
      <c r="E291" s="300"/>
      <c r="F291" s="30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8" t="s">
        <v>19</v>
      </c>
      <c r="B293" s="299"/>
      <c r="C293" s="299"/>
      <c r="D293" s="299"/>
      <c r="E293" s="299"/>
      <c r="F293" s="29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8" t="s">
        <v>122</v>
      </c>
      <c r="B305" s="299"/>
      <c r="C305" s="299"/>
      <c r="D305" s="299"/>
      <c r="E305" s="299"/>
      <c r="F305" s="29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0" t="s">
        <v>21</v>
      </c>
      <c r="B324" s="300"/>
      <c r="C324" s="300"/>
      <c r="D324" s="300"/>
      <c r="E324" s="300"/>
      <c r="F324" s="30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8" t="s">
        <v>12</v>
      </c>
      <c r="B326" s="299"/>
      <c r="C326" s="299"/>
      <c r="D326" s="299"/>
      <c r="E326" s="299"/>
      <c r="F326" s="29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8" t="s">
        <v>25</v>
      </c>
      <c r="B339" s="299"/>
      <c r="C339" s="299"/>
      <c r="D339" s="299"/>
      <c r="E339" s="299"/>
      <c r="F339" s="29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0" t="s">
        <v>8</v>
      </c>
      <c r="B352" s="300"/>
      <c r="C352" s="300"/>
      <c r="D352" s="300"/>
      <c r="E352" s="300"/>
      <c r="F352" s="30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01" t="s">
        <v>113</v>
      </c>
      <c r="B354" s="302"/>
      <c r="C354" s="302"/>
      <c r="D354" s="302"/>
      <c r="E354" s="302"/>
      <c r="F354" s="30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8" t="s">
        <v>25</v>
      </c>
      <c r="B366" s="299"/>
      <c r="C366" s="299"/>
      <c r="D366" s="299"/>
      <c r="E366" s="299"/>
      <c r="F366" s="29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8" t="s">
        <v>124</v>
      </c>
      <c r="B382" s="299"/>
      <c r="C382" s="299"/>
      <c r="D382" s="299"/>
      <c r="E382" s="299"/>
      <c r="F382" s="29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8" t="s">
        <v>29</v>
      </c>
      <c r="B391" s="299"/>
      <c r="C391" s="299"/>
      <c r="D391" s="299"/>
      <c r="E391" s="299"/>
      <c r="F391" s="29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0" t="s">
        <v>125</v>
      </c>
      <c r="B405" s="300"/>
      <c r="C405" s="300"/>
      <c r="D405" s="300"/>
      <c r="E405" s="300"/>
      <c r="F405" s="30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01" t="s">
        <v>19</v>
      </c>
      <c r="B407" s="302"/>
      <c r="C407" s="302"/>
      <c r="D407" s="302"/>
      <c r="E407" s="302"/>
      <c r="F407" s="30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1" t="s">
        <v>122</v>
      </c>
      <c r="B418" s="302"/>
      <c r="C418" s="302"/>
      <c r="D418" s="302"/>
      <c r="E418" s="302"/>
      <c r="F418" s="30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0" t="s">
        <v>374</v>
      </c>
      <c r="B435" s="300"/>
      <c r="C435" s="300"/>
      <c r="D435" s="300"/>
      <c r="E435" s="300"/>
      <c r="F435" s="30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8" t="s">
        <v>375</v>
      </c>
      <c r="B437" s="299"/>
      <c r="C437" s="299"/>
      <c r="D437" s="299"/>
      <c r="E437" s="299"/>
      <c r="F437" s="29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8" t="s">
        <v>31</v>
      </c>
      <c r="B444" s="299"/>
      <c r="C444" s="299"/>
      <c r="D444" s="299"/>
      <c r="E444" s="299"/>
      <c r="F444" s="29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0" t="s">
        <v>180</v>
      </c>
      <c r="B454" s="300"/>
      <c r="C454" s="300"/>
      <c r="D454" s="300"/>
      <c r="E454" s="300"/>
      <c r="F454" s="30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0" t="s">
        <v>87</v>
      </c>
      <c r="B464" s="300"/>
      <c r="C464" s="300"/>
      <c r="D464" s="300"/>
      <c r="E464" s="300"/>
      <c r="F464" s="30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0" t="s">
        <v>151</v>
      </c>
      <c r="B473" s="300"/>
      <c r="C473" s="300"/>
      <c r="D473" s="300"/>
      <c r="E473" s="300"/>
      <c r="F473" s="30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0" t="s">
        <v>152</v>
      </c>
      <c r="B494" s="300"/>
      <c r="C494" s="300"/>
      <c r="D494" s="300"/>
      <c r="E494" s="300"/>
      <c r="F494" s="30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9"/>
      <c r="E1" s="329"/>
      <c r="F1" s="329"/>
      <c r="G1" s="329"/>
      <c r="H1" s="329"/>
      <c r="I1" s="329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05" t="s">
        <v>52</v>
      </c>
      <c r="B6" s="305"/>
      <c r="C6" s="305"/>
      <c r="D6" s="305"/>
      <c r="E6" s="305"/>
      <c r="F6" s="305"/>
      <c r="G6" s="214"/>
      <c r="H6" s="214"/>
      <c r="I6" s="214"/>
    </row>
    <row r="7" spans="1:9" s="36" customFormat="1" ht="21.75" customHeight="1" x14ac:dyDescent="0.5">
      <c r="A7" s="306" t="str">
        <f>'A1 Exploitation'!A8:F8</f>
        <v>CM Teniour</v>
      </c>
      <c r="B7" s="306"/>
      <c r="C7" s="306"/>
      <c r="D7" s="306"/>
      <c r="E7" s="306"/>
      <c r="F7" s="306"/>
      <c r="G7" s="214"/>
      <c r="H7" s="214"/>
      <c r="I7" s="214"/>
    </row>
    <row r="8" spans="1:9" s="36" customFormat="1" ht="24.75" x14ac:dyDescent="0.5">
      <c r="A8" s="38" t="s">
        <v>44</v>
      </c>
      <c r="B8" s="330">
        <f>'A5 Exploitation'!B9:F9</f>
        <v>0</v>
      </c>
      <c r="C8" s="330"/>
      <c r="D8" s="330"/>
      <c r="E8" s="330"/>
      <c r="F8" s="330"/>
      <c r="G8" s="214"/>
      <c r="H8" s="214"/>
      <c r="I8" s="214"/>
    </row>
    <row r="9" spans="1:9" s="36" customFormat="1" ht="24.75" x14ac:dyDescent="0.5">
      <c r="A9" s="39" t="s">
        <v>46</v>
      </c>
      <c r="B9" s="331">
        <f>'A5 Exploitation'!B10:F10</f>
        <v>0</v>
      </c>
      <c r="C9" s="331"/>
      <c r="D9" s="331"/>
      <c r="E9" s="331"/>
      <c r="F9" s="331"/>
      <c r="G9" s="214"/>
      <c r="H9" s="214"/>
      <c r="I9" s="214"/>
    </row>
    <row r="10" spans="1:9" s="36" customFormat="1" ht="24.75" x14ac:dyDescent="0.5">
      <c r="A10" s="38" t="s">
        <v>45</v>
      </c>
      <c r="B10" s="328">
        <f>'A5 Exploitation'!B11:F11</f>
        <v>0</v>
      </c>
      <c r="C10" s="328"/>
      <c r="D10" s="328"/>
      <c r="E10" s="328"/>
      <c r="F10" s="328"/>
      <c r="G10" s="214"/>
      <c r="H10" s="214"/>
      <c r="I10" s="214"/>
    </row>
    <row r="11" spans="1:9" s="36" customFormat="1" ht="24.75" x14ac:dyDescent="0.5">
      <c r="A11" s="38" t="s">
        <v>341</v>
      </c>
      <c r="B11" s="319">
        <f>D198</f>
        <v>0</v>
      </c>
      <c r="C11" s="319"/>
      <c r="D11" s="319"/>
      <c r="E11" s="319"/>
      <c r="F11" s="319"/>
      <c r="G11" s="214"/>
      <c r="H11" s="214"/>
      <c r="I11" s="214"/>
    </row>
    <row r="12" spans="1:9" s="36" customFormat="1" ht="22.5" x14ac:dyDescent="0.45">
      <c r="A12" s="35"/>
      <c r="D12" s="310"/>
      <c r="E12" s="310"/>
      <c r="F12" s="310"/>
      <c r="G12" s="310"/>
      <c r="H12" s="310"/>
      <c r="I12" s="40"/>
    </row>
    <row r="13" spans="1:9" s="36" customFormat="1" ht="11.25" customHeight="1" x14ac:dyDescent="0.3">
      <c r="A13" s="311" t="s">
        <v>32</v>
      </c>
      <c r="B13" s="312" t="s">
        <v>33</v>
      </c>
      <c r="C13" s="312"/>
      <c r="D13" s="312" t="s">
        <v>48</v>
      </c>
      <c r="E13" s="312" t="s">
        <v>213</v>
      </c>
      <c r="F13" s="312" t="s">
        <v>214</v>
      </c>
    </row>
    <row r="14" spans="1:9" s="36" customFormat="1" ht="12.75" customHeight="1" x14ac:dyDescent="0.3">
      <c r="A14" s="311"/>
      <c r="B14" s="69" t="s">
        <v>36</v>
      </c>
      <c r="C14" s="69" t="s">
        <v>35</v>
      </c>
      <c r="D14" s="312"/>
      <c r="E14" s="312"/>
      <c r="F14" s="312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3" t="s">
        <v>38</v>
      </c>
      <c r="B22" s="324"/>
      <c r="C22" s="325"/>
      <c r="D22" s="213">
        <f>SUM(B17:C21)</f>
        <v>0</v>
      </c>
    </row>
    <row r="23" spans="1:6" x14ac:dyDescent="0.3">
      <c r="A23" s="316" t="s">
        <v>342</v>
      </c>
      <c r="B23" s="317"/>
      <c r="C23" s="31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212">
        <f>SUM(B26:C31)</f>
        <v>0</v>
      </c>
    </row>
    <row r="33" spans="1:6" x14ac:dyDescent="0.3">
      <c r="A33" s="316" t="s">
        <v>342</v>
      </c>
      <c r="B33" s="317"/>
      <c r="C33" s="31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6" t="s">
        <v>38</v>
      </c>
      <c r="B41" s="317"/>
      <c r="C41" s="318"/>
      <c r="D41" s="212">
        <f>SUM(B36:C40)</f>
        <v>0</v>
      </c>
      <c r="E41" s="37"/>
      <c r="F41" s="37"/>
    </row>
    <row r="42" spans="1:6" s="50" customFormat="1" x14ac:dyDescent="0.3">
      <c r="A42" s="316" t="s">
        <v>342</v>
      </c>
      <c r="B42" s="317"/>
      <c r="C42" s="31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2" t="s">
        <v>21</v>
      </c>
      <c r="B44" s="333"/>
      <c r="C44" s="333"/>
      <c r="D44" s="333"/>
      <c r="E44" s="333"/>
      <c r="F44" s="33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212">
        <f>SUM(B45:C50)</f>
        <v>0</v>
      </c>
    </row>
    <row r="52" spans="1:6" x14ac:dyDescent="0.3">
      <c r="A52" s="316" t="s">
        <v>342</v>
      </c>
      <c r="B52" s="317"/>
      <c r="C52" s="31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212">
        <f>SUM(B55:C61)</f>
        <v>0</v>
      </c>
    </row>
    <row r="63" spans="1:6" x14ac:dyDescent="0.3">
      <c r="A63" s="316" t="s">
        <v>342</v>
      </c>
      <c r="B63" s="317"/>
      <c r="C63" s="31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212">
        <f>SUM(B66:C82)</f>
        <v>0</v>
      </c>
    </row>
    <row r="84" spans="1:6" x14ac:dyDescent="0.3">
      <c r="A84" s="316" t="s">
        <v>342</v>
      </c>
      <c r="B84" s="317"/>
      <c r="C84" s="31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212">
        <f>SUM(B87:C100)</f>
        <v>0</v>
      </c>
    </row>
    <row r="102" spans="1:6" x14ac:dyDescent="0.3">
      <c r="A102" s="316" t="s">
        <v>342</v>
      </c>
      <c r="B102" s="317"/>
      <c r="C102" s="31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212">
        <f>SUM(B106:C116)</f>
        <v>0</v>
      </c>
      <c r="E117" s="37"/>
      <c r="F117" s="37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6" t="s">
        <v>38</v>
      </c>
      <c r="B132" s="317"/>
      <c r="C132" s="318"/>
      <c r="D132" s="212">
        <f>SUM(B121:C131)</f>
        <v>0</v>
      </c>
    </row>
    <row r="133" spans="1:6" x14ac:dyDescent="0.3">
      <c r="A133" s="316" t="s">
        <v>342</v>
      </c>
      <c r="B133" s="317"/>
      <c r="C133" s="31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212">
        <f>SUM(B136:C147)</f>
        <v>0</v>
      </c>
    </row>
    <row r="149" spans="1:6" x14ac:dyDescent="0.3">
      <c r="A149" s="316" t="s">
        <v>342</v>
      </c>
      <c r="B149" s="317"/>
      <c r="C149" s="31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6" t="s">
        <v>38</v>
      </c>
      <c r="B160" s="324"/>
      <c r="C160" s="325"/>
      <c r="D160" s="213">
        <f>SUM(B152:C159)</f>
        <v>0</v>
      </c>
    </row>
    <row r="161" spans="1:6" x14ac:dyDescent="0.3">
      <c r="A161" s="316" t="s">
        <v>342</v>
      </c>
      <c r="B161" s="317"/>
      <c r="C161" s="31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6" t="s">
        <v>38</v>
      </c>
      <c r="B168" s="317"/>
      <c r="C168" s="318"/>
      <c r="D168" s="212">
        <f>SUM(B164:C167)</f>
        <v>0</v>
      </c>
    </row>
    <row r="169" spans="1:6" x14ac:dyDescent="0.3">
      <c r="A169" s="316" t="s">
        <v>342</v>
      </c>
      <c r="B169" s="317"/>
      <c r="C169" s="31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4" t="s">
        <v>17</v>
      </c>
      <c r="B171" s="335"/>
      <c r="C171" s="335"/>
      <c r="D171" s="335"/>
      <c r="E171" s="335"/>
      <c r="F171" s="33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212">
        <f>SUM(B172:C175)</f>
        <v>0</v>
      </c>
    </row>
    <row r="177" spans="1:6" x14ac:dyDescent="0.3">
      <c r="A177" s="316" t="s">
        <v>342</v>
      </c>
      <c r="B177" s="317"/>
      <c r="C177" s="31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9" t="s">
        <v>87</v>
      </c>
      <c r="B179" s="340"/>
      <c r="C179" s="340"/>
      <c r="D179" s="340"/>
      <c r="E179" s="340"/>
      <c r="F179" s="34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212">
        <f>SUM(B180:C184)</f>
        <v>0</v>
      </c>
    </row>
    <row r="186" spans="1:6" x14ac:dyDescent="0.3">
      <c r="A186" s="316" t="s">
        <v>342</v>
      </c>
      <c r="B186" s="317"/>
      <c r="C186" s="31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0</v>
      </c>
    </row>
    <row r="194" spans="1:4" x14ac:dyDescent="0.3">
      <c r="A194" s="316" t="s">
        <v>342</v>
      </c>
      <c r="B194" s="317"/>
      <c r="C194" s="31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4"/>
      <c r="E1" s="304"/>
      <c r="F1" s="304"/>
      <c r="G1" s="304"/>
      <c r="H1" s="304"/>
      <c r="I1" s="30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5" t="s">
        <v>201</v>
      </c>
      <c r="B7" s="305"/>
      <c r="C7" s="305"/>
      <c r="D7" s="305"/>
      <c r="E7" s="305"/>
      <c r="F7" s="305"/>
      <c r="G7" s="211"/>
      <c r="H7" s="211"/>
      <c r="I7" s="211"/>
    </row>
    <row r="8" spans="1:9" ht="29.25" x14ac:dyDescent="0.5">
      <c r="A8" s="306" t="str">
        <f>'Page de garde'!D18</f>
        <v>TENIOUR</v>
      </c>
      <c r="B8" s="306"/>
      <c r="C8" s="306"/>
      <c r="D8" s="306"/>
      <c r="E8" s="306"/>
      <c r="F8" s="306"/>
      <c r="G8" s="214"/>
      <c r="H8" s="214"/>
      <c r="I8" s="211"/>
    </row>
    <row r="9" spans="1:9" ht="24.75" x14ac:dyDescent="0.5">
      <c r="A9" s="38" t="s">
        <v>44</v>
      </c>
      <c r="B9" s="307"/>
      <c r="C9" s="307"/>
      <c r="D9" s="307"/>
      <c r="E9" s="307"/>
      <c r="F9" s="307"/>
      <c r="G9" s="214"/>
      <c r="H9" s="214"/>
      <c r="I9" s="211"/>
    </row>
    <row r="10" spans="1:9" ht="24.75" x14ac:dyDescent="0.5">
      <c r="A10" s="39" t="s">
        <v>46</v>
      </c>
      <c r="B10" s="308"/>
      <c r="C10" s="308"/>
      <c r="D10" s="308"/>
      <c r="E10" s="308"/>
      <c r="F10" s="308"/>
      <c r="G10" s="214"/>
      <c r="H10" s="214"/>
      <c r="I10" s="211"/>
    </row>
    <row r="11" spans="1:9" ht="24.75" x14ac:dyDescent="0.5">
      <c r="A11" s="38" t="s">
        <v>45</v>
      </c>
      <c r="B11" s="303"/>
      <c r="C11" s="303"/>
      <c r="D11" s="303"/>
      <c r="E11" s="303"/>
      <c r="F11" s="303"/>
      <c r="G11" s="214"/>
      <c r="H11" s="214"/>
      <c r="I11" s="211"/>
    </row>
    <row r="12" spans="1:9" ht="24.75" x14ac:dyDescent="0.5">
      <c r="A12" s="38" t="s">
        <v>276</v>
      </c>
      <c r="B12" s="309">
        <f>D505</f>
        <v>0</v>
      </c>
      <c r="C12" s="309"/>
      <c r="D12" s="309"/>
      <c r="E12" s="309"/>
      <c r="F12" s="309"/>
      <c r="G12" s="214"/>
      <c r="H12" s="214"/>
      <c r="I12" s="211"/>
    </row>
    <row r="13" spans="1:9" ht="22.5" x14ac:dyDescent="0.45">
      <c r="A13" s="35"/>
      <c r="B13" s="36"/>
      <c r="C13" s="36"/>
      <c r="D13" s="310"/>
      <c r="E13" s="310"/>
      <c r="F13" s="310"/>
      <c r="G13" s="310"/>
      <c r="H13" s="310"/>
      <c r="I13" s="3"/>
    </row>
    <row r="14" spans="1:9" ht="16.5" customHeight="1" x14ac:dyDescent="0.3">
      <c r="A14" s="311" t="s">
        <v>32</v>
      </c>
      <c r="B14" s="312" t="s">
        <v>33</v>
      </c>
      <c r="C14" s="312"/>
      <c r="D14" s="312" t="s">
        <v>48</v>
      </c>
      <c r="E14" s="313" t="s">
        <v>358</v>
      </c>
      <c r="F14" s="312" t="s">
        <v>214</v>
      </c>
      <c r="G14" s="36"/>
      <c r="H14" s="36"/>
    </row>
    <row r="15" spans="1:9" ht="16.5" customHeight="1" x14ac:dyDescent="0.3">
      <c r="A15" s="311"/>
      <c r="B15" s="76" t="s">
        <v>36</v>
      </c>
      <c r="C15" s="76" t="s">
        <v>35</v>
      </c>
      <c r="D15" s="312"/>
      <c r="E15" s="313"/>
      <c r="F15" s="312"/>
      <c r="G15" s="36"/>
      <c r="H15" s="36"/>
    </row>
    <row r="16" spans="1:9" ht="18" x14ac:dyDescent="0.35">
      <c r="A16" s="300" t="s">
        <v>0</v>
      </c>
      <c r="B16" s="300"/>
      <c r="C16" s="300"/>
      <c r="D16" s="300"/>
      <c r="E16" s="300"/>
      <c r="F16" s="30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4" t="s">
        <v>1</v>
      </c>
      <c r="B18" s="315"/>
      <c r="C18" s="315"/>
      <c r="D18" s="315"/>
      <c r="E18" s="315"/>
      <c r="F18" s="31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8" t="s">
        <v>18</v>
      </c>
      <c r="B26" s="299"/>
      <c r="C26" s="299"/>
      <c r="D26" s="299"/>
      <c r="E26" s="299"/>
      <c r="F26" s="29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0" t="s">
        <v>137</v>
      </c>
      <c r="B43" s="300"/>
      <c r="C43" s="300"/>
      <c r="D43" s="300"/>
      <c r="E43" s="300"/>
      <c r="F43" s="30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01" t="s">
        <v>63</v>
      </c>
      <c r="B45" s="302"/>
      <c r="C45" s="302"/>
      <c r="D45" s="302"/>
      <c r="E45" s="302"/>
      <c r="F45" s="30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8" t="s">
        <v>65</v>
      </c>
      <c r="B57" s="299"/>
      <c r="C57" s="299"/>
      <c r="D57" s="299"/>
      <c r="E57" s="299"/>
      <c r="F57" s="29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8" t="s">
        <v>25</v>
      </c>
      <c r="B84" s="299"/>
      <c r="C84" s="299"/>
      <c r="D84" s="299"/>
      <c r="E84" s="299"/>
      <c r="F84" s="29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0" t="s">
        <v>129</v>
      </c>
      <c r="B99" s="300"/>
      <c r="C99" s="300"/>
      <c r="D99" s="300"/>
      <c r="E99" s="300"/>
      <c r="F99" s="30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01" t="s">
        <v>63</v>
      </c>
      <c r="B101" s="302"/>
      <c r="C101" s="302"/>
      <c r="D101" s="302"/>
      <c r="E101" s="302"/>
      <c r="F101" s="30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8" t="s">
        <v>133</v>
      </c>
      <c r="B113" s="299"/>
      <c r="C113" s="299"/>
      <c r="D113" s="299"/>
      <c r="E113" s="299"/>
      <c r="F113" s="29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8" t="s">
        <v>73</v>
      </c>
      <c r="B137" s="299"/>
      <c r="C137" s="299"/>
      <c r="D137" s="299"/>
      <c r="E137" s="299"/>
      <c r="F137" s="29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0" t="s">
        <v>130</v>
      </c>
      <c r="B152" s="300"/>
      <c r="C152" s="300"/>
      <c r="D152" s="300"/>
      <c r="E152" s="300"/>
      <c r="F152" s="30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01" t="s">
        <v>63</v>
      </c>
      <c r="B154" s="302"/>
      <c r="C154" s="302"/>
      <c r="D154" s="302"/>
      <c r="E154" s="302"/>
      <c r="F154" s="30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8" t="s">
        <v>134</v>
      </c>
      <c r="B166" s="299"/>
      <c r="C166" s="299"/>
      <c r="D166" s="299"/>
      <c r="E166" s="299"/>
      <c r="F166" s="29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0" t="s">
        <v>167</v>
      </c>
      <c r="B192" s="300"/>
      <c r="C192" s="300"/>
      <c r="D192" s="300"/>
      <c r="E192" s="300"/>
      <c r="F192" s="30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8" t="s">
        <v>158</v>
      </c>
      <c r="B194" s="299"/>
      <c r="C194" s="299"/>
      <c r="D194" s="299"/>
      <c r="E194" s="299"/>
      <c r="F194" s="299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8" t="s">
        <v>76</v>
      </c>
      <c r="B209" s="299"/>
      <c r="C209" s="299"/>
      <c r="D209" s="299"/>
      <c r="E209" s="299"/>
      <c r="F209" s="29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6" t="s">
        <v>191</v>
      </c>
      <c r="B232" s="337"/>
      <c r="C232" s="337"/>
      <c r="D232" s="337"/>
      <c r="E232" s="337"/>
      <c r="F232" s="337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0" t="s">
        <v>78</v>
      </c>
      <c r="B248" s="300"/>
      <c r="C248" s="300"/>
      <c r="D248" s="300"/>
      <c r="E248" s="300"/>
      <c r="F248" s="30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8" t="s">
        <v>79</v>
      </c>
      <c r="B250" s="299"/>
      <c r="C250" s="299"/>
      <c r="D250" s="299"/>
      <c r="E250" s="299"/>
      <c r="F250" s="29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8" t="s">
        <v>81</v>
      </c>
      <c r="B266" s="299"/>
      <c r="C266" s="299"/>
      <c r="D266" s="299"/>
      <c r="E266" s="299"/>
      <c r="F266" s="29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0" t="s">
        <v>4</v>
      </c>
      <c r="B291" s="300"/>
      <c r="C291" s="300"/>
      <c r="D291" s="300"/>
      <c r="E291" s="300"/>
      <c r="F291" s="30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8" t="s">
        <v>19</v>
      </c>
      <c r="B293" s="299"/>
      <c r="C293" s="299"/>
      <c r="D293" s="299"/>
      <c r="E293" s="299"/>
      <c r="F293" s="29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8" t="s">
        <v>122</v>
      </c>
      <c r="B305" s="299"/>
      <c r="C305" s="299"/>
      <c r="D305" s="299"/>
      <c r="E305" s="299"/>
      <c r="F305" s="29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0" t="s">
        <v>21</v>
      </c>
      <c r="B324" s="300"/>
      <c r="C324" s="300"/>
      <c r="D324" s="300"/>
      <c r="E324" s="300"/>
      <c r="F324" s="30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8" t="s">
        <v>12</v>
      </c>
      <c r="B326" s="299"/>
      <c r="C326" s="299"/>
      <c r="D326" s="299"/>
      <c r="E326" s="299"/>
      <c r="F326" s="29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8" t="s">
        <v>25</v>
      </c>
      <c r="B339" s="299"/>
      <c r="C339" s="299"/>
      <c r="D339" s="299"/>
      <c r="E339" s="299"/>
      <c r="F339" s="29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0" t="s">
        <v>8</v>
      </c>
      <c r="B352" s="300"/>
      <c r="C352" s="300"/>
      <c r="D352" s="300"/>
      <c r="E352" s="300"/>
      <c r="F352" s="30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01" t="s">
        <v>113</v>
      </c>
      <c r="B354" s="302"/>
      <c r="C354" s="302"/>
      <c r="D354" s="302"/>
      <c r="E354" s="302"/>
      <c r="F354" s="30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8" t="s">
        <v>25</v>
      </c>
      <c r="B366" s="299"/>
      <c r="C366" s="299"/>
      <c r="D366" s="299"/>
      <c r="E366" s="299"/>
      <c r="F366" s="29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8" t="s">
        <v>124</v>
      </c>
      <c r="B382" s="299"/>
      <c r="C382" s="299"/>
      <c r="D382" s="299"/>
      <c r="E382" s="299"/>
      <c r="F382" s="29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8" t="s">
        <v>29</v>
      </c>
      <c r="B391" s="299"/>
      <c r="C391" s="299"/>
      <c r="D391" s="299"/>
      <c r="E391" s="299"/>
      <c r="F391" s="29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0" t="s">
        <v>125</v>
      </c>
      <c r="B405" s="300"/>
      <c r="C405" s="300"/>
      <c r="D405" s="300"/>
      <c r="E405" s="300"/>
      <c r="F405" s="30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01" t="s">
        <v>19</v>
      </c>
      <c r="B407" s="302"/>
      <c r="C407" s="302"/>
      <c r="D407" s="302"/>
      <c r="E407" s="302"/>
      <c r="F407" s="30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41" t="s">
        <v>122</v>
      </c>
      <c r="B418" s="342"/>
      <c r="C418" s="342"/>
      <c r="D418" s="342"/>
      <c r="E418" s="342"/>
      <c r="F418" s="34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0" t="s">
        <v>374</v>
      </c>
      <c r="B435" s="300"/>
      <c r="C435" s="300"/>
      <c r="D435" s="300"/>
      <c r="E435" s="300"/>
      <c r="F435" s="30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8" t="s">
        <v>375</v>
      </c>
      <c r="B437" s="299"/>
      <c r="C437" s="299"/>
      <c r="D437" s="299"/>
      <c r="E437" s="299"/>
      <c r="F437" s="29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8" t="s">
        <v>31</v>
      </c>
      <c r="B444" s="299"/>
      <c r="C444" s="299"/>
      <c r="D444" s="299"/>
      <c r="E444" s="299"/>
      <c r="F444" s="29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0" t="s">
        <v>180</v>
      </c>
      <c r="B454" s="300"/>
      <c r="C454" s="300"/>
      <c r="D454" s="300"/>
      <c r="E454" s="300"/>
      <c r="F454" s="30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0" t="s">
        <v>87</v>
      </c>
      <c r="B464" s="300"/>
      <c r="C464" s="300"/>
      <c r="D464" s="300"/>
      <c r="E464" s="300"/>
      <c r="F464" s="30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0" t="s">
        <v>151</v>
      </c>
      <c r="B473" s="300"/>
      <c r="C473" s="300"/>
      <c r="D473" s="300"/>
      <c r="E473" s="300"/>
      <c r="F473" s="30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0" t="s">
        <v>152</v>
      </c>
      <c r="B494" s="300"/>
      <c r="C494" s="300"/>
      <c r="D494" s="300"/>
      <c r="E494" s="300"/>
      <c r="F494" s="30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9"/>
      <c r="E1" s="329"/>
      <c r="F1" s="329"/>
      <c r="G1" s="329"/>
      <c r="H1" s="329"/>
      <c r="I1" s="329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05" t="s">
        <v>52</v>
      </c>
      <c r="B6" s="305"/>
      <c r="C6" s="305"/>
      <c r="D6" s="305"/>
      <c r="E6" s="305"/>
      <c r="F6" s="305"/>
      <c r="G6" s="214"/>
      <c r="H6" s="214"/>
      <c r="I6" s="214"/>
    </row>
    <row r="7" spans="1:9" s="36" customFormat="1" ht="21.75" customHeight="1" x14ac:dyDescent="0.5">
      <c r="A7" s="306" t="str">
        <f>'A1 Exploitation'!A8:F8</f>
        <v>CM Teniour</v>
      </c>
      <c r="B7" s="306"/>
      <c r="C7" s="306"/>
      <c r="D7" s="306"/>
      <c r="E7" s="306"/>
      <c r="F7" s="306"/>
      <c r="G7" s="214"/>
      <c r="H7" s="214"/>
      <c r="I7" s="214"/>
    </row>
    <row r="8" spans="1:9" s="36" customFormat="1" ht="24.75" x14ac:dyDescent="0.5">
      <c r="A8" s="38" t="s">
        <v>44</v>
      </c>
      <c r="B8" s="330">
        <f>'A6 Exploitation'!B9:F9</f>
        <v>0</v>
      </c>
      <c r="C8" s="330"/>
      <c r="D8" s="330"/>
      <c r="E8" s="330"/>
      <c r="F8" s="330"/>
      <c r="G8" s="214"/>
      <c r="H8" s="214"/>
      <c r="I8" s="214"/>
    </row>
    <row r="9" spans="1:9" s="36" customFormat="1" ht="24.75" x14ac:dyDescent="0.5">
      <c r="A9" s="39" t="s">
        <v>46</v>
      </c>
      <c r="B9" s="331">
        <f>'A6 Exploitation'!B10:F10</f>
        <v>0</v>
      </c>
      <c r="C9" s="331"/>
      <c r="D9" s="331"/>
      <c r="E9" s="331"/>
      <c r="F9" s="331"/>
      <c r="G9" s="214"/>
      <c r="H9" s="214"/>
      <c r="I9" s="214"/>
    </row>
    <row r="10" spans="1:9" s="36" customFormat="1" ht="24.75" x14ac:dyDescent="0.5">
      <c r="A10" s="38" t="s">
        <v>45</v>
      </c>
      <c r="B10" s="328">
        <f>'A6 Exploitation'!B11:F11</f>
        <v>0</v>
      </c>
      <c r="C10" s="328"/>
      <c r="D10" s="328"/>
      <c r="E10" s="328"/>
      <c r="F10" s="328"/>
      <c r="G10" s="214"/>
      <c r="H10" s="214"/>
      <c r="I10" s="214"/>
    </row>
    <row r="11" spans="1:9" s="36" customFormat="1" ht="24.75" x14ac:dyDescent="0.5">
      <c r="A11" s="38" t="s">
        <v>341</v>
      </c>
      <c r="B11" s="319">
        <f>D198</f>
        <v>0</v>
      </c>
      <c r="C11" s="319"/>
      <c r="D11" s="319"/>
      <c r="E11" s="319"/>
      <c r="F11" s="319"/>
      <c r="G11" s="214"/>
      <c r="H11" s="214"/>
      <c r="I11" s="214"/>
    </row>
    <row r="12" spans="1:9" s="36" customFormat="1" ht="22.5" x14ac:dyDescent="0.45">
      <c r="A12" s="35"/>
      <c r="D12" s="310"/>
      <c r="E12" s="310"/>
      <c r="F12" s="310"/>
      <c r="G12" s="310"/>
      <c r="H12" s="310"/>
      <c r="I12" s="40"/>
    </row>
    <row r="13" spans="1:9" s="36" customFormat="1" ht="11.25" customHeight="1" x14ac:dyDescent="0.3">
      <c r="A13" s="311" t="s">
        <v>32</v>
      </c>
      <c r="B13" s="312" t="s">
        <v>33</v>
      </c>
      <c r="C13" s="312"/>
      <c r="D13" s="312" t="s">
        <v>48</v>
      </c>
      <c r="E13" s="312" t="s">
        <v>213</v>
      </c>
      <c r="F13" s="312" t="s">
        <v>214</v>
      </c>
    </row>
    <row r="14" spans="1:9" s="36" customFormat="1" ht="12.75" customHeight="1" x14ac:dyDescent="0.3">
      <c r="A14" s="311"/>
      <c r="B14" s="69" t="s">
        <v>36</v>
      </c>
      <c r="C14" s="69" t="s">
        <v>35</v>
      </c>
      <c r="D14" s="312"/>
      <c r="E14" s="312"/>
      <c r="F14" s="312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3" t="s">
        <v>38</v>
      </c>
      <c r="B22" s="324"/>
      <c r="C22" s="325"/>
      <c r="D22" s="213">
        <f>SUM(B17:C21)</f>
        <v>0</v>
      </c>
    </row>
    <row r="23" spans="1:6" x14ac:dyDescent="0.3">
      <c r="A23" s="316" t="s">
        <v>342</v>
      </c>
      <c r="B23" s="317"/>
      <c r="C23" s="31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212">
        <f>SUM(B26:C31)</f>
        <v>0</v>
      </c>
    </row>
    <row r="33" spans="1:6" x14ac:dyDescent="0.3">
      <c r="A33" s="316" t="s">
        <v>342</v>
      </c>
      <c r="B33" s="317"/>
      <c r="C33" s="31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6" t="s">
        <v>38</v>
      </c>
      <c r="B41" s="317"/>
      <c r="C41" s="318"/>
      <c r="D41" s="212">
        <f>SUM(B36:C40)</f>
        <v>0</v>
      </c>
      <c r="E41" s="37"/>
      <c r="F41" s="37"/>
    </row>
    <row r="42" spans="1:6" s="50" customFormat="1" x14ac:dyDescent="0.3">
      <c r="A42" s="316" t="s">
        <v>342</v>
      </c>
      <c r="B42" s="317"/>
      <c r="C42" s="31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2" t="s">
        <v>21</v>
      </c>
      <c r="B44" s="333"/>
      <c r="C44" s="333"/>
      <c r="D44" s="333"/>
      <c r="E44" s="333"/>
      <c r="F44" s="33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212">
        <f>SUM(B45:C50)</f>
        <v>0</v>
      </c>
    </row>
    <row r="52" spans="1:6" x14ac:dyDescent="0.3">
      <c r="A52" s="316" t="s">
        <v>342</v>
      </c>
      <c r="B52" s="317"/>
      <c r="C52" s="31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212">
        <f>SUM(B55:C61)</f>
        <v>0</v>
      </c>
    </row>
    <row r="63" spans="1:6" x14ac:dyDescent="0.3">
      <c r="A63" s="316" t="s">
        <v>342</v>
      </c>
      <c r="B63" s="317"/>
      <c r="C63" s="31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212">
        <f>SUM(B66:C82)</f>
        <v>0</v>
      </c>
    </row>
    <row r="84" spans="1:6" x14ac:dyDescent="0.3">
      <c r="A84" s="316" t="s">
        <v>342</v>
      </c>
      <c r="B84" s="317"/>
      <c r="C84" s="31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212">
        <f>SUM(B87:C100)</f>
        <v>0</v>
      </c>
    </row>
    <row r="102" spans="1:6" x14ac:dyDescent="0.3">
      <c r="A102" s="316" t="s">
        <v>342</v>
      </c>
      <c r="B102" s="317"/>
      <c r="C102" s="31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270">
        <f>SUM(B106:C116)</f>
        <v>0</v>
      </c>
      <c r="E117" s="36"/>
      <c r="F117" s="36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6" t="s">
        <v>38</v>
      </c>
      <c r="B132" s="317"/>
      <c r="C132" s="318"/>
      <c r="D132" s="212">
        <f>SUM(B121:C131)</f>
        <v>0</v>
      </c>
    </row>
    <row r="133" spans="1:6" x14ac:dyDescent="0.3">
      <c r="A133" s="316" t="s">
        <v>342</v>
      </c>
      <c r="B133" s="317"/>
      <c r="C133" s="31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212">
        <f>SUM(B136:C147)</f>
        <v>0</v>
      </c>
    </row>
    <row r="149" spans="1:6" x14ac:dyDescent="0.3">
      <c r="A149" s="316" t="s">
        <v>342</v>
      </c>
      <c r="B149" s="317"/>
      <c r="C149" s="31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6" t="s">
        <v>38</v>
      </c>
      <c r="B160" s="324"/>
      <c r="C160" s="325"/>
      <c r="D160" s="213">
        <f>SUM(B152:C159)</f>
        <v>0</v>
      </c>
    </row>
    <row r="161" spans="1:6" x14ac:dyDescent="0.3">
      <c r="A161" s="316" t="s">
        <v>342</v>
      </c>
      <c r="B161" s="317"/>
      <c r="C161" s="31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6" t="s">
        <v>38</v>
      </c>
      <c r="B168" s="317"/>
      <c r="C168" s="318"/>
      <c r="D168" s="212">
        <f>SUM(B164:C167)</f>
        <v>0</v>
      </c>
    </row>
    <row r="169" spans="1:6" x14ac:dyDescent="0.3">
      <c r="A169" s="316" t="s">
        <v>342</v>
      </c>
      <c r="B169" s="317"/>
      <c r="C169" s="31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4" t="s">
        <v>17</v>
      </c>
      <c r="B171" s="335"/>
      <c r="C171" s="335"/>
      <c r="D171" s="335"/>
      <c r="E171" s="335"/>
      <c r="F171" s="33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212">
        <f>SUM(B172:C175)</f>
        <v>0</v>
      </c>
    </row>
    <row r="177" spans="1:6" x14ac:dyDescent="0.3">
      <c r="A177" s="316" t="s">
        <v>342</v>
      </c>
      <c r="B177" s="317"/>
      <c r="C177" s="31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6" t="s">
        <v>87</v>
      </c>
      <c r="B179" s="327"/>
      <c r="C179" s="327"/>
      <c r="D179" s="327"/>
      <c r="E179" s="327"/>
      <c r="F179" s="32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212">
        <f>SUM(B180:C184)</f>
        <v>0</v>
      </c>
    </row>
    <row r="186" spans="1:6" x14ac:dyDescent="0.3">
      <c r="A186" s="316" t="s">
        <v>342</v>
      </c>
      <c r="B186" s="317"/>
      <c r="C186" s="31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0</v>
      </c>
    </row>
    <row r="194" spans="1:4" x14ac:dyDescent="0.3">
      <c r="A194" s="316" t="s">
        <v>342</v>
      </c>
      <c r="B194" s="317"/>
      <c r="C194" s="31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zoomScale="90" zoomScaleNormal="90" zoomScaleSheetLayoutView="10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04"/>
      <c r="E1" s="304"/>
      <c r="F1" s="304"/>
      <c r="G1" s="304"/>
      <c r="H1" s="304"/>
      <c r="I1" s="304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05" t="s">
        <v>201</v>
      </c>
      <c r="B7" s="305"/>
      <c r="C7" s="305"/>
      <c r="D7" s="305"/>
      <c r="E7" s="305"/>
      <c r="F7" s="305"/>
      <c r="G7" s="123"/>
      <c r="H7" s="123"/>
      <c r="I7" s="123"/>
    </row>
    <row r="8" spans="1:9" ht="29.25" x14ac:dyDescent="0.45">
      <c r="A8" s="306" t="s">
        <v>454</v>
      </c>
      <c r="B8" s="306"/>
      <c r="C8" s="306"/>
      <c r="D8" s="306"/>
      <c r="E8" s="306"/>
      <c r="F8" s="306"/>
      <c r="G8" s="125"/>
      <c r="H8" s="125"/>
      <c r="I8" s="123"/>
    </row>
    <row r="9" spans="1:9" ht="24" x14ac:dyDescent="0.45">
      <c r="A9" s="38" t="s">
        <v>44</v>
      </c>
      <c r="B9" s="307" t="s">
        <v>411</v>
      </c>
      <c r="C9" s="307"/>
      <c r="D9" s="307"/>
      <c r="E9" s="307"/>
      <c r="F9" s="307"/>
      <c r="G9" s="125"/>
      <c r="H9" s="125"/>
      <c r="I9" s="123"/>
    </row>
    <row r="10" spans="1:9" ht="24.75" x14ac:dyDescent="0.5">
      <c r="A10" s="39" t="s">
        <v>46</v>
      </c>
      <c r="B10" s="308" t="s">
        <v>412</v>
      </c>
      <c r="C10" s="308"/>
      <c r="D10" s="308"/>
      <c r="E10" s="308"/>
      <c r="F10" s="308"/>
      <c r="G10" s="125"/>
      <c r="H10" s="125"/>
      <c r="I10" s="123"/>
    </row>
    <row r="11" spans="1:9" ht="24" x14ac:dyDescent="0.45">
      <c r="A11" s="38" t="s">
        <v>45</v>
      </c>
      <c r="B11" s="303">
        <v>42800</v>
      </c>
      <c r="C11" s="303"/>
      <c r="D11" s="303"/>
      <c r="E11" s="303"/>
      <c r="F11" s="303"/>
      <c r="G11" s="125"/>
      <c r="H11" s="125"/>
      <c r="I11" s="123"/>
    </row>
    <row r="12" spans="1:9" ht="24" x14ac:dyDescent="0.45">
      <c r="A12" s="38" t="s">
        <v>276</v>
      </c>
      <c r="B12" s="309">
        <f>D505</f>
        <v>0.94158878504672894</v>
      </c>
      <c r="C12" s="309"/>
      <c r="D12" s="309"/>
      <c r="E12" s="309"/>
      <c r="F12" s="309"/>
      <c r="G12" s="125"/>
      <c r="H12" s="125"/>
      <c r="I12" s="123"/>
    </row>
    <row r="13" spans="1:9" ht="22.5" x14ac:dyDescent="0.45">
      <c r="A13" s="35"/>
      <c r="B13" s="36"/>
      <c r="C13" s="36"/>
      <c r="D13" s="310"/>
      <c r="E13" s="310"/>
      <c r="F13" s="310"/>
      <c r="G13" s="310"/>
      <c r="H13" s="310"/>
      <c r="I13" s="3"/>
    </row>
    <row r="14" spans="1:9" ht="16.5" customHeight="1" x14ac:dyDescent="0.3">
      <c r="A14" s="311" t="s">
        <v>32</v>
      </c>
      <c r="B14" s="312" t="s">
        <v>33</v>
      </c>
      <c r="C14" s="312"/>
      <c r="D14" s="312" t="s">
        <v>48</v>
      </c>
      <c r="E14" s="313" t="s">
        <v>358</v>
      </c>
      <c r="F14" s="312" t="s">
        <v>214</v>
      </c>
      <c r="G14" s="36"/>
      <c r="H14" s="36"/>
    </row>
    <row r="15" spans="1:9" ht="16.5" customHeight="1" x14ac:dyDescent="0.3">
      <c r="A15" s="311"/>
      <c r="B15" s="76" t="s">
        <v>36</v>
      </c>
      <c r="C15" s="76" t="s">
        <v>35</v>
      </c>
      <c r="D15" s="312"/>
      <c r="E15" s="313"/>
      <c r="F15" s="312"/>
      <c r="G15" s="36"/>
      <c r="H15" s="36"/>
    </row>
    <row r="16" spans="1:9" ht="18" x14ac:dyDescent="0.35">
      <c r="A16" s="300" t="s">
        <v>0</v>
      </c>
      <c r="B16" s="300"/>
      <c r="C16" s="300"/>
      <c r="D16" s="300"/>
      <c r="E16" s="300"/>
      <c r="F16" s="300"/>
      <c r="G16" s="36"/>
      <c r="H16" s="36"/>
    </row>
    <row r="17" spans="1:8" ht="18" x14ac:dyDescent="0.3">
      <c r="A17" s="180">
        <f>B11</f>
        <v>42800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4" t="s">
        <v>1</v>
      </c>
      <c r="B18" s="315"/>
      <c r="C18" s="315"/>
      <c r="D18" s="315"/>
      <c r="E18" s="315"/>
      <c r="F18" s="315"/>
    </row>
    <row r="19" spans="1:8" ht="30" x14ac:dyDescent="0.25">
      <c r="A19" s="17" t="s">
        <v>10</v>
      </c>
      <c r="B19" s="134">
        <v>0</v>
      </c>
      <c r="C19" s="134"/>
      <c r="D19" s="133" t="s">
        <v>413</v>
      </c>
      <c r="E19" s="166" t="s">
        <v>414</v>
      </c>
      <c r="F19" s="289">
        <v>42444</v>
      </c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98" t="s">
        <v>18</v>
      </c>
      <c r="B26" s="299"/>
      <c r="C26" s="299"/>
      <c r="D26" s="299"/>
      <c r="E26" s="299"/>
      <c r="F26" s="299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30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1</v>
      </c>
      <c r="C36" s="130"/>
      <c r="D36" s="132">
        <v>0.66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300" t="s">
        <v>137</v>
      </c>
      <c r="B43" s="300"/>
      <c r="C43" s="300"/>
      <c r="D43" s="300"/>
      <c r="E43" s="300"/>
      <c r="F43" s="300"/>
    </row>
    <row r="44" spans="1:7" x14ac:dyDescent="0.25">
      <c r="A44" s="181">
        <f>B11</f>
        <v>42800</v>
      </c>
      <c r="B44" s="6"/>
      <c r="C44" s="7"/>
      <c r="D44" s="6"/>
    </row>
    <row r="45" spans="1:7" ht="16.5" x14ac:dyDescent="0.25">
      <c r="A45" s="301" t="s">
        <v>63</v>
      </c>
      <c r="B45" s="302"/>
      <c r="C45" s="302"/>
      <c r="D45" s="302"/>
      <c r="E45" s="302"/>
      <c r="F45" s="302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8" t="s">
        <v>65</v>
      </c>
      <c r="B57" s="299"/>
      <c r="C57" s="299"/>
      <c r="D57" s="299"/>
      <c r="E57" s="299"/>
      <c r="F57" s="299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0</v>
      </c>
      <c r="C60" s="142"/>
      <c r="D60" s="141" t="s">
        <v>415</v>
      </c>
      <c r="E60" s="141" t="s">
        <v>416</v>
      </c>
      <c r="F60" s="289">
        <v>42800</v>
      </c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 t="s">
        <v>34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 t="s">
        <v>34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>
        <v>2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32</v>
      </c>
    </row>
    <row r="82" spans="1:6" x14ac:dyDescent="0.25">
      <c r="A82" s="19" t="s">
        <v>37</v>
      </c>
      <c r="B82" s="20"/>
      <c r="C82" s="21"/>
      <c r="D82" s="62">
        <f>D81/(COUNT(B58:C80)*2)</f>
        <v>0.94117647058823528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8" t="s">
        <v>25</v>
      </c>
      <c r="B84" s="299"/>
      <c r="C84" s="299"/>
      <c r="D84" s="299"/>
      <c r="E84" s="299"/>
      <c r="F84" s="299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2</v>
      </c>
      <c r="C92" s="152"/>
      <c r="D92" s="252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62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0.96875</v>
      </c>
    </row>
    <row r="98" spans="1:6" x14ac:dyDescent="0.25">
      <c r="A98" s="5"/>
      <c r="B98" s="6"/>
      <c r="C98" s="7"/>
      <c r="D98" s="6"/>
    </row>
    <row r="99" spans="1:6" ht="18" x14ac:dyDescent="0.35">
      <c r="A99" s="300" t="s">
        <v>129</v>
      </c>
      <c r="B99" s="300"/>
      <c r="C99" s="300"/>
      <c r="D99" s="300"/>
      <c r="E99" s="300"/>
      <c r="F99" s="300"/>
    </row>
    <row r="100" spans="1:6" x14ac:dyDescent="0.25">
      <c r="A100" s="181">
        <f>B11</f>
        <v>42800</v>
      </c>
      <c r="B100" s="6"/>
      <c r="C100" s="7"/>
      <c r="D100" s="6"/>
    </row>
    <row r="101" spans="1:6" ht="16.5" x14ac:dyDescent="0.25">
      <c r="A101" s="301" t="s">
        <v>63</v>
      </c>
      <c r="B101" s="302"/>
      <c r="C101" s="302"/>
      <c r="D101" s="302"/>
      <c r="E101" s="302"/>
      <c r="F101" s="302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8" t="s">
        <v>133</v>
      </c>
      <c r="B113" s="299"/>
      <c r="C113" s="299"/>
      <c r="D113" s="299"/>
      <c r="E113" s="299"/>
      <c r="F113" s="299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6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 t="s">
        <v>34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 t="s">
        <v>34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32">
        <v>1</v>
      </c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2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98" t="s">
        <v>73</v>
      </c>
      <c r="B137" s="299"/>
      <c r="C137" s="299"/>
      <c r="D137" s="299"/>
      <c r="E137" s="299"/>
      <c r="F137" s="299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2</v>
      </c>
      <c r="C145" s="152"/>
      <c r="D145" s="132">
        <v>1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66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300" t="s">
        <v>130</v>
      </c>
      <c r="B152" s="300"/>
      <c r="C152" s="300"/>
      <c r="D152" s="300"/>
      <c r="E152" s="300"/>
      <c r="F152" s="300"/>
    </row>
    <row r="153" spans="1:6" x14ac:dyDescent="0.25">
      <c r="A153" s="181">
        <f>B11</f>
        <v>42800</v>
      </c>
      <c r="B153" s="6"/>
      <c r="C153" s="7"/>
      <c r="D153" s="59"/>
    </row>
    <row r="154" spans="1:6" ht="16.5" x14ac:dyDescent="0.25">
      <c r="A154" s="301" t="s">
        <v>63</v>
      </c>
      <c r="B154" s="302"/>
      <c r="C154" s="302"/>
      <c r="D154" s="302"/>
      <c r="E154" s="302"/>
      <c r="F154" s="302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8" t="s">
        <v>134</v>
      </c>
      <c r="B166" s="299"/>
      <c r="C166" s="299"/>
      <c r="D166" s="299"/>
      <c r="E166" s="299"/>
      <c r="F166" s="299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ht="60" x14ac:dyDescent="0.25">
      <c r="A169" s="18" t="s">
        <v>135</v>
      </c>
      <c r="B169" s="168">
        <v>0</v>
      </c>
      <c r="C169" s="151"/>
      <c r="D169" s="141" t="s">
        <v>429</v>
      </c>
      <c r="E169" s="141" t="s">
        <v>430</v>
      </c>
      <c r="F169" s="289">
        <v>42800</v>
      </c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40"/>
      <c r="E176" s="145"/>
      <c r="F176" s="65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31.5" x14ac:dyDescent="0.35">
      <c r="A179" s="158" t="s">
        <v>289</v>
      </c>
      <c r="B179" s="168">
        <v>1</v>
      </c>
      <c r="C179" s="151"/>
      <c r="D179" s="140" t="s">
        <v>417</v>
      </c>
      <c r="E179" s="158"/>
      <c r="F179" s="289">
        <v>42506</v>
      </c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1</v>
      </c>
      <c r="C185" s="152"/>
      <c r="D185" s="132">
        <v>0.5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33</v>
      </c>
    </row>
    <row r="187" spans="1:7" x14ac:dyDescent="0.25">
      <c r="A187" s="19" t="s">
        <v>37</v>
      </c>
      <c r="B187" s="20"/>
      <c r="C187" s="21"/>
      <c r="D187" s="62">
        <f>D186/(COUNT(B167:C184)*2)</f>
        <v>0.91666666666666663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49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300" t="s">
        <v>167</v>
      </c>
      <c r="B192" s="300"/>
      <c r="C192" s="300"/>
      <c r="D192" s="300"/>
      <c r="E192" s="300"/>
      <c r="F192" s="300"/>
    </row>
    <row r="193" spans="1:7" x14ac:dyDescent="0.25">
      <c r="A193" s="187">
        <f>B11</f>
        <v>42800</v>
      </c>
      <c r="B193" s="6"/>
      <c r="C193" s="7"/>
      <c r="D193" s="6"/>
    </row>
    <row r="194" spans="1:7" ht="18" x14ac:dyDescent="0.25">
      <c r="A194" s="298" t="s">
        <v>158</v>
      </c>
      <c r="B194" s="299"/>
      <c r="C194" s="299"/>
      <c r="D194" s="299"/>
      <c r="E194" s="299"/>
      <c r="F194" s="299"/>
    </row>
    <row r="195" spans="1:7" ht="36" x14ac:dyDescent="0.35">
      <c r="A195" s="82" t="s">
        <v>27</v>
      </c>
      <c r="B195" s="151" t="s">
        <v>34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 t="s">
        <v>34</v>
      </c>
      <c r="C196" s="151"/>
      <c r="D196" s="140"/>
      <c r="E196" s="145"/>
      <c r="F196" s="65"/>
    </row>
    <row r="197" spans="1:7" x14ac:dyDescent="0.25">
      <c r="A197" s="33" t="s">
        <v>297</v>
      </c>
      <c r="B197" s="168" t="s">
        <v>34</v>
      </c>
      <c r="C197" s="151"/>
      <c r="D197" s="140"/>
      <c r="E197" s="171"/>
      <c r="F197" s="65"/>
    </row>
    <row r="198" spans="1:7" x14ac:dyDescent="0.25">
      <c r="A198" s="23" t="s">
        <v>100</v>
      </c>
      <c r="B198" s="168" t="s">
        <v>34</v>
      </c>
      <c r="C198" s="151"/>
      <c r="D198" s="140"/>
      <c r="E198" s="145"/>
      <c r="F198" s="65"/>
    </row>
    <row r="199" spans="1:7" x14ac:dyDescent="0.25">
      <c r="A199" s="23" t="s">
        <v>154</v>
      </c>
      <c r="B199" s="168" t="s">
        <v>34</v>
      </c>
      <c r="C199" s="151"/>
      <c r="D199" s="140"/>
      <c r="E199" s="145"/>
      <c r="F199" s="65"/>
    </row>
    <row r="200" spans="1:7" x14ac:dyDescent="0.25">
      <c r="A200" s="33" t="s">
        <v>153</v>
      </c>
      <c r="B200" s="168" t="s">
        <v>34</v>
      </c>
      <c r="C200" s="151"/>
      <c r="D200" s="140"/>
      <c r="E200" s="145"/>
      <c r="F200" s="65"/>
    </row>
    <row r="201" spans="1:7" x14ac:dyDescent="0.25">
      <c r="A201" s="33" t="s">
        <v>28</v>
      </c>
      <c r="B201" s="168" t="s">
        <v>34</v>
      </c>
      <c r="C201" s="151"/>
      <c r="D201" s="140"/>
      <c r="E201" s="145"/>
      <c r="F201" s="65"/>
    </row>
    <row r="202" spans="1:7" x14ac:dyDescent="0.25">
      <c r="A202" s="33" t="s">
        <v>155</v>
      </c>
      <c r="B202" s="168" t="s">
        <v>34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98" t="s">
        <v>76</v>
      </c>
      <c r="B209" s="299"/>
      <c r="C209" s="299"/>
      <c r="D209" s="299"/>
      <c r="E209" s="299"/>
      <c r="F209" s="299"/>
    </row>
    <row r="210" spans="1:7" x14ac:dyDescent="0.25">
      <c r="A210" s="17" t="s">
        <v>314</v>
      </c>
      <c r="B210" s="151" t="s">
        <v>34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 t="s">
        <v>34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 t="s">
        <v>34</v>
      </c>
      <c r="C215" s="151"/>
      <c r="D215" s="11"/>
      <c r="E215" s="145"/>
      <c r="F215" s="65"/>
    </row>
    <row r="216" spans="1:7" x14ac:dyDescent="0.25">
      <c r="A216" s="18" t="s">
        <v>70</v>
      </c>
      <c r="B216" s="168" t="s">
        <v>34</v>
      </c>
      <c r="C216" s="151"/>
      <c r="D216" s="254"/>
      <c r="E216" s="140"/>
      <c r="F216" s="65"/>
    </row>
    <row r="217" spans="1:7" x14ac:dyDescent="0.25">
      <c r="A217" s="17" t="s">
        <v>291</v>
      </c>
      <c r="B217" s="168" t="s">
        <v>34</v>
      </c>
      <c r="C217" s="151"/>
      <c r="D217" s="254"/>
      <c r="E217" s="145"/>
      <c r="F217" s="65"/>
    </row>
    <row r="218" spans="1:7" x14ac:dyDescent="0.25">
      <c r="A218" s="18" t="s">
        <v>188</v>
      </c>
      <c r="B218" s="168" t="s">
        <v>34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 t="s">
        <v>34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 t="s">
        <v>34</v>
      </c>
      <c r="C220" s="151"/>
      <c r="D220" s="147"/>
      <c r="E220" s="145"/>
      <c r="F220" s="65"/>
    </row>
    <row r="221" spans="1:7" x14ac:dyDescent="0.25">
      <c r="A221" s="24" t="s">
        <v>159</v>
      </c>
      <c r="B221" s="168" t="s">
        <v>34</v>
      </c>
      <c r="C221" s="151"/>
      <c r="D221" s="166"/>
      <c r="E221" s="145"/>
      <c r="F221" s="6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65"/>
    </row>
    <row r="223" spans="1:7" ht="18" x14ac:dyDescent="0.35">
      <c r="A223" s="48" t="s">
        <v>289</v>
      </c>
      <c r="B223" s="168" t="s">
        <v>34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 t="s">
        <v>34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 t="s">
        <v>34</v>
      </c>
      <c r="C226" s="151"/>
      <c r="D226" s="68"/>
      <c r="E226" s="145"/>
      <c r="F226" s="65"/>
    </row>
    <row r="227" spans="1:6" x14ac:dyDescent="0.25">
      <c r="A227" s="24" t="s">
        <v>248</v>
      </c>
      <c r="B227" s="168" t="s">
        <v>34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 t="s">
        <v>34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98" t="s">
        <v>191</v>
      </c>
      <c r="B232" s="299"/>
      <c r="C232" s="299"/>
      <c r="D232" s="299"/>
      <c r="E232" s="299"/>
      <c r="F232" s="299"/>
    </row>
    <row r="233" spans="1:6" x14ac:dyDescent="0.25">
      <c r="A233" s="17" t="s">
        <v>314</v>
      </c>
      <c r="B233" s="143" t="s">
        <v>34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 t="s">
        <v>34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 t="s">
        <v>34</v>
      </c>
      <c r="C237" s="151"/>
      <c r="D237" s="155"/>
      <c r="E237" s="65"/>
      <c r="F237" s="65"/>
    </row>
    <row r="238" spans="1:6" x14ac:dyDescent="0.25">
      <c r="A238" s="18" t="s">
        <v>55</v>
      </c>
      <c r="B238" s="169" t="s">
        <v>34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 t="s">
        <v>34</v>
      </c>
      <c r="C239" s="143"/>
      <c r="D239" s="163"/>
      <c r="E239" s="146"/>
      <c r="F239" s="65"/>
    </row>
    <row r="240" spans="1:6" x14ac:dyDescent="0.25">
      <c r="A240" s="17" t="s">
        <v>156</v>
      </c>
      <c r="B240" s="169" t="s">
        <v>34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5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0" t="s">
        <v>78</v>
      </c>
      <c r="B248" s="300"/>
      <c r="C248" s="300"/>
      <c r="D248" s="300"/>
      <c r="E248" s="300"/>
      <c r="F248" s="300"/>
    </row>
    <row r="249" spans="1:6" s="3" customFormat="1" x14ac:dyDescent="0.25">
      <c r="A249" s="181">
        <f>B11</f>
        <v>42800</v>
      </c>
      <c r="B249" s="6"/>
      <c r="C249" s="7"/>
      <c r="D249" s="6"/>
    </row>
    <row r="250" spans="1:6" s="3" customFormat="1" ht="18" x14ac:dyDescent="0.25">
      <c r="A250" s="298" t="s">
        <v>79</v>
      </c>
      <c r="B250" s="299"/>
      <c r="C250" s="299"/>
      <c r="D250" s="299"/>
      <c r="E250" s="299"/>
      <c r="F250" s="299"/>
    </row>
    <row r="251" spans="1:6" s="3" customFormat="1" ht="36" x14ac:dyDescent="0.35">
      <c r="A251" s="82" t="s">
        <v>27</v>
      </c>
      <c r="B251" s="27" t="s">
        <v>34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 t="s">
        <v>34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 t="s">
        <v>34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 t="s">
        <v>34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 t="s">
        <v>34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 t="s">
        <v>34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 t="s">
        <v>34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 t="s">
        <v>34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 t="s">
        <v>34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 t="s">
        <v>34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8" t="s">
        <v>81</v>
      </c>
      <c r="B266" s="299"/>
      <c r="C266" s="299"/>
      <c r="D266" s="299"/>
      <c r="E266" s="299"/>
      <c r="F266" s="299"/>
    </row>
    <row r="267" spans="1:6" s="3" customFormat="1" x14ac:dyDescent="0.25">
      <c r="A267" s="150" t="s">
        <v>368</v>
      </c>
      <c r="B267" s="143" t="s">
        <v>34</v>
      </c>
      <c r="C267" s="143"/>
      <c r="E267" s="146"/>
      <c r="F267" s="66"/>
    </row>
    <row r="268" spans="1:6" s="3" customFormat="1" x14ac:dyDescent="0.25">
      <c r="A268" s="18" t="s">
        <v>206</v>
      </c>
      <c r="B268" s="169" t="s">
        <v>34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 t="s">
        <v>34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 t="s">
        <v>34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 t="s">
        <v>34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 t="s">
        <v>34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 t="s">
        <v>34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 t="s">
        <v>34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 t="s">
        <v>34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 t="s">
        <v>34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 t="s">
        <v>34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 t="s">
        <v>34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 t="s">
        <v>34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 t="s">
        <v>34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0" t="s">
        <v>4</v>
      </c>
      <c r="B291" s="300"/>
      <c r="C291" s="300"/>
      <c r="D291" s="300"/>
      <c r="E291" s="300"/>
      <c r="F291" s="300"/>
    </row>
    <row r="292" spans="1:7" x14ac:dyDescent="0.25">
      <c r="A292" s="190">
        <f>B11</f>
        <v>42800</v>
      </c>
      <c r="B292" s="6"/>
      <c r="C292" s="7"/>
      <c r="D292" s="59"/>
    </row>
    <row r="293" spans="1:7" ht="18" x14ac:dyDescent="0.25">
      <c r="A293" s="298" t="s">
        <v>19</v>
      </c>
      <c r="B293" s="299"/>
      <c r="C293" s="299"/>
      <c r="D293" s="299"/>
      <c r="E293" s="299"/>
      <c r="F293" s="299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5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ht="45" x14ac:dyDescent="0.25">
      <c r="A299" s="32" t="s">
        <v>50</v>
      </c>
      <c r="B299" s="168">
        <v>0</v>
      </c>
      <c r="C299" s="151"/>
      <c r="D299" s="154" t="s">
        <v>432</v>
      </c>
      <c r="E299" s="154" t="s">
        <v>433</v>
      </c>
      <c r="F299" s="289">
        <v>42800</v>
      </c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8" t="s">
        <v>122</v>
      </c>
      <c r="B305" s="299"/>
      <c r="C305" s="299"/>
      <c r="D305" s="299"/>
      <c r="E305" s="299"/>
      <c r="F305" s="299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0</v>
      </c>
      <c r="C307" s="151"/>
      <c r="D307" s="140" t="s">
        <v>420</v>
      </c>
      <c r="E307" s="145" t="s">
        <v>421</v>
      </c>
      <c r="F307" s="289">
        <v>42800</v>
      </c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31.5" x14ac:dyDescent="0.35">
      <c r="A309" s="75" t="s">
        <v>367</v>
      </c>
      <c r="B309" s="169">
        <v>0</v>
      </c>
      <c r="C309" s="215">
        <f>IF(B309=0, -5, "0")</f>
        <v>-5</v>
      </c>
      <c r="D309" s="166" t="s">
        <v>418</v>
      </c>
      <c r="E309" s="166" t="s">
        <v>419</v>
      </c>
      <c r="F309" s="289">
        <v>42800</v>
      </c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1</v>
      </c>
      <c r="C317" s="152"/>
      <c r="D317" s="132">
        <v>0.66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13</v>
      </c>
    </row>
    <row r="319" spans="1:6" x14ac:dyDescent="0.25">
      <c r="A319" s="19" t="s">
        <v>37</v>
      </c>
      <c r="B319" s="20"/>
      <c r="C319" s="21"/>
      <c r="D319" s="62">
        <f>D318/(COUNT(B306:C316)*2)</f>
        <v>0.54166666666666663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27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0.67500000000000004</v>
      </c>
    </row>
    <row r="323" spans="1:9" x14ac:dyDescent="0.25">
      <c r="A323" s="9"/>
      <c r="B323" s="6"/>
      <c r="C323" s="7"/>
      <c r="D323" s="6"/>
    </row>
    <row r="324" spans="1:9" ht="18" x14ac:dyDescent="0.35">
      <c r="A324" s="300" t="s">
        <v>21</v>
      </c>
      <c r="B324" s="300"/>
      <c r="C324" s="300"/>
      <c r="D324" s="300"/>
      <c r="E324" s="300"/>
      <c r="F324" s="300"/>
    </row>
    <row r="325" spans="1:9" x14ac:dyDescent="0.25">
      <c r="A325" s="191">
        <f>B11</f>
        <v>42800</v>
      </c>
      <c r="B325" s="6"/>
      <c r="C325" s="7"/>
      <c r="D325" s="6"/>
    </row>
    <row r="326" spans="1:9" ht="18" x14ac:dyDescent="0.25">
      <c r="A326" s="298" t="s">
        <v>12</v>
      </c>
      <c r="B326" s="299"/>
      <c r="C326" s="299"/>
      <c r="D326" s="299"/>
      <c r="E326" s="299"/>
      <c r="F326" s="299"/>
    </row>
    <row r="327" spans="1:9" ht="16.5" customHeight="1" x14ac:dyDescent="0.25">
      <c r="A327" s="17" t="s">
        <v>109</v>
      </c>
      <c r="B327" s="151">
        <v>0</v>
      </c>
      <c r="C327" s="151"/>
      <c r="D327" s="141" t="s">
        <v>424</v>
      </c>
      <c r="E327" s="141" t="s">
        <v>416</v>
      </c>
      <c r="F327" s="289">
        <v>42800</v>
      </c>
    </row>
    <row r="328" spans="1:9" x14ac:dyDescent="0.25">
      <c r="A328" s="17" t="s">
        <v>51</v>
      </c>
      <c r="B328" s="168">
        <v>2</v>
      </c>
      <c r="C328" s="151"/>
      <c r="E328" s="145"/>
      <c r="F328" s="65"/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298" t="s">
        <v>25</v>
      </c>
      <c r="B339" s="299"/>
      <c r="C339" s="299"/>
      <c r="D339" s="299"/>
      <c r="E339" s="299"/>
      <c r="F339" s="299"/>
    </row>
    <row r="340" spans="1:6" ht="16.5" customHeight="1" x14ac:dyDescent="0.25">
      <c r="A340" s="17" t="s">
        <v>110</v>
      </c>
      <c r="B340" s="151">
        <v>0</v>
      </c>
      <c r="C340" s="151"/>
      <c r="D340" s="140" t="s">
        <v>425</v>
      </c>
      <c r="E340" s="166" t="s">
        <v>426</v>
      </c>
      <c r="F340" s="289">
        <v>42800</v>
      </c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1</v>
      </c>
      <c r="C345" s="152"/>
      <c r="D345" s="132">
        <v>0.8</v>
      </c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2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24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300" t="s">
        <v>8</v>
      </c>
      <c r="B352" s="300"/>
      <c r="C352" s="300"/>
      <c r="D352" s="300"/>
      <c r="E352" s="300"/>
      <c r="F352" s="300"/>
    </row>
    <row r="353" spans="1:6" x14ac:dyDescent="0.25">
      <c r="A353" s="181">
        <f>B11</f>
        <v>42800</v>
      </c>
      <c r="B353" s="6"/>
      <c r="C353" s="7"/>
      <c r="D353" s="59"/>
    </row>
    <row r="354" spans="1:6" ht="16.5" x14ac:dyDescent="0.25">
      <c r="A354" s="301" t="s">
        <v>113</v>
      </c>
      <c r="B354" s="302"/>
      <c r="C354" s="302"/>
      <c r="D354" s="302"/>
      <c r="E354" s="302"/>
      <c r="F354" s="302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0</v>
      </c>
      <c r="C357" s="27"/>
      <c r="D357" s="67" t="s">
        <v>427</v>
      </c>
      <c r="E357" s="65" t="s">
        <v>428</v>
      </c>
      <c r="F357" s="289">
        <v>42800</v>
      </c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2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98" t="s">
        <v>25</v>
      </c>
      <c r="B366" s="299"/>
      <c r="C366" s="299"/>
      <c r="D366" s="299"/>
      <c r="E366" s="299"/>
      <c r="F366" s="299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8" t="s">
        <v>124</v>
      </c>
      <c r="B382" s="299"/>
      <c r="C382" s="299"/>
      <c r="D382" s="299"/>
      <c r="E382" s="299"/>
      <c r="F382" s="299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8" t="s">
        <v>29</v>
      </c>
      <c r="B391" s="299"/>
      <c r="C391" s="299"/>
      <c r="D391" s="299"/>
      <c r="E391" s="299"/>
      <c r="F391" s="299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2</v>
      </c>
      <c r="C398" s="152"/>
      <c r="D398" s="257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0.967741935483871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0" t="s">
        <v>125</v>
      </c>
      <c r="B405" s="300"/>
      <c r="C405" s="300"/>
      <c r="D405" s="300"/>
      <c r="E405" s="300"/>
      <c r="F405" s="300"/>
    </row>
    <row r="406" spans="1:6" x14ac:dyDescent="0.25">
      <c r="A406" s="190">
        <f>B11</f>
        <v>42800</v>
      </c>
      <c r="B406" s="6"/>
      <c r="C406" s="7"/>
      <c r="D406" s="6"/>
    </row>
    <row r="407" spans="1:6" ht="16.5" x14ac:dyDescent="0.25">
      <c r="A407" s="301" t="s">
        <v>19</v>
      </c>
      <c r="B407" s="302"/>
      <c r="C407" s="302"/>
      <c r="D407" s="302"/>
      <c r="E407" s="302"/>
      <c r="F407" s="302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1" t="s">
        <v>122</v>
      </c>
      <c r="B418" s="302"/>
      <c r="C418" s="302"/>
      <c r="D418" s="302"/>
      <c r="E418" s="302"/>
      <c r="F418" s="302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>
        <v>2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300" t="s">
        <v>374</v>
      </c>
      <c r="B435" s="300"/>
      <c r="C435" s="300"/>
      <c r="D435" s="300"/>
      <c r="E435" s="300"/>
      <c r="F435" s="300"/>
    </row>
    <row r="436" spans="1:7" s="165" customFormat="1" x14ac:dyDescent="0.25">
      <c r="A436" s="193">
        <f>+B11</f>
        <v>42800</v>
      </c>
      <c r="B436" s="6"/>
      <c r="C436" s="7"/>
      <c r="D436" s="6"/>
    </row>
    <row r="437" spans="1:7" ht="18" x14ac:dyDescent="0.25">
      <c r="A437" s="298" t="s">
        <v>375</v>
      </c>
      <c r="B437" s="299"/>
      <c r="C437" s="299"/>
      <c r="D437" s="299"/>
      <c r="E437" s="299"/>
      <c r="F437" s="299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43"/>
      <c r="D440" s="145" t="s">
        <v>431</v>
      </c>
      <c r="E440" s="146"/>
      <c r="F440" s="289">
        <v>42506</v>
      </c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298" t="s">
        <v>31</v>
      </c>
      <c r="B444" s="299"/>
      <c r="C444" s="299"/>
      <c r="D444" s="299"/>
      <c r="E444" s="299"/>
      <c r="F444" s="299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2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0" t="s">
        <v>180</v>
      </c>
      <c r="B454" s="300"/>
      <c r="C454" s="300"/>
      <c r="D454" s="300"/>
      <c r="E454" s="300"/>
      <c r="F454" s="30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5">
        <v>1</v>
      </c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0" t="s">
        <v>87</v>
      </c>
      <c r="B464" s="300"/>
      <c r="C464" s="300"/>
      <c r="D464" s="300"/>
      <c r="E464" s="300"/>
      <c r="F464" s="30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132">
        <v>1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0" t="s">
        <v>151</v>
      </c>
      <c r="B473" s="300"/>
      <c r="C473" s="300"/>
      <c r="D473" s="300"/>
      <c r="E473" s="300"/>
      <c r="F473" s="30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>
        <v>1</v>
      </c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300" t="s">
        <v>152</v>
      </c>
      <c r="B494" s="300"/>
      <c r="C494" s="300"/>
      <c r="D494" s="300"/>
      <c r="E494" s="300"/>
      <c r="F494" s="300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32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0.78363636363636369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403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0.94158878504672894</v>
      </c>
    </row>
  </sheetData>
  <sheetProtection algorithmName="SHA-512" hashValue="Gd3+ZSuR0GtI4wI3JZEiiJ5fsSrBNDX3UMz9RItMMQ0txiHWEboigshvM+WSCNloY4KK5pe+t5KNPWYcp6FSHA==" saltValue="FHpW/P/pZiPGuXskrerECA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0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A3" zoomScale="80" zoomScaleNormal="80" workbookViewId="0">
      <selection activeCell="C19" sqref="A19:C2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6" width="13.42578125" style="286" bestFit="1" customWidth="1"/>
    <col min="7" max="16384" width="11.42578125" style="37"/>
  </cols>
  <sheetData>
    <row r="1" spans="1:9" s="36" customFormat="1" ht="24.75" x14ac:dyDescent="0.5">
      <c r="A1" s="35"/>
      <c r="B1" s="271">
        <v>0</v>
      </c>
      <c r="D1" s="329"/>
      <c r="E1" s="329"/>
      <c r="F1" s="329"/>
      <c r="G1" s="329"/>
      <c r="H1" s="329"/>
      <c r="I1" s="329"/>
    </row>
    <row r="2" spans="1:9" s="36" customFormat="1" ht="24.75" x14ac:dyDescent="0.5">
      <c r="A2" s="35"/>
      <c r="B2" s="271">
        <v>1</v>
      </c>
      <c r="D2" s="125"/>
      <c r="E2" s="125"/>
      <c r="F2" s="285"/>
      <c r="G2" s="125"/>
      <c r="H2" s="125"/>
      <c r="I2" s="125"/>
    </row>
    <row r="3" spans="1:9" s="36" customFormat="1" ht="24.75" x14ac:dyDescent="0.5">
      <c r="A3" s="35"/>
      <c r="B3" s="271">
        <v>2</v>
      </c>
      <c r="D3" s="125"/>
      <c r="E3" s="125"/>
      <c r="F3" s="285"/>
      <c r="G3" s="125"/>
      <c r="H3" s="125"/>
      <c r="I3" s="125"/>
    </row>
    <row r="4" spans="1:9" s="36" customFormat="1" ht="16.5" customHeight="1" x14ac:dyDescent="0.5">
      <c r="A4" s="35"/>
      <c r="B4" s="271" t="s">
        <v>34</v>
      </c>
      <c r="D4" s="37"/>
      <c r="E4" s="125"/>
      <c r="F4" s="285"/>
      <c r="G4" s="125"/>
      <c r="H4" s="125"/>
      <c r="I4" s="125"/>
    </row>
    <row r="5" spans="1:9" s="36" customFormat="1" ht="16.5" customHeight="1" x14ac:dyDescent="0.5">
      <c r="A5" s="35"/>
      <c r="B5" s="272"/>
      <c r="D5" s="125"/>
      <c r="E5" s="125"/>
      <c r="F5" s="285"/>
      <c r="G5" s="125"/>
      <c r="H5" s="125"/>
      <c r="I5" s="125"/>
    </row>
    <row r="6" spans="1:9" s="36" customFormat="1" ht="37.5" customHeight="1" x14ac:dyDescent="0.5">
      <c r="A6" s="305" t="s">
        <v>52</v>
      </c>
      <c r="B6" s="305"/>
      <c r="C6" s="305"/>
      <c r="D6" s="305"/>
      <c r="E6" s="305"/>
      <c r="F6" s="305"/>
      <c r="G6" s="125"/>
      <c r="H6" s="125"/>
      <c r="I6" s="125"/>
    </row>
    <row r="7" spans="1:9" s="36" customFormat="1" ht="21.75" customHeight="1" x14ac:dyDescent="0.5">
      <c r="A7" s="306" t="str">
        <f>'A1 Exploitation'!A8:F8</f>
        <v>CM Teniour</v>
      </c>
      <c r="B7" s="306"/>
      <c r="C7" s="306"/>
      <c r="D7" s="306"/>
      <c r="E7" s="306"/>
      <c r="F7" s="306"/>
      <c r="G7" s="125"/>
      <c r="H7" s="125"/>
      <c r="I7" s="125"/>
    </row>
    <row r="8" spans="1:9" s="36" customFormat="1" ht="24.75" x14ac:dyDescent="0.5">
      <c r="A8" s="38" t="s">
        <v>44</v>
      </c>
      <c r="B8" s="330" t="str">
        <f>'A1 Exploitation'!B9:F9</f>
        <v>Dr Hatem KARAA</v>
      </c>
      <c r="C8" s="330"/>
      <c r="D8" s="330"/>
      <c r="E8" s="330"/>
      <c r="F8" s="330"/>
      <c r="G8" s="125"/>
      <c r="H8" s="125"/>
      <c r="I8" s="125"/>
    </row>
    <row r="9" spans="1:9" s="36" customFormat="1" ht="24.75" x14ac:dyDescent="0.5">
      <c r="A9" s="39" t="s">
        <v>46</v>
      </c>
      <c r="B9" s="331" t="str">
        <f>'A1 Exploitation'!B10:F10</f>
        <v>Mr Elyes Ben Ayed et Mme Yosra Boujelben</v>
      </c>
      <c r="C9" s="331"/>
      <c r="D9" s="331"/>
      <c r="E9" s="331"/>
      <c r="F9" s="331"/>
      <c r="G9" s="125"/>
      <c r="H9" s="125"/>
      <c r="I9" s="125"/>
    </row>
    <row r="10" spans="1:9" s="36" customFormat="1" ht="24.75" x14ac:dyDescent="0.5">
      <c r="A10" s="38" t="s">
        <v>45</v>
      </c>
      <c r="B10" s="328">
        <f>'A1 Exploitation'!B11:F11</f>
        <v>42800</v>
      </c>
      <c r="C10" s="328"/>
      <c r="D10" s="328"/>
      <c r="E10" s="328"/>
      <c r="F10" s="328"/>
      <c r="G10" s="125"/>
      <c r="H10" s="125"/>
      <c r="I10" s="125"/>
    </row>
    <row r="11" spans="1:9" s="36" customFormat="1" ht="24.75" x14ac:dyDescent="0.5">
      <c r="A11" s="38" t="s">
        <v>341</v>
      </c>
      <c r="B11" s="319">
        <f>D198</f>
        <v>0.72164948453608246</v>
      </c>
      <c r="C11" s="319"/>
      <c r="D11" s="319"/>
      <c r="E11" s="319"/>
      <c r="F11" s="319"/>
      <c r="G11" s="125"/>
      <c r="H11" s="125"/>
      <c r="I11" s="125"/>
    </row>
    <row r="12" spans="1:9" s="36" customFormat="1" ht="22.5" x14ac:dyDescent="0.45">
      <c r="A12" s="35"/>
      <c r="B12" s="272"/>
      <c r="D12" s="310"/>
      <c r="E12" s="310"/>
      <c r="F12" s="310"/>
      <c r="G12" s="310"/>
      <c r="H12" s="310"/>
      <c r="I12" s="40"/>
    </row>
    <row r="13" spans="1:9" s="36" customFormat="1" ht="11.25" customHeight="1" x14ac:dyDescent="0.3">
      <c r="A13" s="311" t="s">
        <v>32</v>
      </c>
      <c r="B13" s="312" t="s">
        <v>33</v>
      </c>
      <c r="C13" s="312"/>
      <c r="D13" s="312" t="s">
        <v>48</v>
      </c>
      <c r="E13" s="312" t="s">
        <v>213</v>
      </c>
      <c r="F13" s="320" t="s">
        <v>214</v>
      </c>
    </row>
    <row r="14" spans="1:9" s="36" customFormat="1" ht="12.75" customHeight="1" x14ac:dyDescent="0.3">
      <c r="A14" s="311"/>
      <c r="B14" s="69" t="s">
        <v>36</v>
      </c>
      <c r="C14" s="69" t="s">
        <v>35</v>
      </c>
      <c r="D14" s="312"/>
      <c r="E14" s="312"/>
      <c r="F14" s="320"/>
    </row>
    <row r="15" spans="1:9" x14ac:dyDescent="0.3">
      <c r="A15" s="41"/>
      <c r="B15" s="273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ht="30.75" x14ac:dyDescent="0.3">
      <c r="A17" s="41" t="s">
        <v>316</v>
      </c>
      <c r="B17" s="274">
        <v>0</v>
      </c>
      <c r="C17" s="219"/>
      <c r="D17" s="166" t="s">
        <v>434</v>
      </c>
      <c r="E17" s="166" t="s">
        <v>435</v>
      </c>
      <c r="F17" s="284">
        <v>42444</v>
      </c>
    </row>
    <row r="18" spans="1:6" x14ac:dyDescent="0.3">
      <c r="A18" s="48" t="s">
        <v>89</v>
      </c>
      <c r="B18" s="274">
        <v>2</v>
      </c>
      <c r="C18" s="219"/>
      <c r="D18" s="220"/>
      <c r="E18" s="219"/>
      <c r="F18" s="284"/>
    </row>
    <row r="19" spans="1:6" x14ac:dyDescent="0.3">
      <c r="A19" s="41" t="s">
        <v>90</v>
      </c>
      <c r="B19" s="274">
        <v>0</v>
      </c>
      <c r="C19" s="219"/>
      <c r="D19" s="166" t="s">
        <v>436</v>
      </c>
      <c r="E19" s="166" t="s">
        <v>437</v>
      </c>
      <c r="F19" s="284">
        <v>42444</v>
      </c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284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284"/>
    </row>
    <row r="22" spans="1:6" x14ac:dyDescent="0.3">
      <c r="A22" s="323" t="s">
        <v>38</v>
      </c>
      <c r="B22" s="324"/>
      <c r="C22" s="325"/>
      <c r="D22" s="126">
        <f>SUM(B17:C21)</f>
        <v>6</v>
      </c>
    </row>
    <row r="23" spans="1:6" x14ac:dyDescent="0.3">
      <c r="A23" s="316" t="s">
        <v>342</v>
      </c>
      <c r="B23" s="317"/>
      <c r="C23" s="318"/>
      <c r="D23" s="64">
        <f>D22/(COUNT(B17:C21)*2)</f>
        <v>0.6</v>
      </c>
    </row>
    <row r="24" spans="1:6" s="50" customFormat="1" x14ac:dyDescent="0.3">
      <c r="A24" s="54"/>
      <c r="B24" s="275"/>
      <c r="C24" s="55"/>
      <c r="D24" s="56"/>
      <c r="F24" s="287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31.5" x14ac:dyDescent="0.35">
      <c r="A26" s="75" t="s">
        <v>107</v>
      </c>
      <c r="B26" s="274">
        <v>0</v>
      </c>
      <c r="C26" s="246">
        <f>IF(B26=0, -5, "0")</f>
        <v>-5</v>
      </c>
      <c r="D26" s="166" t="s">
        <v>438</v>
      </c>
      <c r="E26" s="166" t="s">
        <v>439</v>
      </c>
      <c r="F26" s="284">
        <v>42598</v>
      </c>
    </row>
    <row r="27" spans="1:6" x14ac:dyDescent="0.3">
      <c r="A27" s="41" t="s">
        <v>99</v>
      </c>
      <c r="B27" s="274">
        <v>2</v>
      </c>
      <c r="C27" s="219"/>
      <c r="D27" s="220"/>
      <c r="E27" s="219"/>
      <c r="F27" s="284"/>
    </row>
    <row r="28" spans="1:6" x14ac:dyDescent="0.3">
      <c r="A28" s="41" t="s">
        <v>327</v>
      </c>
      <c r="B28" s="274">
        <v>2</v>
      </c>
      <c r="C28" s="219"/>
      <c r="D28" s="220"/>
      <c r="E28" s="219"/>
      <c r="F28" s="284"/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284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284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284"/>
    </row>
    <row r="32" spans="1:6" x14ac:dyDescent="0.3">
      <c r="A32" s="316" t="s">
        <v>38</v>
      </c>
      <c r="B32" s="317"/>
      <c r="C32" s="318"/>
      <c r="D32" s="124">
        <f>SUM(B26:C31)</f>
        <v>5</v>
      </c>
    </row>
    <row r="33" spans="1:6" x14ac:dyDescent="0.3">
      <c r="A33" s="316" t="s">
        <v>342</v>
      </c>
      <c r="B33" s="317"/>
      <c r="C33" s="318"/>
      <c r="D33" s="64">
        <f>D32/(COUNT(B26:C31)*2)</f>
        <v>0.35714285714285715</v>
      </c>
    </row>
    <row r="34" spans="1:6" s="50" customFormat="1" x14ac:dyDescent="0.3">
      <c r="A34" s="54"/>
      <c r="B34" s="275"/>
      <c r="C34" s="55"/>
      <c r="D34" s="56"/>
      <c r="F34" s="287"/>
    </row>
    <row r="35" spans="1:6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6" s="50" customFormat="1" ht="31.5" x14ac:dyDescent="0.35">
      <c r="A36" s="75" t="s">
        <v>107</v>
      </c>
      <c r="B36" s="274">
        <v>0</v>
      </c>
      <c r="C36" s="246">
        <f>IF(B36=0, -5, "0")</f>
        <v>-5</v>
      </c>
      <c r="D36" s="166" t="s">
        <v>438</v>
      </c>
      <c r="E36" s="166" t="s">
        <v>439</v>
      </c>
      <c r="F36" s="284">
        <v>42800</v>
      </c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284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284"/>
    </row>
    <row r="39" spans="1:6" s="50" customFormat="1" x14ac:dyDescent="0.3">
      <c r="A39" s="41" t="s">
        <v>91</v>
      </c>
      <c r="B39" s="274">
        <v>2</v>
      </c>
      <c r="C39" s="219"/>
      <c r="D39" s="223"/>
      <c r="E39" s="219"/>
      <c r="F39" s="284"/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284"/>
    </row>
    <row r="41" spans="1:6" s="50" customFormat="1" x14ac:dyDescent="0.3">
      <c r="A41" s="316" t="s">
        <v>38</v>
      </c>
      <c r="B41" s="317"/>
      <c r="C41" s="318"/>
      <c r="D41" s="124">
        <f>SUM(B36:C40)</f>
        <v>3</v>
      </c>
      <c r="E41" s="37"/>
      <c r="F41" s="286"/>
    </row>
    <row r="42" spans="1:6" s="50" customFormat="1" x14ac:dyDescent="0.3">
      <c r="A42" s="316" t="s">
        <v>342</v>
      </c>
      <c r="B42" s="317"/>
      <c r="C42" s="318"/>
      <c r="D42" s="64">
        <f>D41/(COUNT(B36:C40)*2)</f>
        <v>0.25</v>
      </c>
      <c r="E42" s="37"/>
      <c r="F42" s="286"/>
    </row>
    <row r="43" spans="1:6" s="50" customFormat="1" x14ac:dyDescent="0.3">
      <c r="A43" s="89"/>
      <c r="B43" s="276"/>
      <c r="C43" s="90"/>
      <c r="D43" s="91"/>
      <c r="F43" s="287"/>
    </row>
    <row r="44" spans="1:6" ht="19.5" x14ac:dyDescent="0.4">
      <c r="A44" s="332" t="s">
        <v>21</v>
      </c>
      <c r="B44" s="333"/>
      <c r="C44" s="333"/>
      <c r="D44" s="333"/>
      <c r="E44" s="333"/>
      <c r="F44" s="333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284"/>
    </row>
    <row r="46" spans="1:6" x14ac:dyDescent="0.3">
      <c r="A46" s="41" t="s">
        <v>92</v>
      </c>
      <c r="B46" s="274">
        <v>2</v>
      </c>
      <c r="C46" s="219"/>
      <c r="D46" s="223"/>
      <c r="E46" s="219"/>
      <c r="F46" s="284"/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284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284"/>
    </row>
    <row r="49" spans="1:6" x14ac:dyDescent="0.3">
      <c r="A49" s="41" t="s">
        <v>93</v>
      </c>
      <c r="B49" s="274">
        <v>2</v>
      </c>
      <c r="C49" s="219"/>
      <c r="D49" s="258"/>
      <c r="E49" s="219"/>
      <c r="F49" s="284"/>
    </row>
    <row r="50" spans="1:6" ht="18" x14ac:dyDescent="0.35">
      <c r="A50" s="75" t="s">
        <v>343</v>
      </c>
      <c r="B50" s="274">
        <v>2</v>
      </c>
      <c r="C50" s="246" t="str">
        <f>IF(B50=0, -5, "0")</f>
        <v>0</v>
      </c>
      <c r="D50" s="223"/>
      <c r="E50" s="219"/>
      <c r="F50" s="284"/>
    </row>
    <row r="51" spans="1:6" x14ac:dyDescent="0.3">
      <c r="A51" s="316" t="s">
        <v>38</v>
      </c>
      <c r="B51" s="317"/>
      <c r="C51" s="318"/>
      <c r="D51" s="124">
        <f>SUM(B45:C50)</f>
        <v>12</v>
      </c>
    </row>
    <row r="52" spans="1:6" x14ac:dyDescent="0.3">
      <c r="A52" s="316" t="s">
        <v>342</v>
      </c>
      <c r="B52" s="317"/>
      <c r="C52" s="318"/>
      <c r="D52" s="64">
        <f>D51/(COUNT(B45:C50)*2)</f>
        <v>1</v>
      </c>
    </row>
    <row r="53" spans="1:6" s="50" customFormat="1" x14ac:dyDescent="0.3">
      <c r="A53" s="54"/>
      <c r="B53" s="275"/>
      <c r="C53" s="55"/>
      <c r="D53" s="56"/>
      <c r="F53" s="287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36" x14ac:dyDescent="0.35">
      <c r="A55" s="82" t="s">
        <v>197</v>
      </c>
      <c r="B55" s="277">
        <v>0</v>
      </c>
      <c r="C55" s="246">
        <f>IF(B55=0, -5, "0")</f>
        <v>-5</v>
      </c>
      <c r="D55" s="223" t="s">
        <v>442</v>
      </c>
      <c r="E55" s="223" t="s">
        <v>439</v>
      </c>
      <c r="F55" s="284">
        <v>42800</v>
      </c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284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284"/>
    </row>
    <row r="58" spans="1:6" ht="30.75" x14ac:dyDescent="0.3">
      <c r="A58" s="51" t="s">
        <v>101</v>
      </c>
      <c r="B58" s="278">
        <v>0</v>
      </c>
      <c r="C58" s="219"/>
      <c r="D58" s="223" t="s">
        <v>440</v>
      </c>
      <c r="E58" s="223" t="s">
        <v>441</v>
      </c>
      <c r="F58" s="284">
        <v>42681</v>
      </c>
    </row>
    <row r="59" spans="1:6" ht="36" x14ac:dyDescent="0.35">
      <c r="A59" s="82" t="s">
        <v>249</v>
      </c>
      <c r="B59" s="278">
        <v>2</v>
      </c>
      <c r="C59" s="246" t="str">
        <f>IF(B59=0, -5, "0")</f>
        <v>0</v>
      </c>
      <c r="D59" s="220"/>
      <c r="E59" s="219"/>
      <c r="F59" s="284"/>
    </row>
    <row r="60" spans="1:6" ht="18" x14ac:dyDescent="0.35">
      <c r="A60" s="75" t="s">
        <v>344</v>
      </c>
      <c r="B60" s="274">
        <v>2</v>
      </c>
      <c r="C60" s="246" t="str">
        <f>IF(B60=0, -5, "0")</f>
        <v>0</v>
      </c>
      <c r="D60" s="220"/>
      <c r="E60" s="219"/>
      <c r="F60" s="284"/>
    </row>
    <row r="61" spans="1:6" ht="30.75" x14ac:dyDescent="0.3">
      <c r="A61" s="41" t="s">
        <v>340</v>
      </c>
      <c r="B61" s="274">
        <v>0</v>
      </c>
      <c r="C61" s="219"/>
      <c r="D61" s="223" t="s">
        <v>443</v>
      </c>
      <c r="E61" s="223" t="s">
        <v>444</v>
      </c>
      <c r="F61" s="284">
        <v>42800</v>
      </c>
    </row>
    <row r="62" spans="1:6" x14ac:dyDescent="0.3">
      <c r="A62" s="316" t="s">
        <v>38</v>
      </c>
      <c r="B62" s="317"/>
      <c r="C62" s="318"/>
      <c r="D62" s="124">
        <f>SUM(B55:C61)</f>
        <v>3</v>
      </c>
    </row>
    <row r="63" spans="1:6" x14ac:dyDescent="0.3">
      <c r="A63" s="316" t="s">
        <v>342</v>
      </c>
      <c r="B63" s="317"/>
      <c r="C63" s="318"/>
      <c r="D63" s="64">
        <f>D62/(COUNT(B55:C61)*2)</f>
        <v>0.1875</v>
      </c>
    </row>
    <row r="64" spans="1:6" s="50" customFormat="1" x14ac:dyDescent="0.3">
      <c r="A64" s="54"/>
      <c r="B64" s="275"/>
      <c r="C64" s="55"/>
      <c r="D64" s="56"/>
      <c r="F64" s="287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77">
        <v>2</v>
      </c>
      <c r="C66" s="226"/>
      <c r="D66" s="227"/>
      <c r="E66" s="227"/>
      <c r="F66" s="284"/>
    </row>
    <row r="67" spans="1:6" ht="19.5" x14ac:dyDescent="0.4">
      <c r="A67" s="41" t="s">
        <v>319</v>
      </c>
      <c r="B67" s="278">
        <v>2</v>
      </c>
      <c r="C67" s="226"/>
      <c r="D67" s="230"/>
      <c r="E67" s="227"/>
      <c r="F67" s="284"/>
    </row>
    <row r="68" spans="1:6" ht="19.5" x14ac:dyDescent="0.4">
      <c r="A68" s="41" t="s">
        <v>340</v>
      </c>
      <c r="B68" s="278">
        <v>2</v>
      </c>
      <c r="C68" s="226"/>
      <c r="D68" s="228"/>
      <c r="E68" s="228"/>
      <c r="F68" s="284"/>
    </row>
    <row r="69" spans="1:6" ht="19.5" x14ac:dyDescent="0.4">
      <c r="A69" s="48" t="s">
        <v>285</v>
      </c>
      <c r="B69" s="278">
        <v>2</v>
      </c>
      <c r="C69" s="226"/>
      <c r="D69" s="228"/>
      <c r="E69" s="228"/>
      <c r="F69" s="284"/>
    </row>
    <row r="70" spans="1:6" ht="19.5" x14ac:dyDescent="0.4">
      <c r="A70" s="41" t="s">
        <v>93</v>
      </c>
      <c r="B70" s="278">
        <v>2</v>
      </c>
      <c r="C70" s="226"/>
      <c r="D70" s="228"/>
      <c r="E70" s="228"/>
      <c r="F70" s="284"/>
    </row>
    <row r="71" spans="1:6" ht="19.5" x14ac:dyDescent="0.4">
      <c r="A71" s="41" t="s">
        <v>336</v>
      </c>
      <c r="B71" s="277">
        <v>2</v>
      </c>
      <c r="C71" s="226"/>
      <c r="D71" s="224"/>
      <c r="E71" s="224"/>
      <c r="F71" s="284"/>
    </row>
    <row r="72" spans="1:6" ht="19.5" x14ac:dyDescent="0.4">
      <c r="A72" s="41" t="s">
        <v>103</v>
      </c>
      <c r="B72" s="278">
        <v>2</v>
      </c>
      <c r="C72" s="226"/>
      <c r="D72" s="219"/>
      <c r="E72" s="219"/>
      <c r="F72" s="284"/>
    </row>
    <row r="73" spans="1:6" x14ac:dyDescent="0.3">
      <c r="A73" s="48" t="s">
        <v>345</v>
      </c>
      <c r="B73" s="278" t="s">
        <v>34</v>
      </c>
      <c r="C73" s="219"/>
      <c r="D73" s="229"/>
      <c r="E73" s="229"/>
      <c r="F73" s="284"/>
    </row>
    <row r="74" spans="1:6" ht="36" x14ac:dyDescent="0.35">
      <c r="A74" s="88" t="s">
        <v>215</v>
      </c>
      <c r="B74" s="278">
        <v>2</v>
      </c>
      <c r="C74" s="246" t="str">
        <f>IF(B74=0, -5, "0")</f>
        <v>0</v>
      </c>
      <c r="D74" s="230"/>
      <c r="E74" s="230"/>
      <c r="F74" s="284"/>
    </row>
    <row r="75" spans="1:6" ht="18" x14ac:dyDescent="0.35">
      <c r="A75" s="88" t="s">
        <v>265</v>
      </c>
      <c r="B75" s="278" t="s">
        <v>34</v>
      </c>
      <c r="C75" s="246" t="str">
        <f>IF(B75=0, -5, "0")</f>
        <v>0</v>
      </c>
      <c r="D75" s="230"/>
      <c r="E75" s="230"/>
      <c r="F75" s="284"/>
    </row>
    <row r="76" spans="1:6" ht="18" x14ac:dyDescent="0.35">
      <c r="A76" s="88" t="s">
        <v>332</v>
      </c>
      <c r="B76" s="225">
        <v>0</v>
      </c>
      <c r="C76" s="246">
        <f>IF(B76=0, -5, "0")</f>
        <v>-5</v>
      </c>
      <c r="D76" s="282" t="s">
        <v>445</v>
      </c>
      <c r="E76" s="283" t="s">
        <v>437</v>
      </c>
      <c r="F76" s="284">
        <v>42444</v>
      </c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88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84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284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84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284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84"/>
    </row>
    <row r="83" spans="1:6" x14ac:dyDescent="0.3">
      <c r="A83" s="316" t="s">
        <v>38</v>
      </c>
      <c r="B83" s="317"/>
      <c r="C83" s="318"/>
      <c r="D83" s="124">
        <f>SUM(B66:C82)</f>
        <v>23</v>
      </c>
    </row>
    <row r="84" spans="1:6" x14ac:dyDescent="0.3">
      <c r="A84" s="316" t="s">
        <v>342</v>
      </c>
      <c r="B84" s="317"/>
      <c r="C84" s="318"/>
      <c r="D84" s="64">
        <f>D83/(COUNT(B66:C82)*2)</f>
        <v>0.71875</v>
      </c>
    </row>
    <row r="85" spans="1:6" s="50" customFormat="1" x14ac:dyDescent="0.3">
      <c r="A85" s="54"/>
      <c r="B85" s="275"/>
      <c r="C85" s="55"/>
      <c r="D85" s="56"/>
      <c r="F85" s="287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2" t="s">
        <v>320</v>
      </c>
      <c r="B87" s="279">
        <v>0</v>
      </c>
      <c r="C87" s="226"/>
      <c r="D87" s="282" t="s">
        <v>445</v>
      </c>
      <c r="E87" s="283" t="s">
        <v>437</v>
      </c>
      <c r="F87" s="284">
        <v>42444</v>
      </c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284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284"/>
    </row>
    <row r="90" spans="1:6" ht="34.5" x14ac:dyDescent="0.4">
      <c r="A90" s="51" t="s">
        <v>348</v>
      </c>
      <c r="B90" s="279">
        <v>2</v>
      </c>
      <c r="C90" s="226"/>
      <c r="D90" s="232"/>
      <c r="E90" s="219"/>
      <c r="F90" s="284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284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36"/>
      <c r="E92" s="219"/>
      <c r="F92" s="284"/>
    </row>
    <row r="93" spans="1:6" ht="18" x14ac:dyDescent="0.35">
      <c r="A93" s="75" t="s">
        <v>266</v>
      </c>
      <c r="B93" s="279">
        <v>2</v>
      </c>
      <c r="C93" s="236" t="str">
        <f>IF(B93=0, -5, "0")</f>
        <v>0</v>
      </c>
      <c r="D93" s="220"/>
      <c r="E93" s="219"/>
      <c r="F93" s="284"/>
    </row>
    <row r="94" spans="1:6" x14ac:dyDescent="0.3">
      <c r="A94" s="48" t="s">
        <v>182</v>
      </c>
      <c r="B94" s="279">
        <v>2</v>
      </c>
      <c r="C94" s="219"/>
      <c r="D94" s="220"/>
      <c r="E94" s="219"/>
      <c r="F94" s="284"/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284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284"/>
    </row>
    <row r="97" spans="1:6" x14ac:dyDescent="0.3">
      <c r="A97" s="41" t="s">
        <v>147</v>
      </c>
      <c r="B97" s="279">
        <v>2</v>
      </c>
      <c r="C97" s="219"/>
      <c r="D97" s="220"/>
      <c r="E97" s="219"/>
      <c r="F97" s="284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284"/>
    </row>
    <row r="99" spans="1:6" ht="18" x14ac:dyDescent="0.35">
      <c r="A99" s="87" t="s">
        <v>344</v>
      </c>
      <c r="B99" s="279">
        <v>2</v>
      </c>
      <c r="C99" s="246" t="str">
        <f>IF(B99=0, -5, "0")</f>
        <v>0</v>
      </c>
      <c r="D99" s="220"/>
      <c r="E99" s="219"/>
      <c r="F99" s="284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284"/>
    </row>
    <row r="101" spans="1:6" x14ac:dyDescent="0.3">
      <c r="A101" s="316" t="s">
        <v>38</v>
      </c>
      <c r="B101" s="317"/>
      <c r="C101" s="318"/>
      <c r="D101" s="124">
        <f>SUM(B87:C100)</f>
        <v>26</v>
      </c>
    </row>
    <row r="102" spans="1:6" x14ac:dyDescent="0.3">
      <c r="A102" s="316" t="s">
        <v>342</v>
      </c>
      <c r="B102" s="317"/>
      <c r="C102" s="318"/>
      <c r="D102" s="64">
        <f>D101/(COUNT(B87:C100)*2)</f>
        <v>0.9285714285714286</v>
      </c>
    </row>
    <row r="103" spans="1:6" s="50" customFormat="1" x14ac:dyDescent="0.3">
      <c r="A103" s="54"/>
      <c r="B103" s="275"/>
      <c r="C103" s="55"/>
      <c r="D103" s="56"/>
      <c r="F103" s="287"/>
    </row>
    <row r="104" spans="1:6" s="50" customFormat="1" x14ac:dyDescent="0.3">
      <c r="A104" s="89"/>
      <c r="B104" s="276"/>
      <c r="C104" s="90"/>
      <c r="D104" s="91"/>
      <c r="F104" s="287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2" t="s">
        <v>321</v>
      </c>
      <c r="B106" s="277">
        <v>2</v>
      </c>
      <c r="C106" s="226"/>
      <c r="D106" s="232"/>
      <c r="E106" s="219"/>
      <c r="F106" s="284"/>
    </row>
    <row r="107" spans="1:6" s="50" customFormat="1" ht="19.5" x14ac:dyDescent="0.4">
      <c r="A107" s="41" t="s">
        <v>207</v>
      </c>
      <c r="B107" s="278">
        <v>2</v>
      </c>
      <c r="C107" s="226"/>
      <c r="D107" s="232"/>
      <c r="E107" s="219"/>
      <c r="F107" s="284"/>
    </row>
    <row r="108" spans="1:6" s="50" customFormat="1" ht="19.5" x14ac:dyDescent="0.4">
      <c r="A108" s="41" t="s">
        <v>337</v>
      </c>
      <c r="B108" s="278">
        <v>2</v>
      </c>
      <c r="C108" s="226"/>
      <c r="D108" s="232"/>
      <c r="E108" s="219"/>
      <c r="F108" s="284"/>
    </row>
    <row r="109" spans="1:6" s="50" customFormat="1" ht="19.5" x14ac:dyDescent="0.4">
      <c r="A109" s="121" t="s">
        <v>338</v>
      </c>
      <c r="B109" s="278">
        <v>2</v>
      </c>
      <c r="C109" s="226"/>
      <c r="D109" s="232"/>
      <c r="E109" s="219"/>
      <c r="F109" s="284"/>
    </row>
    <row r="110" spans="1:6" s="50" customFormat="1" ht="34.5" x14ac:dyDescent="0.4">
      <c r="A110" s="49" t="s">
        <v>286</v>
      </c>
      <c r="B110" s="278">
        <v>2</v>
      </c>
      <c r="C110" s="226"/>
      <c r="D110" s="232"/>
      <c r="E110" s="219"/>
      <c r="F110" s="284"/>
    </row>
    <row r="111" spans="1:6" s="50" customFormat="1" ht="36" x14ac:dyDescent="0.35">
      <c r="A111" s="88" t="s">
        <v>261</v>
      </c>
      <c r="B111" s="277">
        <v>2</v>
      </c>
      <c r="C111" s="246" t="str">
        <f>IF(B111=0, -5, "0")</f>
        <v>0</v>
      </c>
      <c r="D111" s="237"/>
      <c r="E111" s="219"/>
      <c r="F111" s="284"/>
    </row>
    <row r="112" spans="1:6" s="50" customFormat="1" x14ac:dyDescent="0.3">
      <c r="A112" s="49" t="s">
        <v>182</v>
      </c>
      <c r="B112" s="278">
        <v>2</v>
      </c>
      <c r="C112" s="219"/>
      <c r="D112" s="253"/>
      <c r="E112" s="219"/>
      <c r="F112" s="284"/>
    </row>
    <row r="113" spans="1:6" s="50" customFormat="1" x14ac:dyDescent="0.3">
      <c r="A113" s="121" t="s">
        <v>329</v>
      </c>
      <c r="B113" s="278">
        <v>2</v>
      </c>
      <c r="C113" s="219"/>
      <c r="D113" s="220"/>
      <c r="E113" s="219"/>
      <c r="F113" s="284"/>
    </row>
    <row r="114" spans="1:6" s="50" customFormat="1" ht="36" x14ac:dyDescent="0.35">
      <c r="A114" s="88" t="s">
        <v>361</v>
      </c>
      <c r="B114" s="278">
        <v>2</v>
      </c>
      <c r="C114" s="246" t="str">
        <f>IF(B114=0, -5, "0")</f>
        <v>0</v>
      </c>
      <c r="D114" s="220"/>
      <c r="E114" s="219"/>
      <c r="F114" s="284"/>
    </row>
    <row r="115" spans="1:6" s="50" customFormat="1" ht="18" x14ac:dyDescent="0.35">
      <c r="A115" s="88" t="s">
        <v>366</v>
      </c>
      <c r="B115" s="278">
        <v>2</v>
      </c>
      <c r="C115" s="246" t="str">
        <f>IF(B115=0, -5, "0")</f>
        <v>0</v>
      </c>
      <c r="D115" s="220"/>
      <c r="E115" s="219"/>
      <c r="F115" s="288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284"/>
    </row>
    <row r="117" spans="1:6" s="50" customFormat="1" x14ac:dyDescent="0.3">
      <c r="A117" s="316" t="s">
        <v>38</v>
      </c>
      <c r="B117" s="317"/>
      <c r="C117" s="318"/>
      <c r="D117" s="124">
        <f>SUM(B106:C116)</f>
        <v>22</v>
      </c>
      <c r="E117" s="37"/>
      <c r="F117" s="286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1</v>
      </c>
      <c r="E118" s="37"/>
      <c r="F118" s="286"/>
    </row>
    <row r="119" spans="1:6" s="50" customFormat="1" x14ac:dyDescent="0.3">
      <c r="A119" s="54"/>
      <c r="B119" s="275"/>
      <c r="C119" s="55"/>
      <c r="D119" s="56"/>
      <c r="F119" s="287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6" t="s">
        <v>322</v>
      </c>
      <c r="B121" s="274" t="s">
        <v>34</v>
      </c>
      <c r="C121" s="219"/>
      <c r="D121" s="238"/>
      <c r="E121" s="238"/>
      <c r="F121" s="284"/>
    </row>
    <row r="122" spans="1:6" x14ac:dyDescent="0.3">
      <c r="A122" s="86" t="s">
        <v>319</v>
      </c>
      <c r="B122" s="274" t="s">
        <v>34</v>
      </c>
      <c r="C122" s="219"/>
      <c r="D122" s="220"/>
      <c r="E122" s="220"/>
      <c r="F122" s="284"/>
    </row>
    <row r="123" spans="1:6" ht="19.5" x14ac:dyDescent="0.4">
      <c r="A123" s="41" t="s">
        <v>340</v>
      </c>
      <c r="B123" s="274" t="s">
        <v>34</v>
      </c>
      <c r="C123" s="226"/>
      <c r="D123" s="220"/>
      <c r="E123" s="220"/>
      <c r="F123" s="284"/>
    </row>
    <row r="124" spans="1:6" ht="19.5" x14ac:dyDescent="0.4">
      <c r="A124" s="48" t="s">
        <v>285</v>
      </c>
      <c r="B124" s="274" t="s">
        <v>34</v>
      </c>
      <c r="C124" s="226"/>
      <c r="D124" s="220"/>
      <c r="E124" s="220"/>
      <c r="F124" s="284"/>
    </row>
    <row r="125" spans="1:6" ht="19.5" x14ac:dyDescent="0.4">
      <c r="A125" s="41" t="s">
        <v>339</v>
      </c>
      <c r="B125" s="274" t="s">
        <v>34</v>
      </c>
      <c r="C125" s="226"/>
      <c r="D125" s="232"/>
      <c r="E125" s="227"/>
      <c r="F125" s="284"/>
    </row>
    <row r="126" spans="1:6" ht="36" x14ac:dyDescent="0.35">
      <c r="A126" s="82" t="s">
        <v>239</v>
      </c>
      <c r="B126" s="274" t="s">
        <v>34</v>
      </c>
      <c r="C126" s="247" t="str">
        <f>IF(B126=0, -5, "0")</f>
        <v>0</v>
      </c>
      <c r="D126" s="232"/>
      <c r="E126" s="227"/>
      <c r="F126" s="284"/>
    </row>
    <row r="127" spans="1:6" ht="18" x14ac:dyDescent="0.35">
      <c r="A127" s="75" t="s">
        <v>267</v>
      </c>
      <c r="B127" s="274" t="s">
        <v>34</v>
      </c>
      <c r="C127" s="247" t="str">
        <f>IF(B127=0, -5, "0")</f>
        <v>0</v>
      </c>
      <c r="D127" s="220"/>
      <c r="E127" s="220"/>
      <c r="F127" s="284"/>
    </row>
    <row r="128" spans="1:6" x14ac:dyDescent="0.3">
      <c r="A128" s="48" t="s">
        <v>183</v>
      </c>
      <c r="B128" s="274" t="s">
        <v>34</v>
      </c>
      <c r="C128" s="239"/>
      <c r="D128" s="220"/>
      <c r="E128" s="220"/>
      <c r="F128" s="284"/>
    </row>
    <row r="129" spans="1:6" ht="36" x14ac:dyDescent="0.35">
      <c r="A129" s="82" t="s">
        <v>217</v>
      </c>
      <c r="B129" s="274" t="s">
        <v>34</v>
      </c>
      <c r="C129" s="247" t="str">
        <f>IF(B129=0, -5, "0")</f>
        <v>0</v>
      </c>
      <c r="D129" s="220"/>
      <c r="E129" s="220"/>
      <c r="F129" s="284"/>
    </row>
    <row r="130" spans="1:6" x14ac:dyDescent="0.3">
      <c r="A130" s="51" t="s">
        <v>323</v>
      </c>
      <c r="B130" s="274" t="s">
        <v>34</v>
      </c>
      <c r="C130" s="239"/>
      <c r="D130" s="220"/>
      <c r="E130" s="220"/>
      <c r="F130" s="284"/>
    </row>
    <row r="131" spans="1:6" ht="18" x14ac:dyDescent="0.35">
      <c r="A131" s="87" t="s">
        <v>366</v>
      </c>
      <c r="B131" s="274" t="s">
        <v>34</v>
      </c>
      <c r="C131" s="247" t="str">
        <f>IF(B131=0, -5, "0")</f>
        <v>0</v>
      </c>
      <c r="D131" s="232"/>
      <c r="E131" s="227"/>
      <c r="F131" s="288"/>
    </row>
    <row r="132" spans="1:6" x14ac:dyDescent="0.3">
      <c r="A132" s="316" t="s">
        <v>38</v>
      </c>
      <c r="B132" s="317"/>
      <c r="C132" s="318"/>
      <c r="D132" s="124">
        <f>SUM(B121:C131)</f>
        <v>0</v>
      </c>
    </row>
    <row r="133" spans="1:6" x14ac:dyDescent="0.3">
      <c r="A133" s="316" t="s">
        <v>342</v>
      </c>
      <c r="B133" s="317"/>
      <c r="C133" s="318"/>
      <c r="D133" s="62" t="e">
        <f>D132/(COUNT(B121:C131)*2)</f>
        <v>#DIV/0!</v>
      </c>
    </row>
    <row r="134" spans="1:6" s="50" customFormat="1" x14ac:dyDescent="0.3">
      <c r="A134" s="54"/>
      <c r="B134" s="275"/>
      <c r="C134" s="55"/>
      <c r="D134" s="61"/>
      <c r="F134" s="287"/>
    </row>
    <row r="135" spans="1:6" ht="24.75" customHeight="1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79" t="s">
        <v>34</v>
      </c>
      <c r="C136" s="226"/>
      <c r="D136" s="228"/>
      <c r="E136" s="219"/>
      <c r="F136" s="284"/>
    </row>
    <row r="137" spans="1:6" ht="18" x14ac:dyDescent="0.35">
      <c r="A137" s="75" t="s">
        <v>140</v>
      </c>
      <c r="B137" s="279" t="s">
        <v>34</v>
      </c>
      <c r="C137" s="248" t="str">
        <f>IF(B137=0, -5, "0")</f>
        <v>0</v>
      </c>
      <c r="D137" s="240"/>
      <c r="E137" s="219"/>
      <c r="F137" s="284"/>
    </row>
    <row r="138" spans="1:6" x14ac:dyDescent="0.3">
      <c r="A138" s="49" t="s">
        <v>324</v>
      </c>
      <c r="B138" s="279" t="s">
        <v>34</v>
      </c>
      <c r="C138" s="220"/>
      <c r="D138" s="240"/>
      <c r="E138" s="219"/>
      <c r="F138" s="284"/>
    </row>
    <row r="139" spans="1:6" x14ac:dyDescent="0.3">
      <c r="A139" s="94" t="s">
        <v>325</v>
      </c>
      <c r="B139" s="279" t="s">
        <v>34</v>
      </c>
      <c r="C139" s="220"/>
      <c r="D139" s="241"/>
      <c r="E139" s="219"/>
      <c r="F139" s="284"/>
    </row>
    <row r="140" spans="1:6" s="50" customFormat="1" x14ac:dyDescent="0.3">
      <c r="A140" s="49" t="s">
        <v>350</v>
      </c>
      <c r="B140" s="279" t="s">
        <v>34</v>
      </c>
      <c r="C140" s="242"/>
      <c r="D140" s="231"/>
      <c r="E140" s="231"/>
      <c r="F140" s="288"/>
    </row>
    <row r="141" spans="1:6" x14ac:dyDescent="0.3">
      <c r="A141" s="51" t="s">
        <v>331</v>
      </c>
      <c r="B141" s="279" t="s">
        <v>34</v>
      </c>
      <c r="C141" s="220"/>
      <c r="D141" s="223"/>
      <c r="E141" s="219"/>
      <c r="F141" s="284"/>
    </row>
    <row r="142" spans="1:6" x14ac:dyDescent="0.3">
      <c r="A142" s="51" t="s">
        <v>351</v>
      </c>
      <c r="B142" s="279" t="s">
        <v>34</v>
      </c>
      <c r="C142" s="220"/>
      <c r="D142" s="223"/>
      <c r="E142" s="219"/>
      <c r="F142" s="284"/>
    </row>
    <row r="143" spans="1:6" ht="18" x14ac:dyDescent="0.35">
      <c r="A143" s="75" t="s">
        <v>268</v>
      </c>
      <c r="B143" s="279" t="s">
        <v>34</v>
      </c>
      <c r="C143" s="248" t="str">
        <f>IF(B143=0, -5, "0")</f>
        <v>0</v>
      </c>
      <c r="D143" s="224"/>
      <c r="E143" s="219"/>
      <c r="F143" s="284"/>
    </row>
    <row r="144" spans="1:6" ht="18" x14ac:dyDescent="0.35">
      <c r="A144" s="75" t="s">
        <v>218</v>
      </c>
      <c r="B144" s="279" t="s">
        <v>34</v>
      </c>
      <c r="C144" s="248" t="str">
        <f>IF(B144=0, -5, "0")</f>
        <v>0</v>
      </c>
      <c r="D144" s="224"/>
      <c r="E144" s="219"/>
      <c r="F144" s="284"/>
    </row>
    <row r="145" spans="1:6" x14ac:dyDescent="0.3">
      <c r="A145" s="51" t="s">
        <v>104</v>
      </c>
      <c r="B145" s="279" t="s">
        <v>34</v>
      </c>
      <c r="C145" s="220"/>
      <c r="D145" s="223"/>
      <c r="E145" s="219"/>
      <c r="F145" s="284"/>
    </row>
    <row r="146" spans="1:6" x14ac:dyDescent="0.3">
      <c r="A146" s="92" t="s">
        <v>240</v>
      </c>
      <c r="B146" s="279" t="s">
        <v>34</v>
      </c>
      <c r="C146" s="220"/>
      <c r="D146" s="223"/>
      <c r="E146" s="219"/>
      <c r="F146" s="284"/>
    </row>
    <row r="147" spans="1:6" x14ac:dyDescent="0.3">
      <c r="A147" s="41" t="s">
        <v>352</v>
      </c>
      <c r="B147" s="279" t="s">
        <v>34</v>
      </c>
      <c r="C147" s="220"/>
      <c r="D147" s="241"/>
      <c r="E147" s="219"/>
      <c r="F147" s="284"/>
    </row>
    <row r="148" spans="1:6" x14ac:dyDescent="0.3">
      <c r="A148" s="316" t="s">
        <v>38</v>
      </c>
      <c r="B148" s="317"/>
      <c r="C148" s="318"/>
      <c r="D148" s="124">
        <f>SUM(B136:C147)</f>
        <v>0</v>
      </c>
    </row>
    <row r="149" spans="1:6" x14ac:dyDescent="0.3">
      <c r="A149" s="316" t="s">
        <v>342</v>
      </c>
      <c r="B149" s="317"/>
      <c r="C149" s="318"/>
      <c r="D149" s="64" t="e">
        <f>D148/(COUNT(B136:C147)*2)</f>
        <v>#DIV/0!</v>
      </c>
    </row>
    <row r="150" spans="1:6" s="50" customFormat="1" x14ac:dyDescent="0.3">
      <c r="A150" s="54"/>
      <c r="B150" s="275"/>
      <c r="C150" s="55"/>
      <c r="D150" s="56"/>
      <c r="F150" s="287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ht="45.75" x14ac:dyDescent="0.3">
      <c r="A152" s="92" t="s">
        <v>326</v>
      </c>
      <c r="B152" s="274">
        <v>0</v>
      </c>
      <c r="C152" s="219"/>
      <c r="D152" s="282" t="s">
        <v>446</v>
      </c>
      <c r="E152" s="282" t="s">
        <v>447</v>
      </c>
      <c r="F152" s="284">
        <v>42444</v>
      </c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284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284"/>
    </row>
    <row r="155" spans="1:6" ht="46.5" x14ac:dyDescent="0.35">
      <c r="A155" s="75" t="s">
        <v>354</v>
      </c>
      <c r="B155" s="274">
        <v>2</v>
      </c>
      <c r="C155" s="246" t="str">
        <f>IF(B155=0, -5, "0")</f>
        <v>0</v>
      </c>
      <c r="D155" s="282" t="s">
        <v>448</v>
      </c>
      <c r="E155" s="283" t="s">
        <v>449</v>
      </c>
      <c r="F155" s="284">
        <v>42800</v>
      </c>
    </row>
    <row r="156" spans="1:6" ht="18" x14ac:dyDescent="0.35">
      <c r="A156" s="75" t="s">
        <v>355</v>
      </c>
      <c r="B156" s="274">
        <v>2</v>
      </c>
      <c r="C156" s="246" t="str">
        <f>IF(B156=0, -5, "0")</f>
        <v>0</v>
      </c>
      <c r="D156" s="220"/>
      <c r="E156" s="219"/>
      <c r="F156" s="284"/>
    </row>
    <row r="157" spans="1:6" ht="33" x14ac:dyDescent="0.3">
      <c r="A157" s="195" t="s">
        <v>219</v>
      </c>
      <c r="B157" s="274">
        <v>2</v>
      </c>
      <c r="C157" s="219"/>
      <c r="D157" s="243"/>
      <c r="E157" s="219"/>
      <c r="F157" s="284"/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284"/>
    </row>
    <row r="159" spans="1:6" x14ac:dyDescent="0.3">
      <c r="A159" s="194" t="s">
        <v>181</v>
      </c>
      <c r="B159" s="274">
        <v>2</v>
      </c>
      <c r="C159" s="219"/>
      <c r="D159" s="244"/>
      <c r="E159" s="219"/>
      <c r="F159" s="284"/>
    </row>
    <row r="160" spans="1:6" x14ac:dyDescent="0.3">
      <c r="A160" s="316" t="s">
        <v>38</v>
      </c>
      <c r="B160" s="324"/>
      <c r="C160" s="325"/>
      <c r="D160" s="186">
        <f>SUM(B152:C159)</f>
        <v>14</v>
      </c>
    </row>
    <row r="161" spans="1:6" x14ac:dyDescent="0.3">
      <c r="A161" s="316" t="s">
        <v>342</v>
      </c>
      <c r="B161" s="317"/>
      <c r="C161" s="318"/>
      <c r="D161" s="64">
        <f>D160/(COUNT(B152:C159)*2)</f>
        <v>0.875</v>
      </c>
    </row>
    <row r="162" spans="1:6" s="50" customFormat="1" ht="28.15" customHeight="1" x14ac:dyDescent="0.3">
      <c r="A162" s="54"/>
      <c r="B162" s="275"/>
      <c r="C162" s="57"/>
      <c r="D162" s="58"/>
      <c r="F162" s="287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177" t="s">
        <v>333</v>
      </c>
      <c r="B164" s="274">
        <v>2</v>
      </c>
      <c r="C164" s="246" t="str">
        <f>IF(B164=0, -5, "0")</f>
        <v>0</v>
      </c>
      <c r="D164" s="220"/>
      <c r="E164" s="219"/>
      <c r="F164" s="284"/>
    </row>
    <row r="165" spans="1:6" x14ac:dyDescent="0.3">
      <c r="A165" s="41" t="s">
        <v>334</v>
      </c>
      <c r="B165" s="274">
        <v>2</v>
      </c>
      <c r="C165" s="219"/>
      <c r="D165" s="220"/>
      <c r="E165" s="219"/>
      <c r="F165" s="284"/>
    </row>
    <row r="166" spans="1:6" x14ac:dyDescent="0.3">
      <c r="A166" s="86" t="s">
        <v>241</v>
      </c>
      <c r="B166" s="274">
        <v>2</v>
      </c>
      <c r="C166" s="219"/>
      <c r="D166" s="220"/>
      <c r="E166" s="219"/>
      <c r="F166" s="284"/>
    </row>
    <row r="167" spans="1:6" ht="19.5" customHeight="1" x14ac:dyDescent="0.3">
      <c r="A167" s="41" t="s">
        <v>95</v>
      </c>
      <c r="B167" s="274">
        <v>2</v>
      </c>
      <c r="C167" s="219"/>
      <c r="D167" s="219"/>
      <c r="E167" s="220"/>
      <c r="F167" s="284"/>
    </row>
    <row r="168" spans="1:6" ht="17.25" customHeight="1" x14ac:dyDescent="0.3">
      <c r="A168" s="316" t="s">
        <v>38</v>
      </c>
      <c r="B168" s="317"/>
      <c r="C168" s="318"/>
      <c r="D168" s="124">
        <f>SUM(B164:C167)</f>
        <v>8</v>
      </c>
    </row>
    <row r="169" spans="1:6" x14ac:dyDescent="0.3">
      <c r="A169" s="316" t="s">
        <v>342</v>
      </c>
      <c r="B169" s="317"/>
      <c r="C169" s="318"/>
      <c r="D169" s="64">
        <f>D168/(COUNT(B164:C167)*2)</f>
        <v>1</v>
      </c>
    </row>
    <row r="170" spans="1:6" s="50" customFormat="1" x14ac:dyDescent="0.3">
      <c r="A170" s="54"/>
      <c r="B170" s="275"/>
      <c r="C170" s="55"/>
      <c r="D170" s="56"/>
      <c r="F170" s="287"/>
    </row>
    <row r="171" spans="1:6" ht="19.5" x14ac:dyDescent="0.4">
      <c r="A171" s="334" t="s">
        <v>17</v>
      </c>
      <c r="B171" s="335"/>
      <c r="C171" s="335"/>
      <c r="D171" s="335"/>
      <c r="E171" s="335"/>
      <c r="F171" s="335"/>
    </row>
    <row r="172" spans="1:6" x14ac:dyDescent="0.3">
      <c r="A172" s="48" t="s">
        <v>202</v>
      </c>
      <c r="B172" s="274">
        <v>2</v>
      </c>
      <c r="C172" s="219"/>
      <c r="D172" s="245"/>
      <c r="E172" s="219"/>
      <c r="F172" s="284"/>
    </row>
    <row r="173" spans="1:6" x14ac:dyDescent="0.3">
      <c r="A173" s="41" t="s">
        <v>96</v>
      </c>
      <c r="B173" s="274">
        <v>2</v>
      </c>
      <c r="C173" s="219"/>
      <c r="D173" s="245"/>
      <c r="E173" s="219"/>
      <c r="F173" s="284"/>
    </row>
    <row r="174" spans="1:6" x14ac:dyDescent="0.3">
      <c r="A174" s="86" t="s">
        <v>220</v>
      </c>
      <c r="B174" s="274">
        <v>2</v>
      </c>
      <c r="C174" s="219"/>
      <c r="D174" s="220"/>
      <c r="E174" s="219"/>
      <c r="F174" s="284"/>
    </row>
    <row r="175" spans="1:6" ht="48.75" customHeight="1" x14ac:dyDescent="0.3">
      <c r="A175" s="41" t="s">
        <v>163</v>
      </c>
      <c r="B175" s="274">
        <v>2</v>
      </c>
      <c r="C175" s="219"/>
      <c r="D175" s="220"/>
      <c r="E175" s="220"/>
      <c r="F175" s="284"/>
    </row>
    <row r="176" spans="1:6" x14ac:dyDescent="0.3">
      <c r="A176" s="316" t="s">
        <v>38</v>
      </c>
      <c r="B176" s="317"/>
      <c r="C176" s="318"/>
      <c r="D176" s="124">
        <f>SUM(B172:C175)</f>
        <v>8</v>
      </c>
    </row>
    <row r="177" spans="1:6" x14ac:dyDescent="0.3">
      <c r="A177" s="316" t="s">
        <v>342</v>
      </c>
      <c r="B177" s="317"/>
      <c r="C177" s="318"/>
      <c r="D177" s="64">
        <f>D176/(COUNT(B172:C175)*2)</f>
        <v>1</v>
      </c>
    </row>
    <row r="178" spans="1:6" s="50" customFormat="1" x14ac:dyDescent="0.3">
      <c r="A178" s="54"/>
      <c r="B178" s="275"/>
      <c r="C178" s="55"/>
      <c r="D178" s="56"/>
      <c r="F178" s="287"/>
    </row>
    <row r="179" spans="1:6" ht="19.5" x14ac:dyDescent="0.4">
      <c r="A179" s="326" t="s">
        <v>87</v>
      </c>
      <c r="B179" s="327"/>
      <c r="C179" s="327"/>
      <c r="D179" s="327"/>
      <c r="E179" s="327"/>
      <c r="F179" s="327"/>
    </row>
    <row r="180" spans="1:6" ht="30.75" x14ac:dyDescent="0.3">
      <c r="A180" s="86" t="s">
        <v>364</v>
      </c>
      <c r="B180" s="274">
        <v>0</v>
      </c>
      <c r="C180" s="219"/>
      <c r="D180" s="166" t="s">
        <v>451</v>
      </c>
      <c r="E180" s="166" t="s">
        <v>450</v>
      </c>
      <c r="F180" s="284">
        <v>42444</v>
      </c>
    </row>
    <row r="181" spans="1:6" ht="45.75" x14ac:dyDescent="0.3">
      <c r="A181" s="94" t="s">
        <v>247</v>
      </c>
      <c r="B181" s="274">
        <v>0</v>
      </c>
      <c r="C181" s="219"/>
      <c r="D181" s="166" t="s">
        <v>422</v>
      </c>
      <c r="E181" s="166" t="s">
        <v>423</v>
      </c>
      <c r="F181" s="284">
        <v>42444</v>
      </c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284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284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284"/>
    </row>
    <row r="185" spans="1:6" x14ac:dyDescent="0.3">
      <c r="A185" s="316" t="s">
        <v>38</v>
      </c>
      <c r="B185" s="317"/>
      <c r="C185" s="318"/>
      <c r="D185" s="124">
        <f>SUM(B180:C184)</f>
        <v>6</v>
      </c>
    </row>
    <row r="186" spans="1:6" x14ac:dyDescent="0.3">
      <c r="A186" s="316" t="s">
        <v>342</v>
      </c>
      <c r="B186" s="317"/>
      <c r="C186" s="318"/>
      <c r="D186" s="64">
        <f>D185/(COUNT(B180:C184)*2)</f>
        <v>0.6</v>
      </c>
    </row>
    <row r="187" spans="1:6" s="50" customFormat="1" x14ac:dyDescent="0.3">
      <c r="A187" s="54"/>
      <c r="B187" s="275"/>
      <c r="C187" s="55"/>
      <c r="D187" s="56"/>
      <c r="F187" s="287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284"/>
    </row>
    <row r="190" spans="1:6" ht="18" x14ac:dyDescent="0.35">
      <c r="A190" s="177" t="s">
        <v>365</v>
      </c>
      <c r="B190" s="274">
        <v>2</v>
      </c>
      <c r="C190" s="246" t="str">
        <f>IF(B190=0, -5, "0")</f>
        <v>0</v>
      </c>
      <c r="D190" s="219"/>
      <c r="E190" s="219"/>
      <c r="F190" s="288"/>
    </row>
    <row r="191" spans="1:6" ht="30.75" x14ac:dyDescent="0.3">
      <c r="A191" s="48" t="s">
        <v>360</v>
      </c>
      <c r="B191" s="274">
        <v>0</v>
      </c>
      <c r="C191" s="219"/>
      <c r="D191" s="166" t="s">
        <v>452</v>
      </c>
      <c r="E191" s="166" t="s">
        <v>453</v>
      </c>
      <c r="F191" s="284"/>
    </row>
    <row r="192" spans="1:6" x14ac:dyDescent="0.3">
      <c r="A192" s="95" t="s">
        <v>212</v>
      </c>
      <c r="B192" s="274" t="s">
        <v>34</v>
      </c>
      <c r="C192" s="219"/>
      <c r="D192" s="219"/>
      <c r="E192" s="219"/>
      <c r="F192" s="284"/>
    </row>
    <row r="193" spans="1:4" x14ac:dyDescent="0.3">
      <c r="A193" s="316" t="s">
        <v>38</v>
      </c>
      <c r="B193" s="317"/>
      <c r="C193" s="318"/>
      <c r="D193" s="96">
        <f>SUM(B189:C192)</f>
        <v>4</v>
      </c>
    </row>
    <row r="194" spans="1:4" x14ac:dyDescent="0.3">
      <c r="A194" s="316" t="s">
        <v>342</v>
      </c>
      <c r="B194" s="317"/>
      <c r="C194" s="318"/>
      <c r="D194" s="64">
        <f>D193/(COUNT(B189:C192)*2)</f>
        <v>0.66666666666666663</v>
      </c>
    </row>
    <row r="196" spans="1:4" ht="18" x14ac:dyDescent="0.35">
      <c r="A196" s="120" t="s">
        <v>284</v>
      </c>
      <c r="B196" s="280"/>
      <c r="C196" s="119"/>
      <c r="D196" s="218">
        <v>0.33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140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0.72164948453608246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abSelected="1" topLeftCell="A18" zoomScaleNormal="100" workbookViewId="0">
      <selection activeCell="D29" sqref="D28:D2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4"/>
      <c r="E1" s="304"/>
      <c r="F1" s="304"/>
      <c r="G1" s="304"/>
      <c r="H1" s="304"/>
      <c r="I1" s="30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5" t="s">
        <v>201</v>
      </c>
      <c r="B7" s="305"/>
      <c r="C7" s="305"/>
      <c r="D7" s="305"/>
      <c r="E7" s="305"/>
      <c r="F7" s="305"/>
      <c r="G7" s="211"/>
      <c r="H7" s="211"/>
      <c r="I7" s="211"/>
    </row>
    <row r="8" spans="1:9" ht="29.25" x14ac:dyDescent="0.5">
      <c r="A8" s="306" t="s">
        <v>456</v>
      </c>
      <c r="B8" s="306"/>
      <c r="C8" s="306"/>
      <c r="D8" s="306"/>
      <c r="E8" s="306"/>
      <c r="F8" s="306"/>
      <c r="G8" s="214"/>
      <c r="H8" s="214"/>
      <c r="I8" s="211"/>
    </row>
    <row r="9" spans="1:9" ht="24.75" x14ac:dyDescent="0.5">
      <c r="A9" s="38" t="s">
        <v>44</v>
      </c>
      <c r="B9" s="307" t="s">
        <v>411</v>
      </c>
      <c r="C9" s="307"/>
      <c r="D9" s="307"/>
      <c r="E9" s="307"/>
      <c r="F9" s="307"/>
      <c r="G9" s="214"/>
      <c r="H9" s="214"/>
      <c r="I9" s="211"/>
    </row>
    <row r="10" spans="1:9" ht="24.75" x14ac:dyDescent="0.5">
      <c r="A10" s="39" t="s">
        <v>46</v>
      </c>
      <c r="B10" s="308" t="s">
        <v>457</v>
      </c>
      <c r="C10" s="308"/>
      <c r="D10" s="308"/>
      <c r="E10" s="308"/>
      <c r="F10" s="308"/>
      <c r="G10" s="214"/>
      <c r="H10" s="214"/>
      <c r="I10" s="211"/>
    </row>
    <row r="11" spans="1:9" ht="24.75" x14ac:dyDescent="0.5">
      <c r="A11" s="38" t="s">
        <v>45</v>
      </c>
      <c r="B11" s="303">
        <v>42873</v>
      </c>
      <c r="C11" s="303"/>
      <c r="D11" s="303"/>
      <c r="E11" s="303"/>
      <c r="F11" s="303"/>
      <c r="G11" s="214"/>
      <c r="H11" s="214"/>
      <c r="I11" s="211"/>
    </row>
    <row r="12" spans="1:9" ht="24.75" x14ac:dyDescent="0.5">
      <c r="A12" s="38" t="s">
        <v>276</v>
      </c>
      <c r="B12" s="309">
        <f>D505</f>
        <v>0.931924882629108</v>
      </c>
      <c r="C12" s="309"/>
      <c r="D12" s="309"/>
      <c r="E12" s="309"/>
      <c r="F12" s="309"/>
      <c r="G12" s="214"/>
      <c r="H12" s="214"/>
      <c r="I12" s="211"/>
    </row>
    <row r="13" spans="1:9" ht="22.5" x14ac:dyDescent="0.45">
      <c r="A13" s="35"/>
      <c r="B13" s="36"/>
      <c r="C13" s="36"/>
      <c r="D13" s="310"/>
      <c r="E13" s="310"/>
      <c r="F13" s="310"/>
      <c r="G13" s="310"/>
      <c r="H13" s="310"/>
      <c r="I13" s="3"/>
    </row>
    <row r="14" spans="1:9" ht="16.5" customHeight="1" x14ac:dyDescent="0.3">
      <c r="A14" s="311" t="s">
        <v>32</v>
      </c>
      <c r="B14" s="312" t="s">
        <v>33</v>
      </c>
      <c r="C14" s="312"/>
      <c r="D14" s="312" t="s">
        <v>48</v>
      </c>
      <c r="E14" s="313" t="s">
        <v>358</v>
      </c>
      <c r="F14" s="312" t="s">
        <v>214</v>
      </c>
      <c r="G14" s="36"/>
      <c r="H14" s="36"/>
    </row>
    <row r="15" spans="1:9" ht="16.5" customHeight="1" x14ac:dyDescent="0.3">
      <c r="A15" s="311"/>
      <c r="B15" s="76" t="s">
        <v>36</v>
      </c>
      <c r="C15" s="76" t="s">
        <v>35</v>
      </c>
      <c r="D15" s="312"/>
      <c r="E15" s="313"/>
      <c r="F15" s="312"/>
      <c r="G15" s="36"/>
      <c r="H15" s="36"/>
    </row>
    <row r="16" spans="1:9" ht="18" x14ac:dyDescent="0.35">
      <c r="A16" s="300" t="s">
        <v>0</v>
      </c>
      <c r="B16" s="300"/>
      <c r="C16" s="300"/>
      <c r="D16" s="300"/>
      <c r="E16" s="300"/>
      <c r="F16" s="300"/>
      <c r="G16" s="36"/>
      <c r="H16" s="36"/>
    </row>
    <row r="17" spans="1:8" ht="18" x14ac:dyDescent="0.3">
      <c r="A17" s="180">
        <f>B11</f>
        <v>42873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4" t="s">
        <v>1</v>
      </c>
      <c r="B18" s="315"/>
      <c r="C18" s="315"/>
      <c r="D18" s="315"/>
      <c r="E18" s="315"/>
      <c r="F18" s="315"/>
    </row>
    <row r="19" spans="1:8" ht="60" x14ac:dyDescent="0.25">
      <c r="A19" s="167" t="s">
        <v>10</v>
      </c>
      <c r="B19" s="168">
        <v>0</v>
      </c>
      <c r="C19" s="168"/>
      <c r="D19" s="166" t="s">
        <v>486</v>
      </c>
      <c r="E19" s="145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ht="30" x14ac:dyDescent="0.25">
      <c r="A22" s="99" t="s">
        <v>307</v>
      </c>
      <c r="B22" s="168">
        <v>0</v>
      </c>
      <c r="C22" s="169"/>
      <c r="D22" s="166" t="s">
        <v>485</v>
      </c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2</v>
      </c>
    </row>
    <row r="24" spans="1:8" x14ac:dyDescent="0.25">
      <c r="A24" s="19" t="s">
        <v>37</v>
      </c>
      <c r="B24" s="20"/>
      <c r="C24" s="21"/>
      <c r="D24" s="62">
        <f>D23/(COUNT(B19:C22)*2)</f>
        <v>0.33333333333333331</v>
      </c>
    </row>
    <row r="25" spans="1:8" x14ac:dyDescent="0.25">
      <c r="A25" s="5"/>
      <c r="B25" s="6"/>
      <c r="C25" s="7"/>
      <c r="D25" s="6"/>
    </row>
    <row r="26" spans="1:8" ht="18" x14ac:dyDescent="0.25">
      <c r="A26" s="298" t="s">
        <v>18</v>
      </c>
      <c r="B26" s="299"/>
      <c r="C26" s="299"/>
      <c r="D26" s="299"/>
      <c r="E26" s="299"/>
      <c r="F26" s="299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2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 t="s">
        <v>34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0.83333333333333337</v>
      </c>
    </row>
    <row r="42" spans="1:7" x14ac:dyDescent="0.25">
      <c r="A42" s="9"/>
      <c r="B42" s="6"/>
      <c r="C42" s="7"/>
      <c r="D42" s="6"/>
    </row>
    <row r="43" spans="1:7" ht="18" x14ac:dyDescent="0.35">
      <c r="A43" s="300" t="s">
        <v>137</v>
      </c>
      <c r="B43" s="300"/>
      <c r="C43" s="300"/>
      <c r="D43" s="300"/>
      <c r="E43" s="300"/>
      <c r="F43" s="300"/>
    </row>
    <row r="44" spans="1:7" x14ac:dyDescent="0.25">
      <c r="A44" s="181">
        <f>B11</f>
        <v>42873</v>
      </c>
      <c r="B44" s="6"/>
      <c r="C44" s="7"/>
      <c r="D44" s="6"/>
    </row>
    <row r="45" spans="1:7" ht="16.5" x14ac:dyDescent="0.25">
      <c r="A45" s="301" t="s">
        <v>63</v>
      </c>
      <c r="B45" s="302"/>
      <c r="C45" s="302"/>
      <c r="D45" s="302"/>
      <c r="E45" s="302"/>
      <c r="F45" s="302"/>
    </row>
    <row r="46" spans="1:7" x14ac:dyDescent="0.25">
      <c r="A46" s="33" t="s">
        <v>109</v>
      </c>
      <c r="B46" s="168" t="s">
        <v>34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2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2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45"/>
      <c r="F50" s="14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45"/>
      <c r="F52" s="14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8" t="s">
        <v>65</v>
      </c>
      <c r="B57" s="299"/>
      <c r="C57" s="299"/>
      <c r="D57" s="299"/>
      <c r="E57" s="299"/>
      <c r="F57" s="299"/>
    </row>
    <row r="58" spans="1:6" x14ac:dyDescent="0.25">
      <c r="A58" s="167" t="s">
        <v>314</v>
      </c>
      <c r="B58" s="168">
        <v>2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2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2</v>
      </c>
      <c r="C61" s="168"/>
      <c r="D61" s="141"/>
      <c r="E61" s="145"/>
      <c r="F61" s="14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2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2</v>
      </c>
      <c r="C65" s="169"/>
      <c r="D65" s="144"/>
      <c r="E65" s="171"/>
      <c r="F65" s="145"/>
    </row>
    <row r="66" spans="1:6" x14ac:dyDescent="0.25">
      <c r="A66" s="167" t="s">
        <v>308</v>
      </c>
      <c r="B66" s="168" t="s">
        <v>34</v>
      </c>
      <c r="C66" s="168"/>
      <c r="D66" s="155"/>
      <c r="E66" s="171"/>
      <c r="F66" s="145"/>
    </row>
    <row r="67" spans="1:6" x14ac:dyDescent="0.25">
      <c r="A67" s="167" t="s">
        <v>187</v>
      </c>
      <c r="B67" s="168" t="s">
        <v>34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 t="s">
        <v>34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 t="s">
        <v>34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2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2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2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2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2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98" t="s">
        <v>25</v>
      </c>
      <c r="B84" s="299"/>
      <c r="C84" s="299"/>
      <c r="D84" s="299"/>
      <c r="E84" s="299"/>
      <c r="F84" s="299"/>
    </row>
    <row r="85" spans="1:6" x14ac:dyDescent="0.25">
      <c r="A85" s="167" t="s">
        <v>314</v>
      </c>
      <c r="B85" s="168">
        <v>2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2</v>
      </c>
      <c r="C86" s="168"/>
      <c r="D86" s="153"/>
      <c r="E86" s="145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2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2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2</v>
      </c>
      <c r="C92" s="152"/>
      <c r="D92" s="257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62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300" t="s">
        <v>129</v>
      </c>
      <c r="B99" s="300"/>
      <c r="C99" s="300"/>
      <c r="D99" s="300"/>
      <c r="E99" s="300"/>
      <c r="F99" s="300"/>
    </row>
    <row r="100" spans="1:6" x14ac:dyDescent="0.25">
      <c r="A100" s="181">
        <f>B11</f>
        <v>42873</v>
      </c>
      <c r="B100" s="6"/>
      <c r="C100" s="7"/>
      <c r="D100" s="6"/>
    </row>
    <row r="101" spans="1:6" ht="16.5" x14ac:dyDescent="0.25">
      <c r="A101" s="301" t="s">
        <v>63</v>
      </c>
      <c r="B101" s="302"/>
      <c r="C101" s="302"/>
      <c r="D101" s="302"/>
      <c r="E101" s="302"/>
      <c r="F101" s="302"/>
    </row>
    <row r="102" spans="1:6" x14ac:dyDescent="0.25">
      <c r="A102" s="23" t="s">
        <v>57</v>
      </c>
      <c r="B102" s="168">
        <v>2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2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2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2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2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8" t="s">
        <v>133</v>
      </c>
      <c r="B113" s="299"/>
      <c r="C113" s="299"/>
      <c r="D113" s="299"/>
      <c r="E113" s="299"/>
      <c r="F113" s="299"/>
    </row>
    <row r="114" spans="1:6" x14ac:dyDescent="0.25">
      <c r="A114" s="167" t="s">
        <v>314</v>
      </c>
      <c r="B114" s="168">
        <v>2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2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2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2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2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2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2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68">
        <v>2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2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>
        <v>2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68">
        <v>2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2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8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8">
        <v>2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8">
        <v>2</v>
      </c>
      <c r="C131" s="168"/>
      <c r="D131" s="166"/>
      <c r="E131" s="145"/>
      <c r="F131" s="145"/>
    </row>
    <row r="132" spans="1:6" x14ac:dyDescent="0.25">
      <c r="A132" s="24" t="s">
        <v>248</v>
      </c>
      <c r="B132" s="168">
        <v>2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8">
        <v>2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2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98" t="s">
        <v>73</v>
      </c>
      <c r="B137" s="299"/>
      <c r="C137" s="299"/>
      <c r="D137" s="299"/>
      <c r="E137" s="299"/>
      <c r="F137" s="299"/>
    </row>
    <row r="138" spans="1:6" ht="30" x14ac:dyDescent="0.25">
      <c r="A138" s="167" t="s">
        <v>372</v>
      </c>
      <c r="B138" s="168">
        <v>2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2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2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 t="s">
        <v>34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70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300" t="s">
        <v>130</v>
      </c>
      <c r="B152" s="300"/>
      <c r="C152" s="300"/>
      <c r="D152" s="300"/>
      <c r="E152" s="300"/>
      <c r="F152" s="300"/>
    </row>
    <row r="153" spans="1:6" x14ac:dyDescent="0.25">
      <c r="A153" s="181">
        <f>B11</f>
        <v>42873</v>
      </c>
      <c r="B153" s="6"/>
      <c r="C153" s="7"/>
      <c r="D153" s="59"/>
    </row>
    <row r="154" spans="1:6" ht="16.5" x14ac:dyDescent="0.25">
      <c r="A154" s="301" t="s">
        <v>63</v>
      </c>
      <c r="B154" s="302"/>
      <c r="C154" s="302"/>
      <c r="D154" s="302"/>
      <c r="E154" s="302"/>
      <c r="F154" s="302"/>
    </row>
    <row r="155" spans="1:6" x14ac:dyDescent="0.25">
      <c r="A155" s="23" t="s">
        <v>132</v>
      </c>
      <c r="B155" s="168">
        <v>2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2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2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ht="45" x14ac:dyDescent="0.25">
      <c r="A162" s="23" t="s">
        <v>27</v>
      </c>
      <c r="B162" s="168">
        <v>0</v>
      </c>
      <c r="C162" s="168"/>
      <c r="D162" s="10" t="s">
        <v>459</v>
      </c>
      <c r="E162" s="10" t="s">
        <v>460</v>
      </c>
      <c r="F162" s="145"/>
    </row>
    <row r="163" spans="1:6" x14ac:dyDescent="0.25">
      <c r="A163" s="19" t="s">
        <v>38</v>
      </c>
      <c r="B163" s="19"/>
      <c r="C163" s="19"/>
      <c r="D163" s="19">
        <f>SUM(B155:C162)</f>
        <v>14</v>
      </c>
    </row>
    <row r="164" spans="1:6" x14ac:dyDescent="0.25">
      <c r="A164" s="19" t="s">
        <v>37</v>
      </c>
      <c r="B164" s="20"/>
      <c r="C164" s="21"/>
      <c r="D164" s="62">
        <f>D163/(COUNT(B155:C162)*2)</f>
        <v>0.875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98" t="s">
        <v>134</v>
      </c>
      <c r="B166" s="299"/>
      <c r="C166" s="299"/>
      <c r="D166" s="299"/>
      <c r="E166" s="299"/>
      <c r="F166" s="299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2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31.5" x14ac:dyDescent="0.35">
      <c r="A179" s="158" t="s">
        <v>289</v>
      </c>
      <c r="B179" s="168">
        <v>1</v>
      </c>
      <c r="C179" s="168"/>
      <c r="D179" s="166" t="s">
        <v>458</v>
      </c>
      <c r="E179" s="158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2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1</v>
      </c>
      <c r="C185" s="152"/>
      <c r="D185" s="132">
        <v>0.5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2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49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300" t="s">
        <v>167</v>
      </c>
      <c r="B192" s="300"/>
      <c r="C192" s="300"/>
      <c r="D192" s="300"/>
      <c r="E192" s="300"/>
      <c r="F192" s="300"/>
    </row>
    <row r="193" spans="1:7" x14ac:dyDescent="0.25">
      <c r="A193" s="187">
        <f>B11</f>
        <v>42873</v>
      </c>
      <c r="B193" s="6"/>
      <c r="C193" s="7"/>
      <c r="D193" s="6"/>
    </row>
    <row r="194" spans="1:7" ht="18" x14ac:dyDescent="0.25">
      <c r="A194" s="298" t="s">
        <v>158</v>
      </c>
      <c r="B194" s="299"/>
      <c r="C194" s="299"/>
      <c r="D194" s="299"/>
      <c r="E194" s="299"/>
      <c r="F194" s="29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 t="s">
        <v>34</v>
      </c>
      <c r="C196" s="168"/>
      <c r="D196" s="166"/>
      <c r="E196" s="145"/>
      <c r="F196" s="145"/>
    </row>
    <row r="197" spans="1:7" x14ac:dyDescent="0.25">
      <c r="A197" s="33" t="s">
        <v>297</v>
      </c>
      <c r="B197" s="168" t="s">
        <v>34</v>
      </c>
      <c r="C197" s="168"/>
      <c r="D197" s="166"/>
      <c r="E197" s="171"/>
      <c r="F197" s="145"/>
    </row>
    <row r="198" spans="1:7" x14ac:dyDescent="0.25">
      <c r="A198" s="23" t="s">
        <v>100</v>
      </c>
      <c r="B198" s="168" t="s">
        <v>34</v>
      </c>
      <c r="C198" s="168"/>
      <c r="D198" s="166"/>
      <c r="E198" s="145"/>
      <c r="F198" s="145"/>
    </row>
    <row r="199" spans="1:7" x14ac:dyDescent="0.25">
      <c r="A199" s="23" t="s">
        <v>154</v>
      </c>
      <c r="B199" s="168" t="s">
        <v>34</v>
      </c>
      <c r="C199" s="168"/>
      <c r="D199" s="166"/>
      <c r="E199" s="145"/>
      <c r="F199" s="145"/>
    </row>
    <row r="200" spans="1:7" x14ac:dyDescent="0.25">
      <c r="A200" s="33" t="s">
        <v>153</v>
      </c>
      <c r="B200" s="168" t="s">
        <v>34</v>
      </c>
      <c r="C200" s="168"/>
      <c r="D200" s="166"/>
      <c r="E200" s="145"/>
      <c r="F200" s="145"/>
    </row>
    <row r="201" spans="1:7" x14ac:dyDescent="0.25">
      <c r="A201" s="33" t="s">
        <v>28</v>
      </c>
      <c r="B201" s="168" t="s">
        <v>34</v>
      </c>
      <c r="C201" s="168"/>
      <c r="D201" s="166"/>
      <c r="E201" s="145"/>
      <c r="F201" s="145"/>
    </row>
    <row r="202" spans="1:7" x14ac:dyDescent="0.25">
      <c r="A202" s="33" t="s">
        <v>155</v>
      </c>
      <c r="B202" s="168" t="s">
        <v>34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98" t="s">
        <v>76</v>
      </c>
      <c r="B209" s="299"/>
      <c r="C209" s="299"/>
      <c r="D209" s="299"/>
      <c r="E209" s="299"/>
      <c r="F209" s="299"/>
    </row>
    <row r="210" spans="1:7" x14ac:dyDescent="0.25">
      <c r="A210" s="167" t="s">
        <v>314</v>
      </c>
      <c r="B210" s="168" t="s">
        <v>34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 t="s">
        <v>34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 t="s">
        <v>34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 t="s">
        <v>34</v>
      </c>
      <c r="C215" s="168"/>
      <c r="D215" s="147"/>
      <c r="E215" s="145"/>
      <c r="F215" s="145"/>
    </row>
    <row r="216" spans="1:7" x14ac:dyDescent="0.25">
      <c r="A216" s="18" t="s">
        <v>70</v>
      </c>
      <c r="B216" s="168" t="s">
        <v>34</v>
      </c>
      <c r="C216" s="168"/>
      <c r="D216" s="12"/>
      <c r="E216" s="166"/>
      <c r="F216" s="145"/>
    </row>
    <row r="217" spans="1:7" x14ac:dyDescent="0.25">
      <c r="A217" s="167" t="s">
        <v>291</v>
      </c>
      <c r="B217" s="168" t="s">
        <v>34</v>
      </c>
      <c r="C217" s="168"/>
      <c r="D217" s="12"/>
      <c r="E217" s="145"/>
      <c r="F217" s="145"/>
    </row>
    <row r="218" spans="1:7" x14ac:dyDescent="0.25">
      <c r="A218" s="18" t="s">
        <v>188</v>
      </c>
      <c r="B218" s="168" t="s">
        <v>34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 t="s">
        <v>34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 t="s">
        <v>34</v>
      </c>
      <c r="C220" s="168"/>
      <c r="D220" s="147"/>
      <c r="E220" s="145"/>
      <c r="F220" s="145"/>
    </row>
    <row r="221" spans="1:7" x14ac:dyDescent="0.25">
      <c r="A221" s="24" t="s">
        <v>159</v>
      </c>
      <c r="B221" s="168" t="s">
        <v>34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 t="s">
        <v>34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 t="s">
        <v>34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 t="s">
        <v>34</v>
      </c>
      <c r="C226" s="168"/>
      <c r="D226" s="68"/>
      <c r="E226" s="145"/>
      <c r="F226" s="145"/>
    </row>
    <row r="227" spans="1:6" x14ac:dyDescent="0.25">
      <c r="A227" s="24" t="s">
        <v>248</v>
      </c>
      <c r="B227" s="168" t="s">
        <v>34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 t="s">
        <v>34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98" t="s">
        <v>191</v>
      </c>
      <c r="B232" s="299"/>
      <c r="C232" s="299"/>
      <c r="D232" s="299"/>
      <c r="E232" s="299"/>
      <c r="F232" s="299"/>
    </row>
    <row r="233" spans="1:6" x14ac:dyDescent="0.25">
      <c r="A233" s="167" t="s">
        <v>314</v>
      </c>
      <c r="B233" s="169" t="s">
        <v>34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 t="s">
        <v>34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 t="s">
        <v>34</v>
      </c>
      <c r="C237" s="168"/>
      <c r="D237" s="155"/>
      <c r="E237" s="145"/>
      <c r="F237" s="145"/>
    </row>
    <row r="238" spans="1:6" x14ac:dyDescent="0.25">
      <c r="A238" s="18" t="s">
        <v>55</v>
      </c>
      <c r="B238" s="169" t="s">
        <v>34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 t="s">
        <v>34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 t="s">
        <v>34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 t="s">
        <v>34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0" t="s">
        <v>78</v>
      </c>
      <c r="B248" s="300"/>
      <c r="C248" s="300"/>
      <c r="D248" s="300"/>
      <c r="E248" s="300"/>
      <c r="F248" s="300"/>
    </row>
    <row r="249" spans="1:6" s="3" customFormat="1" x14ac:dyDescent="0.25">
      <c r="A249" s="181">
        <f>B11</f>
        <v>42873</v>
      </c>
      <c r="B249" s="6"/>
      <c r="C249" s="7"/>
      <c r="D249" s="6"/>
    </row>
    <row r="250" spans="1:6" s="3" customFormat="1" ht="18" x14ac:dyDescent="0.25">
      <c r="A250" s="298" t="s">
        <v>79</v>
      </c>
      <c r="B250" s="299"/>
      <c r="C250" s="299"/>
      <c r="D250" s="299"/>
      <c r="E250" s="299"/>
      <c r="F250" s="29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 t="s">
        <v>34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 t="s">
        <v>34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 t="s">
        <v>34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 t="s">
        <v>34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 t="s">
        <v>34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 t="s">
        <v>34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 t="s">
        <v>34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 t="s">
        <v>34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 t="s">
        <v>34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8" t="s">
        <v>81</v>
      </c>
      <c r="B266" s="299"/>
      <c r="C266" s="299"/>
      <c r="D266" s="299"/>
      <c r="E266" s="299"/>
      <c r="F266" s="299"/>
    </row>
    <row r="267" spans="1:6" s="3" customFormat="1" x14ac:dyDescent="0.25">
      <c r="A267" s="150" t="s">
        <v>368</v>
      </c>
      <c r="B267" s="169" t="s">
        <v>34</v>
      </c>
      <c r="C267" s="169"/>
      <c r="E267" s="171"/>
      <c r="F267" s="171"/>
    </row>
    <row r="268" spans="1:6" s="3" customFormat="1" x14ac:dyDescent="0.25">
      <c r="A268" s="18" t="s">
        <v>206</v>
      </c>
      <c r="B268" s="169" t="s">
        <v>34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 t="s">
        <v>34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 t="s">
        <v>34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 t="s">
        <v>34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 t="s">
        <v>34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 t="s">
        <v>34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 t="s">
        <v>34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 t="s">
        <v>34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 t="s">
        <v>34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 t="s">
        <v>34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 t="s">
        <v>34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 t="s">
        <v>34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 t="s">
        <v>34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 t="s">
        <v>34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0" t="s">
        <v>4</v>
      </c>
      <c r="B291" s="300"/>
      <c r="C291" s="300"/>
      <c r="D291" s="300"/>
      <c r="E291" s="300"/>
      <c r="F291" s="300"/>
    </row>
    <row r="292" spans="1:7" x14ac:dyDescent="0.25">
      <c r="A292" s="190">
        <f>B11</f>
        <v>42873</v>
      </c>
      <c r="B292" s="6"/>
      <c r="C292" s="7"/>
      <c r="D292" s="59"/>
    </row>
    <row r="293" spans="1:7" ht="18" x14ac:dyDescent="0.25">
      <c r="A293" s="298" t="s">
        <v>19</v>
      </c>
      <c r="B293" s="299"/>
      <c r="C293" s="299"/>
      <c r="D293" s="299"/>
      <c r="E293" s="299"/>
      <c r="F293" s="299"/>
    </row>
    <row r="294" spans="1:7" ht="60" x14ac:dyDescent="0.25">
      <c r="A294" s="32" t="s">
        <v>62</v>
      </c>
      <c r="B294" s="168">
        <v>0</v>
      </c>
      <c r="C294" s="168"/>
      <c r="D294" s="166" t="s">
        <v>462</v>
      </c>
      <c r="E294" s="166" t="s">
        <v>461</v>
      </c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8" t="s">
        <v>122</v>
      </c>
      <c r="B305" s="299"/>
      <c r="C305" s="299"/>
      <c r="D305" s="299"/>
      <c r="E305" s="299"/>
      <c r="F305" s="299"/>
    </row>
    <row r="306" spans="1:6" x14ac:dyDescent="0.25">
      <c r="A306" s="167" t="s">
        <v>303</v>
      </c>
      <c r="B306" s="169">
        <v>2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2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2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45"/>
      <c r="F313" s="145"/>
    </row>
    <row r="314" spans="1:6" ht="60" x14ac:dyDescent="0.25">
      <c r="A314" s="18" t="s">
        <v>248</v>
      </c>
      <c r="B314" s="169">
        <v>0</v>
      </c>
      <c r="C314" s="168"/>
      <c r="D314" s="166" t="s">
        <v>463</v>
      </c>
      <c r="E314" s="166" t="s">
        <v>464</v>
      </c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20</v>
      </c>
    </row>
    <row r="319" spans="1:6" x14ac:dyDescent="0.25">
      <c r="A319" s="19" t="s">
        <v>37</v>
      </c>
      <c r="B319" s="20"/>
      <c r="C319" s="21"/>
      <c r="D319" s="62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34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0.89473684210526316</v>
      </c>
    </row>
    <row r="323" spans="1:9" x14ac:dyDescent="0.25">
      <c r="A323" s="9"/>
      <c r="B323" s="6"/>
      <c r="C323" s="7"/>
      <c r="D323" s="6"/>
    </row>
    <row r="324" spans="1:9" ht="18" x14ac:dyDescent="0.35">
      <c r="A324" s="300" t="s">
        <v>21</v>
      </c>
      <c r="B324" s="300"/>
      <c r="C324" s="300"/>
      <c r="D324" s="300"/>
      <c r="E324" s="300"/>
      <c r="F324" s="300"/>
    </row>
    <row r="325" spans="1:9" x14ac:dyDescent="0.25">
      <c r="A325" s="191">
        <f>B11</f>
        <v>42873</v>
      </c>
      <c r="B325" s="6"/>
      <c r="C325" s="7"/>
      <c r="D325" s="6"/>
    </row>
    <row r="326" spans="1:9" ht="18" x14ac:dyDescent="0.25">
      <c r="A326" s="298" t="s">
        <v>12</v>
      </c>
      <c r="B326" s="299"/>
      <c r="C326" s="299"/>
      <c r="D326" s="299"/>
      <c r="E326" s="299"/>
      <c r="F326" s="299"/>
    </row>
    <row r="327" spans="1:9" x14ac:dyDescent="0.25">
      <c r="A327" s="167" t="s">
        <v>109</v>
      </c>
      <c r="B327" s="168">
        <v>0</v>
      </c>
      <c r="C327" s="168"/>
      <c r="D327" s="141" t="s">
        <v>465</v>
      </c>
      <c r="E327" s="145"/>
      <c r="F327" s="145"/>
    </row>
    <row r="328" spans="1:9" x14ac:dyDescent="0.25">
      <c r="A328" s="167" t="s">
        <v>51</v>
      </c>
      <c r="B328" s="168">
        <v>2</v>
      </c>
      <c r="C328" s="168"/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2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298" t="s">
        <v>25</v>
      </c>
      <c r="B339" s="299"/>
      <c r="C339" s="299"/>
      <c r="D339" s="299"/>
      <c r="E339" s="299"/>
      <c r="F339" s="299"/>
    </row>
    <row r="340" spans="1:6" x14ac:dyDescent="0.25">
      <c r="A340" s="167" t="s">
        <v>110</v>
      </c>
      <c r="B340" s="168">
        <v>2</v>
      </c>
      <c r="C340" s="168"/>
      <c r="D340" s="166"/>
      <c r="E340" s="145"/>
      <c r="F340" s="145"/>
    </row>
    <row r="341" spans="1:6" ht="46.5" x14ac:dyDescent="0.35">
      <c r="A341" s="75" t="s">
        <v>7</v>
      </c>
      <c r="B341" s="168">
        <v>0</v>
      </c>
      <c r="C341" s="215">
        <f>IF(B341=0, -5, "0")</f>
        <v>-5</v>
      </c>
      <c r="D341" s="166" t="s">
        <v>466</v>
      </c>
      <c r="E341" s="166" t="s">
        <v>467</v>
      </c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2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2</v>
      </c>
      <c r="C345" s="152"/>
      <c r="D345" s="132">
        <v>1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2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19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0.6333333333333333</v>
      </c>
    </row>
    <row r="351" spans="1:6" x14ac:dyDescent="0.25">
      <c r="A351" s="9"/>
      <c r="B351" s="6"/>
      <c r="C351" s="7"/>
      <c r="D351" s="6"/>
    </row>
    <row r="352" spans="1:6" ht="18" x14ac:dyDescent="0.35">
      <c r="A352" s="300" t="s">
        <v>8</v>
      </c>
      <c r="B352" s="300"/>
      <c r="C352" s="300"/>
      <c r="D352" s="300"/>
      <c r="E352" s="300"/>
      <c r="F352" s="300"/>
    </row>
    <row r="353" spans="1:6" x14ac:dyDescent="0.25">
      <c r="A353" s="181">
        <f>B11</f>
        <v>42873</v>
      </c>
      <c r="B353" s="6"/>
      <c r="C353" s="7"/>
      <c r="D353" s="59"/>
    </row>
    <row r="354" spans="1:6" ht="16.5" x14ac:dyDescent="0.25">
      <c r="A354" s="301" t="s">
        <v>113</v>
      </c>
      <c r="B354" s="302"/>
      <c r="C354" s="302"/>
      <c r="D354" s="302"/>
      <c r="E354" s="302"/>
      <c r="F354" s="302"/>
    </row>
    <row r="355" spans="1:6" x14ac:dyDescent="0.25">
      <c r="A355" s="43" t="s">
        <v>112</v>
      </c>
      <c r="B355" s="168">
        <v>2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2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2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2</v>
      </c>
      <c r="C361" s="136"/>
      <c r="D361" s="10"/>
      <c r="E361" s="145"/>
      <c r="F361" s="145"/>
    </row>
    <row r="362" spans="1:6" ht="60" x14ac:dyDescent="0.25">
      <c r="A362" s="23" t="s">
        <v>27</v>
      </c>
      <c r="B362" s="168">
        <v>0</v>
      </c>
      <c r="C362" s="168"/>
      <c r="D362" s="10" t="s">
        <v>462</v>
      </c>
      <c r="E362" s="10" t="s">
        <v>470</v>
      </c>
      <c r="F362" s="145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2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98" t="s">
        <v>25</v>
      </c>
      <c r="B366" s="299"/>
      <c r="C366" s="299"/>
      <c r="D366" s="299"/>
      <c r="E366" s="299"/>
      <c r="F366" s="299"/>
    </row>
    <row r="367" spans="1:6" x14ac:dyDescent="0.25">
      <c r="A367" s="167" t="s">
        <v>314</v>
      </c>
      <c r="B367" s="169">
        <v>2</v>
      </c>
      <c r="C367" s="169"/>
      <c r="D367" s="150"/>
      <c r="E367" s="145"/>
      <c r="F367" s="145"/>
    </row>
    <row r="368" spans="1:6" ht="30" x14ac:dyDescent="0.25">
      <c r="A368" s="18" t="s">
        <v>105</v>
      </c>
      <c r="B368" s="169">
        <v>0</v>
      </c>
      <c r="C368" s="168"/>
      <c r="D368" s="141" t="s">
        <v>469</v>
      </c>
      <c r="E368" s="141" t="s">
        <v>468</v>
      </c>
      <c r="F368" s="145"/>
    </row>
    <row r="369" spans="1:6" ht="18" x14ac:dyDescent="0.35">
      <c r="A369" s="75" t="s">
        <v>59</v>
      </c>
      <c r="B369" s="169">
        <v>2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2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2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>
        <v>2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2</v>
      </c>
      <c r="C375" s="168"/>
      <c r="D375" s="166"/>
      <c r="E375" s="145"/>
      <c r="F375" s="145"/>
    </row>
    <row r="376" spans="1:6" ht="60" x14ac:dyDescent="0.25">
      <c r="A376" s="18" t="s">
        <v>248</v>
      </c>
      <c r="B376" s="169">
        <v>0</v>
      </c>
      <c r="C376" s="168"/>
      <c r="D376" s="166" t="s">
        <v>463</v>
      </c>
      <c r="E376" s="166" t="s">
        <v>471</v>
      </c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2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20</v>
      </c>
    </row>
    <row r="380" spans="1:6" x14ac:dyDescent="0.25">
      <c r="A380" s="19" t="s">
        <v>37</v>
      </c>
      <c r="B380" s="20"/>
      <c r="C380" s="20"/>
      <c r="D380" s="63">
        <f>D379/(COUNT(B367:C378)*2)</f>
        <v>0.83333333333333337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8" t="s">
        <v>124</v>
      </c>
      <c r="B382" s="299"/>
      <c r="C382" s="299"/>
      <c r="D382" s="299"/>
      <c r="E382" s="299"/>
      <c r="F382" s="299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8" t="s">
        <v>29</v>
      </c>
      <c r="B391" s="299"/>
      <c r="C391" s="299"/>
      <c r="D391" s="299"/>
      <c r="E391" s="299"/>
      <c r="F391" s="299"/>
    </row>
    <row r="392" spans="1:16384" x14ac:dyDescent="0.25">
      <c r="A392" s="167" t="s">
        <v>314</v>
      </c>
      <c r="B392" s="169">
        <v>2</v>
      </c>
      <c r="C392" s="169"/>
      <c r="D392" s="150"/>
      <c r="E392" s="145"/>
      <c r="F392" s="145"/>
    </row>
    <row r="393" spans="1:16384" ht="60" x14ac:dyDescent="0.25">
      <c r="A393" s="167" t="s">
        <v>56</v>
      </c>
      <c r="B393" s="169">
        <v>0</v>
      </c>
      <c r="C393" s="168"/>
      <c r="D393" s="166" t="s">
        <v>463</v>
      </c>
      <c r="E393" s="166" t="s">
        <v>471</v>
      </c>
      <c r="F393" s="145"/>
    </row>
    <row r="394" spans="1:16384" x14ac:dyDescent="0.25">
      <c r="A394" s="24" t="s">
        <v>311</v>
      </c>
      <c r="B394" s="169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2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10</v>
      </c>
    </row>
    <row r="400" spans="1:16384" x14ac:dyDescent="0.25">
      <c r="A400" s="19" t="s">
        <v>37</v>
      </c>
      <c r="B400" s="20"/>
      <c r="C400" s="21"/>
      <c r="D400" s="62">
        <f>D399/(COUNT(B392:C397)*2)</f>
        <v>0.83333333333333337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54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0.87096774193548387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0" t="s">
        <v>125</v>
      </c>
      <c r="B405" s="300"/>
      <c r="C405" s="300"/>
      <c r="D405" s="300"/>
      <c r="E405" s="300"/>
      <c r="F405" s="300"/>
    </row>
    <row r="406" spans="1:6" x14ac:dyDescent="0.25">
      <c r="A406" s="190">
        <f>B11</f>
        <v>42873</v>
      </c>
      <c r="B406" s="6"/>
      <c r="C406" s="7"/>
      <c r="D406" s="6"/>
    </row>
    <row r="407" spans="1:6" ht="16.5" x14ac:dyDescent="0.25">
      <c r="A407" s="301" t="s">
        <v>19</v>
      </c>
      <c r="B407" s="302"/>
      <c r="C407" s="302"/>
      <c r="D407" s="302"/>
      <c r="E407" s="302"/>
      <c r="F407" s="302"/>
    </row>
    <row r="408" spans="1:6" x14ac:dyDescent="0.25">
      <c r="A408" s="32" t="s">
        <v>62</v>
      </c>
      <c r="B408" s="168">
        <v>2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12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1" t="s">
        <v>122</v>
      </c>
      <c r="B418" s="302"/>
      <c r="C418" s="302"/>
      <c r="D418" s="302"/>
      <c r="E418" s="302"/>
      <c r="F418" s="302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2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 t="s">
        <v>34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300" t="s">
        <v>374</v>
      </c>
      <c r="B435" s="300"/>
      <c r="C435" s="300"/>
      <c r="D435" s="300"/>
      <c r="E435" s="300"/>
      <c r="F435" s="300"/>
    </row>
    <row r="436" spans="1:7" x14ac:dyDescent="0.25">
      <c r="A436" s="193">
        <f>+B11</f>
        <v>42873</v>
      </c>
      <c r="B436" s="6"/>
      <c r="C436" s="7"/>
      <c r="D436" s="6"/>
    </row>
    <row r="437" spans="1:7" ht="18" x14ac:dyDescent="0.25">
      <c r="A437" s="298" t="s">
        <v>375</v>
      </c>
      <c r="B437" s="299"/>
      <c r="C437" s="299"/>
      <c r="D437" s="299"/>
      <c r="E437" s="299"/>
      <c r="F437" s="299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69"/>
      <c r="D440" s="145" t="s">
        <v>431</v>
      </c>
      <c r="E440" s="171"/>
      <c r="F440" s="145"/>
    </row>
    <row r="441" spans="1:7" ht="16.5" x14ac:dyDescent="0.3">
      <c r="A441" s="48" t="s">
        <v>195</v>
      </c>
      <c r="B441" s="168">
        <v>2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298" t="s">
        <v>31</v>
      </c>
      <c r="B444" s="299"/>
      <c r="C444" s="299"/>
      <c r="D444" s="299"/>
      <c r="E444" s="299"/>
      <c r="F444" s="299"/>
    </row>
    <row r="445" spans="1:7" x14ac:dyDescent="0.25">
      <c r="A445" s="22" t="s">
        <v>3</v>
      </c>
      <c r="B445" s="168">
        <v>2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2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0" t="s">
        <v>180</v>
      </c>
      <c r="B454" s="300"/>
      <c r="C454" s="300"/>
      <c r="D454" s="300"/>
      <c r="E454" s="300"/>
      <c r="F454" s="30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 t="s">
        <v>34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0" t="s">
        <v>87</v>
      </c>
      <c r="B464" s="300"/>
      <c r="C464" s="300"/>
      <c r="D464" s="300"/>
      <c r="E464" s="300"/>
      <c r="F464" s="30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2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 t="s">
        <v>472</v>
      </c>
      <c r="E467" s="170"/>
      <c r="F467" s="145"/>
      <c r="G467" s="170"/>
    </row>
    <row r="468" spans="1:7" ht="30" x14ac:dyDescent="0.25">
      <c r="A468" s="32" t="s">
        <v>196</v>
      </c>
      <c r="B468" s="169">
        <v>2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 t="s">
        <v>34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0" t="s">
        <v>151</v>
      </c>
      <c r="B473" s="300"/>
      <c r="C473" s="300"/>
      <c r="D473" s="300"/>
      <c r="E473" s="300"/>
      <c r="F473" s="30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2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2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2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2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2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2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2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2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2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2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 t="s">
        <v>34</v>
      </c>
      <c r="C490" s="152"/>
      <c r="D490" s="176">
        <v>1</v>
      </c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2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00" t="s">
        <v>152</v>
      </c>
      <c r="B494" s="300"/>
      <c r="C494" s="300"/>
      <c r="D494" s="300"/>
      <c r="E494" s="300"/>
      <c r="F494" s="30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2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 t="s">
        <v>34</v>
      </c>
      <c r="C499" s="168"/>
      <c r="D499" s="257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0.72222222222222221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397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0.931924882629108</v>
      </c>
    </row>
  </sheetData>
  <sheetProtection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456:B460 B392:B398 B27:B36 B46:B53 B85:B92 B58:B80 B102:B109 B114:B133 B155:B162 B138:B145 B167:B185 B195:B205 B233:B241 B210:B228 B251:B262 B267:B284 B294:B301 B327:B335 B306:B317 B340:B345 B367:B378 B355:B362 B383:B387 B419:B428 B438:B441 B408:B414 B445:B447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zoomScale="80" zoomScaleNormal="80" workbookViewId="0">
      <selection activeCell="D190" sqref="D19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9"/>
      <c r="E1" s="329"/>
      <c r="F1" s="329"/>
      <c r="G1" s="329"/>
      <c r="H1" s="329"/>
      <c r="I1" s="329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05" t="s">
        <v>52</v>
      </c>
      <c r="B6" s="305"/>
      <c r="C6" s="305"/>
      <c r="D6" s="305"/>
      <c r="E6" s="305"/>
      <c r="F6" s="305"/>
      <c r="G6" s="214"/>
      <c r="H6" s="214"/>
      <c r="I6" s="214"/>
    </row>
    <row r="7" spans="1:9" s="36" customFormat="1" ht="21.75" customHeight="1" x14ac:dyDescent="0.5">
      <c r="A7" s="306" t="str">
        <f>'A1 Exploitation'!A8:F8</f>
        <v>CM Teniour</v>
      </c>
      <c r="B7" s="306"/>
      <c r="C7" s="306"/>
      <c r="D7" s="306"/>
      <c r="E7" s="306"/>
      <c r="F7" s="306"/>
      <c r="G7" s="214"/>
      <c r="H7" s="214"/>
      <c r="I7" s="214"/>
    </row>
    <row r="8" spans="1:9" s="36" customFormat="1" ht="24.75" x14ac:dyDescent="0.5">
      <c r="A8" s="38" t="s">
        <v>44</v>
      </c>
      <c r="B8" s="330" t="str">
        <f>'A2 Exploitation'!B9:F9</f>
        <v>Dr Hatem KARAA</v>
      </c>
      <c r="C8" s="330"/>
      <c r="D8" s="330"/>
      <c r="E8" s="330"/>
      <c r="F8" s="330"/>
      <c r="G8" s="214"/>
      <c r="H8" s="214"/>
      <c r="I8" s="214"/>
    </row>
    <row r="9" spans="1:9" s="36" customFormat="1" ht="24.75" x14ac:dyDescent="0.5">
      <c r="A9" s="39" t="s">
        <v>46</v>
      </c>
      <c r="B9" s="331" t="str">
        <f>'A2 Exploitation'!B10:F10</f>
        <v>Mr Elyes Ben Ayed et Mme Yosra Bou Jelben</v>
      </c>
      <c r="C9" s="331"/>
      <c r="D9" s="331"/>
      <c r="E9" s="331"/>
      <c r="F9" s="331"/>
      <c r="G9" s="214"/>
      <c r="H9" s="214"/>
      <c r="I9" s="214"/>
    </row>
    <row r="10" spans="1:9" s="36" customFormat="1" ht="24.75" x14ac:dyDescent="0.5">
      <c r="A10" s="38" t="s">
        <v>45</v>
      </c>
      <c r="B10" s="328">
        <f>'A2 Exploitation'!B11:F11</f>
        <v>42873</v>
      </c>
      <c r="C10" s="328"/>
      <c r="D10" s="328"/>
      <c r="E10" s="328"/>
      <c r="F10" s="328"/>
      <c r="G10" s="214"/>
      <c r="H10" s="214"/>
      <c r="I10" s="214"/>
    </row>
    <row r="11" spans="1:9" s="36" customFormat="1" ht="24.75" x14ac:dyDescent="0.5">
      <c r="A11" s="38" t="s">
        <v>341</v>
      </c>
      <c r="B11" s="319">
        <f>D198</f>
        <v>0.66161616161616166</v>
      </c>
      <c r="C11" s="319"/>
      <c r="D11" s="319"/>
      <c r="E11" s="319"/>
      <c r="F11" s="319"/>
      <c r="G11" s="214"/>
      <c r="H11" s="214"/>
      <c r="I11" s="214"/>
    </row>
    <row r="12" spans="1:9" s="36" customFormat="1" ht="22.5" x14ac:dyDescent="0.45">
      <c r="A12" s="35"/>
      <c r="D12" s="310"/>
      <c r="E12" s="310"/>
      <c r="F12" s="310"/>
      <c r="G12" s="310"/>
      <c r="H12" s="310"/>
      <c r="I12" s="40"/>
    </row>
    <row r="13" spans="1:9" s="36" customFormat="1" ht="11.25" customHeight="1" x14ac:dyDescent="0.3">
      <c r="A13" s="311" t="s">
        <v>32</v>
      </c>
      <c r="B13" s="312" t="s">
        <v>33</v>
      </c>
      <c r="C13" s="312"/>
      <c r="D13" s="312" t="s">
        <v>48</v>
      </c>
      <c r="E13" s="312" t="s">
        <v>213</v>
      </c>
      <c r="F13" s="312" t="s">
        <v>214</v>
      </c>
    </row>
    <row r="14" spans="1:9" s="36" customFormat="1" ht="12.75" customHeight="1" x14ac:dyDescent="0.3">
      <c r="A14" s="311"/>
      <c r="B14" s="69" t="s">
        <v>36</v>
      </c>
      <c r="C14" s="69" t="s">
        <v>35</v>
      </c>
      <c r="D14" s="312"/>
      <c r="E14" s="312"/>
      <c r="F14" s="312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ht="49.5" x14ac:dyDescent="0.3">
      <c r="A17" s="41" t="s">
        <v>316</v>
      </c>
      <c r="B17" s="219">
        <v>0</v>
      </c>
      <c r="C17" s="219"/>
      <c r="D17" s="220" t="s">
        <v>473</v>
      </c>
      <c r="E17" s="220" t="s">
        <v>474</v>
      </c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ht="33" x14ac:dyDescent="0.3">
      <c r="A19" s="41" t="s">
        <v>90</v>
      </c>
      <c r="B19" s="219">
        <v>0</v>
      </c>
      <c r="C19" s="219"/>
      <c r="D19" s="220" t="s">
        <v>475</v>
      </c>
      <c r="E19" s="220" t="s">
        <v>476</v>
      </c>
      <c r="F19" s="219"/>
    </row>
    <row r="20" spans="1:6" x14ac:dyDescent="0.3">
      <c r="A20" s="41" t="s">
        <v>164</v>
      </c>
      <c r="B20" s="219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2</v>
      </c>
      <c r="C21" s="219"/>
      <c r="D21" s="222"/>
      <c r="E21" s="219"/>
      <c r="F21" s="219"/>
    </row>
    <row r="22" spans="1:6" x14ac:dyDescent="0.3">
      <c r="A22" s="323" t="s">
        <v>38</v>
      </c>
      <c r="B22" s="324"/>
      <c r="C22" s="325"/>
      <c r="D22" s="213">
        <f>SUM(B17:C21)</f>
        <v>6</v>
      </c>
    </row>
    <row r="23" spans="1:6" x14ac:dyDescent="0.3">
      <c r="A23" s="316" t="s">
        <v>342</v>
      </c>
      <c r="B23" s="317"/>
      <c r="C23" s="318"/>
      <c r="D23" s="64">
        <f>D22/(COUNT(B17:C21)*2)</f>
        <v>0.6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33.75" x14ac:dyDescent="0.35">
      <c r="A26" s="75" t="s">
        <v>107</v>
      </c>
      <c r="B26" s="219">
        <v>0</v>
      </c>
      <c r="C26" s="246">
        <f>IF(B26=0, -5, "0")</f>
        <v>-5</v>
      </c>
      <c r="D26" s="220" t="s">
        <v>438</v>
      </c>
      <c r="E26" s="220"/>
      <c r="F26" s="219"/>
    </row>
    <row r="27" spans="1:6" x14ac:dyDescent="0.3">
      <c r="A27" s="41" t="s">
        <v>99</v>
      </c>
      <c r="B27" s="219">
        <v>2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212">
        <f>SUM(B26:C31)</f>
        <v>5</v>
      </c>
    </row>
    <row r="33" spans="1:6" x14ac:dyDescent="0.3">
      <c r="A33" s="316" t="s">
        <v>342</v>
      </c>
      <c r="B33" s="317"/>
      <c r="C33" s="318"/>
      <c r="D33" s="64">
        <f>D32/(COUNT(B26:C31)*2)</f>
        <v>0.35714285714285715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6" s="50" customFormat="1" ht="33.75" x14ac:dyDescent="0.35">
      <c r="A36" s="75" t="s">
        <v>107</v>
      </c>
      <c r="B36" s="219">
        <v>0</v>
      </c>
      <c r="C36" s="246">
        <f>IF(B36=0, -5, "0")</f>
        <v>-5</v>
      </c>
      <c r="D36" s="220" t="s">
        <v>438</v>
      </c>
      <c r="E36" s="219"/>
      <c r="F36" s="219"/>
    </row>
    <row r="37" spans="1:6" s="50" customFormat="1" x14ac:dyDescent="0.3">
      <c r="A37" s="41" t="s">
        <v>264</v>
      </c>
      <c r="B37" s="219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2</v>
      </c>
      <c r="C40" s="219"/>
      <c r="D40" s="223"/>
      <c r="E40" s="219"/>
      <c r="F40" s="219"/>
    </row>
    <row r="41" spans="1:6" s="50" customFormat="1" x14ac:dyDescent="0.3">
      <c r="A41" s="316" t="s">
        <v>38</v>
      </c>
      <c r="B41" s="317"/>
      <c r="C41" s="318"/>
      <c r="D41" s="212">
        <f>SUM(B36:C40)</f>
        <v>3</v>
      </c>
      <c r="E41" s="37"/>
      <c r="F41" s="37"/>
    </row>
    <row r="42" spans="1:6" s="50" customFormat="1" x14ac:dyDescent="0.3">
      <c r="A42" s="316" t="s">
        <v>342</v>
      </c>
      <c r="B42" s="317"/>
      <c r="C42" s="318"/>
      <c r="D42" s="64">
        <f>D41/(COUNT(B36:C40)*2)</f>
        <v>0.25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2" t="s">
        <v>21</v>
      </c>
      <c r="B44" s="333"/>
      <c r="C44" s="333"/>
      <c r="D44" s="333"/>
      <c r="E44" s="333"/>
      <c r="F44" s="333"/>
    </row>
    <row r="45" spans="1:6" x14ac:dyDescent="0.3">
      <c r="A45" s="41" t="s">
        <v>317</v>
      </c>
      <c r="B45" s="219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212">
        <f>SUM(B45:C50)</f>
        <v>12</v>
      </c>
    </row>
    <row r="52" spans="1:6" x14ac:dyDescent="0.3">
      <c r="A52" s="316" t="s">
        <v>342</v>
      </c>
      <c r="B52" s="317"/>
      <c r="C52" s="318"/>
      <c r="D52" s="64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36" x14ac:dyDescent="0.35">
      <c r="A55" s="82" t="s">
        <v>197</v>
      </c>
      <c r="B55" s="219">
        <v>0</v>
      </c>
      <c r="C55" s="246">
        <f>IF(B55=0, -5, "0")</f>
        <v>-5</v>
      </c>
      <c r="D55" s="223" t="s">
        <v>438</v>
      </c>
      <c r="E55" s="219"/>
      <c r="F55" s="219"/>
    </row>
    <row r="56" spans="1:6" x14ac:dyDescent="0.3">
      <c r="A56" s="49" t="s">
        <v>185</v>
      </c>
      <c r="B56" s="21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2</v>
      </c>
      <c r="C58" s="219"/>
      <c r="D58" s="223"/>
      <c r="E58" s="219"/>
      <c r="F58" s="219"/>
    </row>
    <row r="59" spans="1:6" ht="66.75" x14ac:dyDescent="0.35">
      <c r="A59" s="82" t="s">
        <v>249</v>
      </c>
      <c r="B59" s="219">
        <v>0</v>
      </c>
      <c r="C59" s="246">
        <f>IF(B59=0, -5, "0")</f>
        <v>-5</v>
      </c>
      <c r="D59" s="220" t="s">
        <v>477</v>
      </c>
      <c r="E59" s="219"/>
      <c r="F59" s="219"/>
    </row>
    <row r="60" spans="1:6" ht="18" x14ac:dyDescent="0.35">
      <c r="A60" s="75" t="s">
        <v>344</v>
      </c>
      <c r="B60" s="219">
        <v>2</v>
      </c>
      <c r="C60" s="246" t="str">
        <f>IF(B60=0, -5, "0")</f>
        <v>0</v>
      </c>
      <c r="D60" s="220" t="s">
        <v>478</v>
      </c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212">
        <f>SUM(B55:C61)</f>
        <v>0</v>
      </c>
    </row>
    <row r="63" spans="1:6" x14ac:dyDescent="0.3">
      <c r="A63" s="316" t="s">
        <v>342</v>
      </c>
      <c r="B63" s="317"/>
      <c r="C63" s="31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25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2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2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2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2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0</v>
      </c>
      <c r="C79" s="246">
        <f>IF(B79=0, -5, "0")</f>
        <v>-5</v>
      </c>
      <c r="D79" s="232" t="s">
        <v>479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1</v>
      </c>
      <c r="C81" s="246" t="str">
        <f>IF(B81=0, -5, "0")</f>
        <v>0</v>
      </c>
      <c r="D81" s="232" t="s">
        <v>480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212">
        <f>SUM(B66:C82)</f>
        <v>24</v>
      </c>
    </row>
    <row r="84" spans="1:6" x14ac:dyDescent="0.3">
      <c r="A84" s="316" t="s">
        <v>342</v>
      </c>
      <c r="B84" s="317"/>
      <c r="C84" s="318"/>
      <c r="D84" s="64">
        <f>D83/(COUNT(B66:C82)*2)</f>
        <v>0.70588235294117652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2" t="s">
        <v>320</v>
      </c>
      <c r="B87" s="235">
        <v>0</v>
      </c>
      <c r="C87" s="226"/>
      <c r="D87" s="220" t="s">
        <v>438</v>
      </c>
      <c r="E87" s="220"/>
      <c r="F87" s="219"/>
    </row>
    <row r="88" spans="1:6" ht="19.5" x14ac:dyDescent="0.4">
      <c r="A88" s="41" t="s">
        <v>319</v>
      </c>
      <c r="B88" s="235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2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>
        <v>2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2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>
        <v>2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>
        <v>2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2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212">
        <f>SUM(B87:C100)</f>
        <v>26</v>
      </c>
    </row>
    <row r="102" spans="1:6" x14ac:dyDescent="0.3">
      <c r="A102" s="316" t="s">
        <v>342</v>
      </c>
      <c r="B102" s="317"/>
      <c r="C102" s="318"/>
      <c r="D102" s="64">
        <f>D101/(COUNT(B87:C100)*2)</f>
        <v>0.9285714285714286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2" t="s">
        <v>321</v>
      </c>
      <c r="B106" s="235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>
        <v>2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2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2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212">
        <f>SUM(B106:C116)</f>
        <v>22</v>
      </c>
      <c r="E117" s="37"/>
      <c r="F117" s="37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6" t="s">
        <v>322</v>
      </c>
      <c r="B121" s="236" t="s">
        <v>34</v>
      </c>
      <c r="C121" s="219"/>
      <c r="D121" s="238"/>
      <c r="E121" s="238"/>
      <c r="F121" s="219"/>
    </row>
    <row r="122" spans="1:6" x14ac:dyDescent="0.3">
      <c r="A122" s="86" t="s">
        <v>319</v>
      </c>
      <c r="B122" s="236" t="s">
        <v>34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 t="s">
        <v>34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 t="s">
        <v>34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 t="s">
        <v>34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 t="s">
        <v>34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 t="s">
        <v>34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6" t="s">
        <v>38</v>
      </c>
      <c r="B132" s="317"/>
      <c r="C132" s="318"/>
      <c r="D132" s="212">
        <f>SUM(B121:C131)</f>
        <v>0</v>
      </c>
    </row>
    <row r="133" spans="1:6" x14ac:dyDescent="0.3">
      <c r="A133" s="316" t="s">
        <v>342</v>
      </c>
      <c r="B133" s="317"/>
      <c r="C133" s="318"/>
      <c r="D133" s="62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35" t="s">
        <v>34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 t="s">
        <v>34</v>
      </c>
      <c r="C138" s="220"/>
      <c r="D138" s="240"/>
      <c r="E138" s="219"/>
      <c r="F138" s="219"/>
    </row>
    <row r="139" spans="1:6" x14ac:dyDescent="0.3">
      <c r="A139" s="94" t="s">
        <v>325</v>
      </c>
      <c r="B139" s="235" t="s">
        <v>34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 t="s">
        <v>34</v>
      </c>
      <c r="C140" s="242"/>
      <c r="D140" s="231"/>
      <c r="E140" s="231"/>
      <c r="F140" s="231"/>
    </row>
    <row r="141" spans="1:6" x14ac:dyDescent="0.3">
      <c r="A141" s="51" t="s">
        <v>331</v>
      </c>
      <c r="B141" s="235" t="s">
        <v>34</v>
      </c>
      <c r="C141" s="220"/>
      <c r="D141" s="223"/>
      <c r="E141" s="219"/>
      <c r="F141" s="219"/>
    </row>
    <row r="142" spans="1:6" x14ac:dyDescent="0.3">
      <c r="A142" s="51" t="s">
        <v>351</v>
      </c>
      <c r="B142" s="235" t="s">
        <v>34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 t="s">
        <v>34</v>
      </c>
      <c r="C145" s="220"/>
      <c r="D145" s="223"/>
      <c r="E145" s="219"/>
      <c r="F145" s="219"/>
    </row>
    <row r="146" spans="1:6" x14ac:dyDescent="0.3">
      <c r="A146" s="92" t="s">
        <v>240</v>
      </c>
      <c r="B146" s="235" t="s">
        <v>34</v>
      </c>
      <c r="C146" s="220"/>
      <c r="D146" s="223"/>
      <c r="E146" s="219"/>
      <c r="F146" s="219"/>
    </row>
    <row r="147" spans="1:6" x14ac:dyDescent="0.3">
      <c r="A147" s="41" t="s">
        <v>352</v>
      </c>
      <c r="B147" s="235" t="s">
        <v>34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212">
        <f>SUM(B136:C147)</f>
        <v>0</v>
      </c>
    </row>
    <row r="149" spans="1:6" x14ac:dyDescent="0.3">
      <c r="A149" s="316" t="s">
        <v>342</v>
      </c>
      <c r="B149" s="317"/>
      <c r="C149" s="318"/>
      <c r="D149" s="64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ht="33" x14ac:dyDescent="0.3">
      <c r="A152" s="92" t="s">
        <v>326</v>
      </c>
      <c r="B152" s="219">
        <v>0</v>
      </c>
      <c r="C152" s="219"/>
      <c r="D152" s="220" t="s">
        <v>481</v>
      </c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>
        <v>0</v>
      </c>
      <c r="C155" s="246">
        <f>IF(B155=0, -5, "0")</f>
        <v>-5</v>
      </c>
      <c r="D155" s="220"/>
      <c r="E155" s="219"/>
      <c r="F155" s="219"/>
    </row>
    <row r="156" spans="1:6" ht="18" x14ac:dyDescent="0.35">
      <c r="A156" s="75" t="s">
        <v>355</v>
      </c>
      <c r="B156" s="219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ht="49.5" x14ac:dyDescent="0.3">
      <c r="A158" s="194" t="s">
        <v>376</v>
      </c>
      <c r="B158" s="219">
        <v>0</v>
      </c>
      <c r="C158" s="219"/>
      <c r="D158" s="220" t="s">
        <v>482</v>
      </c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44"/>
      <c r="E159" s="219"/>
      <c r="F159" s="219"/>
    </row>
    <row r="160" spans="1:6" x14ac:dyDescent="0.3">
      <c r="A160" s="316" t="s">
        <v>38</v>
      </c>
      <c r="B160" s="324"/>
      <c r="C160" s="325"/>
      <c r="D160" s="213">
        <f>SUM(B152:C159)</f>
        <v>5</v>
      </c>
    </row>
    <row r="161" spans="1:6" x14ac:dyDescent="0.3">
      <c r="A161" s="316" t="s">
        <v>342</v>
      </c>
      <c r="B161" s="317"/>
      <c r="C161" s="318"/>
      <c r="D161" s="64">
        <f>D160/(COUNT(B152:C159)*2)</f>
        <v>0.27777777777777779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75" t="s">
        <v>333</v>
      </c>
      <c r="B164" s="219">
        <v>2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2</v>
      </c>
      <c r="C166" s="219"/>
      <c r="D166" s="220"/>
      <c r="E166" s="219"/>
      <c r="F166" s="219"/>
    </row>
    <row r="167" spans="1:6" ht="33" x14ac:dyDescent="0.3">
      <c r="A167" s="41" t="s">
        <v>95</v>
      </c>
      <c r="B167" s="219" t="s">
        <v>34</v>
      </c>
      <c r="C167" s="219"/>
      <c r="D167" s="220" t="s">
        <v>483</v>
      </c>
      <c r="E167" s="220"/>
      <c r="F167" s="219"/>
    </row>
    <row r="168" spans="1:6" x14ac:dyDescent="0.3">
      <c r="A168" s="316" t="s">
        <v>38</v>
      </c>
      <c r="B168" s="317"/>
      <c r="C168" s="318"/>
      <c r="D168" s="212">
        <f>SUM(B164:C167)</f>
        <v>6</v>
      </c>
    </row>
    <row r="169" spans="1:6" x14ac:dyDescent="0.3">
      <c r="A169" s="316" t="s">
        <v>342</v>
      </c>
      <c r="B169" s="317"/>
      <c r="C169" s="318"/>
      <c r="D169" s="64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4" t="s">
        <v>17</v>
      </c>
      <c r="B171" s="335"/>
      <c r="C171" s="335"/>
      <c r="D171" s="335"/>
      <c r="E171" s="335"/>
      <c r="F171" s="335"/>
    </row>
    <row r="172" spans="1:6" x14ac:dyDescent="0.3">
      <c r="A172" s="48" t="s">
        <v>202</v>
      </c>
      <c r="B172" s="219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2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212">
        <f>SUM(B172:C175)</f>
        <v>8</v>
      </c>
    </row>
    <row r="177" spans="1:6" x14ac:dyDescent="0.3">
      <c r="A177" s="316" t="s">
        <v>342</v>
      </c>
      <c r="B177" s="317"/>
      <c r="C177" s="318"/>
      <c r="D177" s="64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6" t="s">
        <v>87</v>
      </c>
      <c r="B179" s="327"/>
      <c r="C179" s="327"/>
      <c r="D179" s="327"/>
      <c r="E179" s="327"/>
      <c r="F179" s="327"/>
    </row>
    <row r="180" spans="1:6" x14ac:dyDescent="0.3">
      <c r="A180" s="86" t="s">
        <v>364</v>
      </c>
      <c r="B180" s="219">
        <v>0</v>
      </c>
      <c r="C180" s="219"/>
      <c r="D180" s="220" t="s">
        <v>484</v>
      </c>
      <c r="E180" s="220"/>
      <c r="F180" s="219"/>
    </row>
    <row r="181" spans="1:6" x14ac:dyDescent="0.3">
      <c r="A181" s="94" t="s">
        <v>247</v>
      </c>
      <c r="B181" s="219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212">
        <f>SUM(B180:C184)</f>
        <v>8</v>
      </c>
    </row>
    <row r="186" spans="1:6" x14ac:dyDescent="0.3">
      <c r="A186" s="316" t="s">
        <v>342</v>
      </c>
      <c r="B186" s="317"/>
      <c r="C186" s="318"/>
      <c r="D186" s="64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19">
        <v>2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>
        <v>2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19" t="s">
        <v>34</v>
      </c>
      <c r="C192" s="219"/>
      <c r="D192" s="219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6</v>
      </c>
    </row>
    <row r="194" spans="1:4" x14ac:dyDescent="0.3">
      <c r="A194" s="316" t="s">
        <v>342</v>
      </c>
      <c r="B194" s="317"/>
      <c r="C194" s="318"/>
      <c r="D194" s="64">
        <f>D193/(COUNT(B189:C192)*2)</f>
        <v>1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131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0.66161616161616166</v>
      </c>
    </row>
  </sheetData>
  <sheetProtection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152:B159 B26:B31 B36:B40 B45:B50 B180:B184 B66:B82 B87:B100 B106:B116 B55:B61 B121:B131 B136:B147 B164:B167 B172:B175 B189:B192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4"/>
      <c r="E1" s="304"/>
      <c r="F1" s="304"/>
      <c r="G1" s="304"/>
      <c r="H1" s="304"/>
      <c r="I1" s="30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5" t="s">
        <v>201</v>
      </c>
      <c r="B7" s="305"/>
      <c r="C7" s="305"/>
      <c r="D7" s="305"/>
      <c r="E7" s="305"/>
      <c r="F7" s="305"/>
      <c r="G7" s="211"/>
      <c r="H7" s="211"/>
      <c r="I7" s="211"/>
    </row>
    <row r="8" spans="1:9" ht="29.25" x14ac:dyDescent="0.5">
      <c r="A8" s="306" t="str">
        <f>'Page de garde'!D18</f>
        <v>TENIOUR</v>
      </c>
      <c r="B8" s="306"/>
      <c r="C8" s="306"/>
      <c r="D8" s="306"/>
      <c r="E8" s="306"/>
      <c r="F8" s="306"/>
      <c r="G8" s="214"/>
      <c r="H8" s="214"/>
      <c r="I8" s="211"/>
    </row>
    <row r="9" spans="1:9" ht="24.75" x14ac:dyDescent="0.5">
      <c r="A9" s="38" t="s">
        <v>44</v>
      </c>
      <c r="B9" s="307"/>
      <c r="C9" s="307"/>
      <c r="D9" s="307"/>
      <c r="E9" s="307"/>
      <c r="F9" s="307"/>
      <c r="G9" s="214"/>
      <c r="H9" s="214"/>
      <c r="I9" s="211"/>
    </row>
    <row r="10" spans="1:9" ht="24.75" x14ac:dyDescent="0.5">
      <c r="A10" s="39" t="s">
        <v>46</v>
      </c>
      <c r="B10" s="308"/>
      <c r="C10" s="308"/>
      <c r="D10" s="308"/>
      <c r="E10" s="308"/>
      <c r="F10" s="308"/>
      <c r="G10" s="214"/>
      <c r="H10" s="214"/>
      <c r="I10" s="211"/>
    </row>
    <row r="11" spans="1:9" ht="24.75" x14ac:dyDescent="0.5">
      <c r="A11" s="38" t="s">
        <v>45</v>
      </c>
      <c r="B11" s="303"/>
      <c r="C11" s="303"/>
      <c r="D11" s="303"/>
      <c r="E11" s="303"/>
      <c r="F11" s="303"/>
      <c r="G11" s="214"/>
      <c r="H11" s="214"/>
      <c r="I11" s="211"/>
    </row>
    <row r="12" spans="1:9" ht="24.75" x14ac:dyDescent="0.5">
      <c r="A12" s="38" t="s">
        <v>276</v>
      </c>
      <c r="B12" s="309">
        <f>D505</f>
        <v>0</v>
      </c>
      <c r="C12" s="309"/>
      <c r="D12" s="309"/>
      <c r="E12" s="309"/>
      <c r="F12" s="309"/>
      <c r="G12" s="214"/>
      <c r="H12" s="214"/>
      <c r="I12" s="211"/>
    </row>
    <row r="13" spans="1:9" ht="22.5" x14ac:dyDescent="0.45">
      <c r="A13" s="35"/>
      <c r="B13" s="36"/>
      <c r="C13" s="36"/>
      <c r="D13" s="310"/>
      <c r="E13" s="310"/>
      <c r="F13" s="310"/>
      <c r="G13" s="310"/>
      <c r="H13" s="310"/>
      <c r="I13" s="3"/>
    </row>
    <row r="14" spans="1:9" ht="16.5" customHeight="1" x14ac:dyDescent="0.3">
      <c r="A14" s="311" t="s">
        <v>32</v>
      </c>
      <c r="B14" s="312" t="s">
        <v>33</v>
      </c>
      <c r="C14" s="312"/>
      <c r="D14" s="312" t="s">
        <v>48</v>
      </c>
      <c r="E14" s="313" t="s">
        <v>358</v>
      </c>
      <c r="F14" s="312" t="s">
        <v>214</v>
      </c>
      <c r="G14" s="36"/>
      <c r="H14" s="36"/>
    </row>
    <row r="15" spans="1:9" ht="16.5" customHeight="1" x14ac:dyDescent="0.3">
      <c r="A15" s="311"/>
      <c r="B15" s="76" t="s">
        <v>36</v>
      </c>
      <c r="C15" s="76" t="s">
        <v>35</v>
      </c>
      <c r="D15" s="312"/>
      <c r="E15" s="313"/>
      <c r="F15" s="312"/>
      <c r="G15" s="36"/>
      <c r="H15" s="36"/>
    </row>
    <row r="16" spans="1:9" ht="18" x14ac:dyDescent="0.35">
      <c r="A16" s="300" t="s">
        <v>0</v>
      </c>
      <c r="B16" s="300"/>
      <c r="C16" s="300"/>
      <c r="D16" s="300"/>
      <c r="E16" s="300"/>
      <c r="F16" s="30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4" t="s">
        <v>1</v>
      </c>
      <c r="B18" s="315"/>
      <c r="C18" s="315"/>
      <c r="D18" s="315"/>
      <c r="E18" s="315"/>
      <c r="F18" s="31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8" t="s">
        <v>18</v>
      </c>
      <c r="B26" s="299"/>
      <c r="C26" s="299"/>
      <c r="D26" s="299"/>
      <c r="E26" s="299"/>
      <c r="F26" s="29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0" t="s">
        <v>137</v>
      </c>
      <c r="B43" s="300"/>
      <c r="C43" s="300"/>
      <c r="D43" s="300"/>
      <c r="E43" s="300"/>
      <c r="F43" s="30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01" t="s">
        <v>63</v>
      </c>
      <c r="B45" s="302"/>
      <c r="C45" s="302"/>
      <c r="D45" s="302"/>
      <c r="E45" s="302"/>
      <c r="F45" s="30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8" t="s">
        <v>65</v>
      </c>
      <c r="B57" s="299"/>
      <c r="C57" s="299"/>
      <c r="D57" s="299"/>
      <c r="E57" s="299"/>
      <c r="F57" s="29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8" t="s">
        <v>25</v>
      </c>
      <c r="B84" s="299"/>
      <c r="C84" s="299"/>
      <c r="D84" s="299"/>
      <c r="E84" s="299"/>
      <c r="F84" s="29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0" t="s">
        <v>129</v>
      </c>
      <c r="B99" s="300"/>
      <c r="C99" s="300"/>
      <c r="D99" s="300"/>
      <c r="E99" s="300"/>
      <c r="F99" s="30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01" t="s">
        <v>63</v>
      </c>
      <c r="B101" s="302"/>
      <c r="C101" s="302"/>
      <c r="D101" s="302"/>
      <c r="E101" s="302"/>
      <c r="F101" s="30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8" t="s">
        <v>133</v>
      </c>
      <c r="B113" s="299"/>
      <c r="C113" s="299"/>
      <c r="D113" s="299"/>
      <c r="E113" s="299"/>
      <c r="F113" s="29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8" t="s">
        <v>73</v>
      </c>
      <c r="B137" s="299"/>
      <c r="C137" s="299"/>
      <c r="D137" s="299"/>
      <c r="E137" s="299"/>
      <c r="F137" s="29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0" t="s">
        <v>130</v>
      </c>
      <c r="B152" s="300"/>
      <c r="C152" s="300"/>
      <c r="D152" s="300"/>
      <c r="E152" s="300"/>
      <c r="F152" s="30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01" t="s">
        <v>63</v>
      </c>
      <c r="B154" s="302"/>
      <c r="C154" s="302"/>
      <c r="D154" s="302"/>
      <c r="E154" s="302"/>
      <c r="F154" s="30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8" t="s">
        <v>134</v>
      </c>
      <c r="B166" s="299"/>
      <c r="C166" s="299"/>
      <c r="D166" s="299"/>
      <c r="E166" s="299"/>
      <c r="F166" s="29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0" t="s">
        <v>167</v>
      </c>
      <c r="B192" s="300"/>
      <c r="C192" s="300"/>
      <c r="D192" s="300"/>
      <c r="E192" s="300"/>
      <c r="F192" s="30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8" t="s">
        <v>158</v>
      </c>
      <c r="B194" s="299"/>
      <c r="C194" s="299"/>
      <c r="D194" s="299"/>
      <c r="E194" s="299"/>
      <c r="F194" s="29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8" t="s">
        <v>76</v>
      </c>
      <c r="B209" s="299"/>
      <c r="C209" s="299"/>
      <c r="D209" s="299"/>
      <c r="E209" s="299"/>
      <c r="F209" s="29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6" t="s">
        <v>191</v>
      </c>
      <c r="B232" s="337"/>
      <c r="C232" s="337"/>
      <c r="D232" s="337"/>
      <c r="E232" s="337"/>
      <c r="F232" s="337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0" t="s">
        <v>78</v>
      </c>
      <c r="B248" s="300"/>
      <c r="C248" s="300"/>
      <c r="D248" s="300"/>
      <c r="E248" s="300"/>
      <c r="F248" s="30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8" t="s">
        <v>79</v>
      </c>
      <c r="B250" s="299"/>
      <c r="C250" s="299"/>
      <c r="D250" s="299"/>
      <c r="E250" s="299"/>
      <c r="F250" s="29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8" t="s">
        <v>81</v>
      </c>
      <c r="B266" s="299"/>
      <c r="C266" s="299"/>
      <c r="D266" s="299"/>
      <c r="E266" s="299"/>
      <c r="F266" s="29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0" t="s">
        <v>4</v>
      </c>
      <c r="B291" s="300"/>
      <c r="C291" s="300"/>
      <c r="D291" s="300"/>
      <c r="E291" s="300"/>
      <c r="F291" s="30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8" t="s">
        <v>19</v>
      </c>
      <c r="B293" s="299"/>
      <c r="C293" s="299"/>
      <c r="D293" s="299"/>
      <c r="E293" s="299"/>
      <c r="F293" s="29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8" t="s">
        <v>122</v>
      </c>
      <c r="B305" s="299"/>
      <c r="C305" s="299"/>
      <c r="D305" s="299"/>
      <c r="E305" s="299"/>
      <c r="F305" s="29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0" t="s">
        <v>21</v>
      </c>
      <c r="B324" s="300"/>
      <c r="C324" s="300"/>
      <c r="D324" s="300"/>
      <c r="E324" s="300"/>
      <c r="F324" s="30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8" t="s">
        <v>12</v>
      </c>
      <c r="B326" s="299"/>
      <c r="C326" s="299"/>
      <c r="D326" s="299"/>
      <c r="E326" s="299"/>
      <c r="F326" s="29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8" t="s">
        <v>25</v>
      </c>
      <c r="B339" s="299"/>
      <c r="C339" s="299"/>
      <c r="D339" s="299"/>
      <c r="E339" s="299"/>
      <c r="F339" s="29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0" t="s">
        <v>8</v>
      </c>
      <c r="B352" s="300"/>
      <c r="C352" s="300"/>
      <c r="D352" s="300"/>
      <c r="E352" s="300"/>
      <c r="F352" s="30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01" t="s">
        <v>113</v>
      </c>
      <c r="B354" s="302"/>
      <c r="C354" s="302"/>
      <c r="D354" s="302"/>
      <c r="E354" s="302"/>
      <c r="F354" s="30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8" t="s">
        <v>25</v>
      </c>
      <c r="B366" s="299"/>
      <c r="C366" s="299"/>
      <c r="D366" s="299"/>
      <c r="E366" s="299"/>
      <c r="F366" s="29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8" t="s">
        <v>124</v>
      </c>
      <c r="B382" s="299"/>
      <c r="C382" s="299"/>
      <c r="D382" s="299"/>
      <c r="E382" s="299"/>
      <c r="F382" s="29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8" t="s">
        <v>29</v>
      </c>
      <c r="B391" s="299"/>
      <c r="C391" s="299"/>
      <c r="D391" s="299"/>
      <c r="E391" s="299"/>
      <c r="F391" s="29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0" t="s">
        <v>125</v>
      </c>
      <c r="B405" s="300"/>
      <c r="C405" s="300"/>
      <c r="D405" s="300"/>
      <c r="E405" s="300"/>
      <c r="F405" s="30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01" t="s">
        <v>19</v>
      </c>
      <c r="B407" s="302"/>
      <c r="C407" s="302"/>
      <c r="D407" s="302"/>
      <c r="E407" s="302"/>
      <c r="F407" s="30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1" t="s">
        <v>122</v>
      </c>
      <c r="B418" s="302"/>
      <c r="C418" s="302"/>
      <c r="D418" s="302"/>
      <c r="E418" s="302"/>
      <c r="F418" s="30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0" t="s">
        <v>374</v>
      </c>
      <c r="B435" s="300"/>
      <c r="C435" s="300"/>
      <c r="D435" s="300"/>
      <c r="E435" s="300"/>
      <c r="F435" s="30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8" t="s">
        <v>375</v>
      </c>
      <c r="B437" s="299"/>
      <c r="C437" s="299"/>
      <c r="D437" s="299"/>
      <c r="E437" s="299"/>
      <c r="F437" s="29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8" t="s">
        <v>31</v>
      </c>
      <c r="B444" s="299"/>
      <c r="C444" s="299"/>
      <c r="D444" s="299"/>
      <c r="E444" s="299"/>
      <c r="F444" s="29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0" t="s">
        <v>180</v>
      </c>
      <c r="B454" s="300"/>
      <c r="C454" s="300"/>
      <c r="D454" s="300"/>
      <c r="E454" s="300"/>
      <c r="F454" s="30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0" t="s">
        <v>87</v>
      </c>
      <c r="B464" s="300"/>
      <c r="C464" s="300"/>
      <c r="D464" s="300"/>
      <c r="E464" s="300"/>
      <c r="F464" s="30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0" t="s">
        <v>151</v>
      </c>
      <c r="B473" s="300"/>
      <c r="C473" s="300"/>
      <c r="D473" s="300"/>
      <c r="E473" s="300"/>
      <c r="F473" s="30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0" t="s">
        <v>152</v>
      </c>
      <c r="B494" s="300"/>
      <c r="C494" s="300"/>
      <c r="D494" s="300"/>
      <c r="E494" s="300"/>
      <c r="F494" s="30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L197" sqref="L197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9"/>
      <c r="E1" s="329"/>
      <c r="F1" s="329"/>
      <c r="G1" s="329"/>
      <c r="H1" s="329"/>
      <c r="I1" s="329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05" t="s">
        <v>52</v>
      </c>
      <c r="B6" s="305"/>
      <c r="C6" s="305"/>
      <c r="D6" s="305"/>
      <c r="E6" s="305"/>
      <c r="F6" s="305"/>
      <c r="G6" s="214"/>
      <c r="H6" s="214"/>
      <c r="I6" s="214"/>
    </row>
    <row r="7" spans="1:9" s="36" customFormat="1" ht="21.75" customHeight="1" x14ac:dyDescent="0.5">
      <c r="A7" s="306" t="str">
        <f>'A1 Exploitation'!A8:F8</f>
        <v>CM Teniour</v>
      </c>
      <c r="B7" s="306"/>
      <c r="C7" s="306"/>
      <c r="D7" s="306"/>
      <c r="E7" s="306"/>
      <c r="F7" s="306"/>
      <c r="G7" s="214"/>
      <c r="H7" s="214"/>
      <c r="I7" s="214"/>
    </row>
    <row r="8" spans="1:9" s="36" customFormat="1" ht="24.75" x14ac:dyDescent="0.5">
      <c r="A8" s="38" t="s">
        <v>44</v>
      </c>
      <c r="B8" s="330">
        <f>'A3 Exploitation'!B9:F9</f>
        <v>0</v>
      </c>
      <c r="C8" s="330"/>
      <c r="D8" s="330"/>
      <c r="E8" s="330"/>
      <c r="F8" s="330"/>
      <c r="G8" s="214"/>
      <c r="H8" s="214"/>
      <c r="I8" s="214"/>
    </row>
    <row r="9" spans="1:9" s="36" customFormat="1" ht="24.75" x14ac:dyDescent="0.5">
      <c r="A9" s="39" t="s">
        <v>46</v>
      </c>
      <c r="B9" s="331">
        <f>'A3 Exploitation'!B10:F10</f>
        <v>0</v>
      </c>
      <c r="C9" s="331"/>
      <c r="D9" s="331"/>
      <c r="E9" s="331"/>
      <c r="F9" s="331"/>
      <c r="G9" s="214"/>
      <c r="H9" s="214"/>
      <c r="I9" s="214"/>
    </row>
    <row r="10" spans="1:9" s="36" customFormat="1" ht="24.75" x14ac:dyDescent="0.5">
      <c r="A10" s="38" t="s">
        <v>45</v>
      </c>
      <c r="B10" s="328">
        <f>'A3 Exploitation'!B11:F11</f>
        <v>0</v>
      </c>
      <c r="C10" s="328"/>
      <c r="D10" s="328"/>
      <c r="E10" s="328"/>
      <c r="F10" s="328"/>
      <c r="G10" s="214"/>
      <c r="H10" s="214"/>
      <c r="I10" s="214"/>
    </row>
    <row r="11" spans="1:9" s="36" customFormat="1" ht="24.75" x14ac:dyDescent="0.5">
      <c r="A11" s="38" t="s">
        <v>341</v>
      </c>
      <c r="B11" s="319">
        <f>D198</f>
        <v>0</v>
      </c>
      <c r="C11" s="319"/>
      <c r="D11" s="319"/>
      <c r="E11" s="319"/>
      <c r="F11" s="319"/>
      <c r="G11" s="214"/>
      <c r="H11" s="214"/>
      <c r="I11" s="214"/>
    </row>
    <row r="12" spans="1:9" s="36" customFormat="1" ht="22.5" x14ac:dyDescent="0.45">
      <c r="A12" s="35"/>
      <c r="D12" s="310"/>
      <c r="E12" s="310"/>
      <c r="F12" s="310"/>
      <c r="G12" s="310"/>
      <c r="H12" s="310"/>
      <c r="I12" s="40"/>
    </row>
    <row r="13" spans="1:9" s="36" customFormat="1" ht="11.25" customHeight="1" x14ac:dyDescent="0.3">
      <c r="A13" s="311" t="s">
        <v>32</v>
      </c>
      <c r="B13" s="312" t="s">
        <v>33</v>
      </c>
      <c r="C13" s="312"/>
      <c r="D13" s="312" t="s">
        <v>48</v>
      </c>
      <c r="E13" s="312" t="s">
        <v>213</v>
      </c>
      <c r="F13" s="312" t="s">
        <v>214</v>
      </c>
    </row>
    <row r="14" spans="1:9" s="36" customFormat="1" ht="12.75" customHeight="1" x14ac:dyDescent="0.3">
      <c r="A14" s="311"/>
      <c r="B14" s="69" t="s">
        <v>36</v>
      </c>
      <c r="C14" s="69" t="s">
        <v>35</v>
      </c>
      <c r="D14" s="312"/>
      <c r="E14" s="312"/>
      <c r="F14" s="312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3" t="s">
        <v>38</v>
      </c>
      <c r="B22" s="324"/>
      <c r="C22" s="325"/>
      <c r="D22" s="213">
        <f>SUM(B17:C21)</f>
        <v>0</v>
      </c>
    </row>
    <row r="23" spans="1:6" x14ac:dyDescent="0.3">
      <c r="A23" s="316" t="s">
        <v>342</v>
      </c>
      <c r="B23" s="317"/>
      <c r="C23" s="31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212">
        <f>SUM(B26:C31)</f>
        <v>0</v>
      </c>
    </row>
    <row r="33" spans="1:7" x14ac:dyDescent="0.3">
      <c r="A33" s="316" t="s">
        <v>342</v>
      </c>
      <c r="B33" s="317"/>
      <c r="C33" s="318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16" t="s">
        <v>38</v>
      </c>
      <c r="B41" s="317"/>
      <c r="C41" s="318"/>
      <c r="D41" s="212">
        <f>SUM(B36:C40)</f>
        <v>0</v>
      </c>
      <c r="E41" s="37"/>
      <c r="F41" s="37"/>
    </row>
    <row r="42" spans="1:7" s="50" customFormat="1" x14ac:dyDescent="0.3">
      <c r="A42" s="316" t="s">
        <v>342</v>
      </c>
      <c r="B42" s="317"/>
      <c r="C42" s="318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32" t="s">
        <v>21</v>
      </c>
      <c r="B44" s="333"/>
      <c r="C44" s="333"/>
      <c r="D44" s="333"/>
      <c r="E44" s="333"/>
      <c r="F44" s="333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212">
        <f>SUM(B45:C50)</f>
        <v>0</v>
      </c>
    </row>
    <row r="52" spans="1:6" x14ac:dyDescent="0.3">
      <c r="A52" s="316" t="s">
        <v>342</v>
      </c>
      <c r="B52" s="317"/>
      <c r="C52" s="31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212">
        <f>SUM(B55:C61)</f>
        <v>0</v>
      </c>
    </row>
    <row r="63" spans="1:6" x14ac:dyDescent="0.3">
      <c r="A63" s="316" t="s">
        <v>342</v>
      </c>
      <c r="B63" s="317"/>
      <c r="C63" s="31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36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36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212">
        <f>SUM(B66:C82)</f>
        <v>0</v>
      </c>
    </row>
    <row r="84" spans="1:6" x14ac:dyDescent="0.3">
      <c r="A84" s="316" t="s">
        <v>342</v>
      </c>
      <c r="B84" s="317"/>
      <c r="C84" s="31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212">
        <f>SUM(B87:C100)</f>
        <v>0</v>
      </c>
    </row>
    <row r="102" spans="1:6" x14ac:dyDescent="0.3">
      <c r="A102" s="316" t="s">
        <v>342</v>
      </c>
      <c r="B102" s="317"/>
      <c r="C102" s="31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212">
        <f>SUM(B106:C116)</f>
        <v>0</v>
      </c>
      <c r="E117" s="37"/>
      <c r="F117" s="37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6" t="s">
        <v>38</v>
      </c>
      <c r="B132" s="317"/>
      <c r="C132" s="318"/>
      <c r="D132" s="212">
        <f>SUM(B121:C131)</f>
        <v>0</v>
      </c>
    </row>
    <row r="133" spans="1:6" x14ac:dyDescent="0.3">
      <c r="A133" s="316" t="s">
        <v>342</v>
      </c>
      <c r="B133" s="317"/>
      <c r="C133" s="31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212">
        <f>SUM(B136:C147)</f>
        <v>0</v>
      </c>
    </row>
    <row r="149" spans="1:6" x14ac:dyDescent="0.3">
      <c r="A149" s="316" t="s">
        <v>342</v>
      </c>
      <c r="B149" s="317"/>
      <c r="C149" s="31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6" t="s">
        <v>38</v>
      </c>
      <c r="B160" s="324"/>
      <c r="C160" s="325"/>
      <c r="D160" s="213">
        <f>SUM(B152:C159)</f>
        <v>0</v>
      </c>
    </row>
    <row r="161" spans="1:6" x14ac:dyDescent="0.3">
      <c r="A161" s="316" t="s">
        <v>342</v>
      </c>
      <c r="B161" s="317"/>
      <c r="C161" s="31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6" t="s">
        <v>38</v>
      </c>
      <c r="B168" s="317"/>
      <c r="C168" s="318"/>
      <c r="D168" s="212">
        <f>SUM(B164:C167)</f>
        <v>0</v>
      </c>
    </row>
    <row r="169" spans="1:6" x14ac:dyDescent="0.3">
      <c r="A169" s="316" t="s">
        <v>342</v>
      </c>
      <c r="B169" s="317"/>
      <c r="C169" s="31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4" t="s">
        <v>17</v>
      </c>
      <c r="B171" s="335"/>
      <c r="C171" s="335"/>
      <c r="D171" s="335"/>
      <c r="E171" s="335"/>
      <c r="F171" s="33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212">
        <f>SUM(B172:C175)</f>
        <v>0</v>
      </c>
    </row>
    <row r="177" spans="1:6" x14ac:dyDescent="0.3">
      <c r="A177" s="316" t="s">
        <v>342</v>
      </c>
      <c r="B177" s="317"/>
      <c r="C177" s="31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6" t="s">
        <v>87</v>
      </c>
      <c r="B179" s="327"/>
      <c r="C179" s="327"/>
      <c r="D179" s="327"/>
      <c r="E179" s="327"/>
      <c r="F179" s="32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212">
        <f>SUM(B180:C184)</f>
        <v>0</v>
      </c>
    </row>
    <row r="186" spans="1:6" x14ac:dyDescent="0.3">
      <c r="A186" s="316" t="s">
        <v>342</v>
      </c>
      <c r="B186" s="317"/>
      <c r="C186" s="31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0</v>
      </c>
    </row>
    <row r="194" spans="1:4" x14ac:dyDescent="0.3">
      <c r="A194" s="316" t="s">
        <v>342</v>
      </c>
      <c r="B194" s="317"/>
      <c r="C194" s="31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4"/>
      <c r="E1" s="304"/>
      <c r="F1" s="304"/>
      <c r="G1" s="304"/>
      <c r="H1" s="304"/>
      <c r="I1" s="30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5" t="s">
        <v>201</v>
      </c>
      <c r="B7" s="305"/>
      <c r="C7" s="305"/>
      <c r="D7" s="305"/>
      <c r="E7" s="305"/>
      <c r="F7" s="305"/>
      <c r="G7" s="211"/>
      <c r="H7" s="211"/>
      <c r="I7" s="211"/>
    </row>
    <row r="8" spans="1:9" ht="29.25" x14ac:dyDescent="0.5">
      <c r="A8" s="306" t="str">
        <f>'Page de garde'!D18</f>
        <v>TENIOUR</v>
      </c>
      <c r="B8" s="306"/>
      <c r="C8" s="306"/>
      <c r="D8" s="306"/>
      <c r="E8" s="306"/>
      <c r="F8" s="306"/>
      <c r="G8" s="214"/>
      <c r="H8" s="214"/>
      <c r="I8" s="211"/>
    </row>
    <row r="9" spans="1:9" ht="24.75" x14ac:dyDescent="0.5">
      <c r="A9" s="38" t="s">
        <v>44</v>
      </c>
      <c r="B9" s="307"/>
      <c r="C9" s="307"/>
      <c r="D9" s="307"/>
      <c r="E9" s="307"/>
      <c r="F9" s="307"/>
      <c r="G9" s="214"/>
      <c r="H9" s="214"/>
      <c r="I9" s="211"/>
    </row>
    <row r="10" spans="1:9" ht="24.75" x14ac:dyDescent="0.5">
      <c r="A10" s="39" t="s">
        <v>46</v>
      </c>
      <c r="B10" s="308"/>
      <c r="C10" s="308"/>
      <c r="D10" s="308"/>
      <c r="E10" s="308"/>
      <c r="F10" s="308"/>
      <c r="G10" s="214"/>
      <c r="H10" s="214"/>
      <c r="I10" s="211"/>
    </row>
    <row r="11" spans="1:9" ht="24.75" x14ac:dyDescent="0.5">
      <c r="A11" s="38" t="s">
        <v>45</v>
      </c>
      <c r="B11" s="303"/>
      <c r="C11" s="303"/>
      <c r="D11" s="303"/>
      <c r="E11" s="303"/>
      <c r="F11" s="303"/>
      <c r="G11" s="214"/>
      <c r="H11" s="214"/>
      <c r="I11" s="211"/>
    </row>
    <row r="12" spans="1:9" ht="24.75" x14ac:dyDescent="0.5">
      <c r="A12" s="38" t="s">
        <v>276</v>
      </c>
      <c r="B12" s="309">
        <f>D505</f>
        <v>0</v>
      </c>
      <c r="C12" s="309"/>
      <c r="D12" s="309"/>
      <c r="E12" s="309"/>
      <c r="F12" s="309"/>
      <c r="G12" s="214"/>
      <c r="H12" s="214"/>
      <c r="I12" s="211"/>
    </row>
    <row r="13" spans="1:9" ht="22.5" x14ac:dyDescent="0.45">
      <c r="A13" s="35"/>
      <c r="B13" s="36"/>
      <c r="C13" s="36"/>
      <c r="D13" s="310"/>
      <c r="E13" s="310"/>
      <c r="F13" s="310"/>
      <c r="G13" s="310"/>
      <c r="H13" s="310"/>
      <c r="I13" s="3"/>
    </row>
    <row r="14" spans="1:9" ht="16.5" customHeight="1" x14ac:dyDescent="0.3">
      <c r="A14" s="311" t="s">
        <v>32</v>
      </c>
      <c r="B14" s="312" t="s">
        <v>33</v>
      </c>
      <c r="C14" s="312"/>
      <c r="D14" s="312" t="s">
        <v>48</v>
      </c>
      <c r="E14" s="313" t="s">
        <v>358</v>
      </c>
      <c r="F14" s="312" t="s">
        <v>214</v>
      </c>
      <c r="G14" s="36"/>
      <c r="H14" s="36"/>
    </row>
    <row r="15" spans="1:9" ht="16.5" customHeight="1" x14ac:dyDescent="0.3">
      <c r="A15" s="311"/>
      <c r="B15" s="76" t="s">
        <v>36</v>
      </c>
      <c r="C15" s="76" t="s">
        <v>35</v>
      </c>
      <c r="D15" s="312"/>
      <c r="E15" s="313"/>
      <c r="F15" s="312"/>
      <c r="G15" s="36"/>
      <c r="H15" s="36"/>
    </row>
    <row r="16" spans="1:9" ht="18" x14ac:dyDescent="0.35">
      <c r="A16" s="300" t="s">
        <v>0</v>
      </c>
      <c r="B16" s="300"/>
      <c r="C16" s="300"/>
      <c r="D16" s="300"/>
      <c r="E16" s="300"/>
      <c r="F16" s="30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4" t="s">
        <v>1</v>
      </c>
      <c r="B18" s="315"/>
      <c r="C18" s="315"/>
      <c r="D18" s="315"/>
      <c r="E18" s="315"/>
      <c r="F18" s="31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8" t="s">
        <v>18</v>
      </c>
      <c r="B26" s="299"/>
      <c r="C26" s="299"/>
      <c r="D26" s="299"/>
      <c r="E26" s="299"/>
      <c r="F26" s="29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0" t="s">
        <v>137</v>
      </c>
      <c r="B43" s="300"/>
      <c r="C43" s="300"/>
      <c r="D43" s="300"/>
      <c r="E43" s="300"/>
      <c r="F43" s="30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01" t="s">
        <v>63</v>
      </c>
      <c r="B45" s="302"/>
      <c r="C45" s="302"/>
      <c r="D45" s="302"/>
      <c r="E45" s="302"/>
      <c r="F45" s="30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8" t="s">
        <v>65</v>
      </c>
      <c r="B57" s="299"/>
      <c r="C57" s="299"/>
      <c r="D57" s="299"/>
      <c r="E57" s="299"/>
      <c r="F57" s="29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8" t="s">
        <v>25</v>
      </c>
      <c r="B84" s="299"/>
      <c r="C84" s="299"/>
      <c r="D84" s="299"/>
      <c r="E84" s="299"/>
      <c r="F84" s="29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0" t="s">
        <v>129</v>
      </c>
      <c r="B99" s="300"/>
      <c r="C99" s="300"/>
      <c r="D99" s="300"/>
      <c r="E99" s="300"/>
      <c r="F99" s="30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01" t="s">
        <v>63</v>
      </c>
      <c r="B101" s="302"/>
      <c r="C101" s="302"/>
      <c r="D101" s="302"/>
      <c r="E101" s="302"/>
      <c r="F101" s="30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8" t="s">
        <v>133</v>
      </c>
      <c r="B113" s="299"/>
      <c r="C113" s="299"/>
      <c r="D113" s="299"/>
      <c r="E113" s="299"/>
      <c r="F113" s="29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8" t="s">
        <v>73</v>
      </c>
      <c r="B137" s="299"/>
      <c r="C137" s="299"/>
      <c r="D137" s="299"/>
      <c r="E137" s="299"/>
      <c r="F137" s="29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0" t="s">
        <v>130</v>
      </c>
      <c r="B152" s="300"/>
      <c r="C152" s="300"/>
      <c r="D152" s="300"/>
      <c r="E152" s="300"/>
      <c r="F152" s="30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01" t="s">
        <v>63</v>
      </c>
      <c r="B154" s="302"/>
      <c r="C154" s="302"/>
      <c r="D154" s="302"/>
      <c r="E154" s="302"/>
      <c r="F154" s="30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8" t="s">
        <v>134</v>
      </c>
      <c r="B166" s="299"/>
      <c r="C166" s="299"/>
      <c r="D166" s="299"/>
      <c r="E166" s="299"/>
      <c r="F166" s="29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0" t="s">
        <v>167</v>
      </c>
      <c r="B192" s="300"/>
      <c r="C192" s="300"/>
      <c r="D192" s="300"/>
      <c r="E192" s="300"/>
      <c r="F192" s="30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8" t="s">
        <v>158</v>
      </c>
      <c r="B194" s="299"/>
      <c r="C194" s="299"/>
      <c r="D194" s="299"/>
      <c r="E194" s="299"/>
      <c r="F194" s="29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8" t="s">
        <v>76</v>
      </c>
      <c r="B209" s="299"/>
      <c r="C209" s="299"/>
      <c r="D209" s="299"/>
      <c r="E209" s="299"/>
      <c r="F209" s="29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8" t="s">
        <v>191</v>
      </c>
      <c r="B232" s="299"/>
      <c r="C232" s="299"/>
      <c r="D232" s="299"/>
      <c r="E232" s="299"/>
      <c r="F232" s="299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0" t="s">
        <v>78</v>
      </c>
      <c r="B248" s="300"/>
      <c r="C248" s="300"/>
      <c r="D248" s="300"/>
      <c r="E248" s="300"/>
      <c r="F248" s="30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8" t="s">
        <v>79</v>
      </c>
      <c r="B250" s="299"/>
      <c r="C250" s="299"/>
      <c r="D250" s="299"/>
      <c r="E250" s="299"/>
      <c r="F250" s="29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8" t="s">
        <v>81</v>
      </c>
      <c r="B266" s="299"/>
      <c r="C266" s="299"/>
      <c r="D266" s="299"/>
      <c r="E266" s="299"/>
      <c r="F266" s="29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0" t="s">
        <v>4</v>
      </c>
      <c r="B291" s="300"/>
      <c r="C291" s="300"/>
      <c r="D291" s="300"/>
      <c r="E291" s="300"/>
      <c r="F291" s="30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8" t="s">
        <v>19</v>
      </c>
      <c r="B293" s="299"/>
      <c r="C293" s="299"/>
      <c r="D293" s="299"/>
      <c r="E293" s="299"/>
      <c r="F293" s="29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8" t="s">
        <v>122</v>
      </c>
      <c r="B305" s="299"/>
      <c r="C305" s="299"/>
      <c r="D305" s="299"/>
      <c r="E305" s="299"/>
      <c r="F305" s="29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0" t="s">
        <v>21</v>
      </c>
      <c r="B324" s="300"/>
      <c r="C324" s="300"/>
      <c r="D324" s="300"/>
      <c r="E324" s="300"/>
      <c r="F324" s="30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8" t="s">
        <v>12</v>
      </c>
      <c r="B326" s="299"/>
      <c r="C326" s="299"/>
      <c r="D326" s="299"/>
      <c r="E326" s="299"/>
      <c r="F326" s="29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8" t="s">
        <v>25</v>
      </c>
      <c r="B339" s="299"/>
      <c r="C339" s="299"/>
      <c r="D339" s="299"/>
      <c r="E339" s="299"/>
      <c r="F339" s="29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0" t="s">
        <v>8</v>
      </c>
      <c r="B352" s="300"/>
      <c r="C352" s="300"/>
      <c r="D352" s="300"/>
      <c r="E352" s="300"/>
      <c r="F352" s="30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01" t="s">
        <v>113</v>
      </c>
      <c r="B354" s="302"/>
      <c r="C354" s="302"/>
      <c r="D354" s="302"/>
      <c r="E354" s="302"/>
      <c r="F354" s="30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8" t="s">
        <v>25</v>
      </c>
      <c r="B366" s="299"/>
      <c r="C366" s="299"/>
      <c r="D366" s="299"/>
      <c r="E366" s="299"/>
      <c r="F366" s="29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8" t="s">
        <v>124</v>
      </c>
      <c r="B382" s="299"/>
      <c r="C382" s="299"/>
      <c r="D382" s="299"/>
      <c r="E382" s="299"/>
      <c r="F382" s="29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8" t="s">
        <v>29</v>
      </c>
      <c r="B391" s="299"/>
      <c r="C391" s="299"/>
      <c r="D391" s="299"/>
      <c r="E391" s="299"/>
      <c r="F391" s="29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0" t="s">
        <v>125</v>
      </c>
      <c r="B405" s="300"/>
      <c r="C405" s="300"/>
      <c r="D405" s="300"/>
      <c r="E405" s="300"/>
      <c r="F405" s="30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01" t="s">
        <v>19</v>
      </c>
      <c r="B407" s="302"/>
      <c r="C407" s="302"/>
      <c r="D407" s="302"/>
      <c r="E407" s="302"/>
      <c r="F407" s="30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1" t="s">
        <v>122</v>
      </c>
      <c r="B418" s="302"/>
      <c r="C418" s="302"/>
      <c r="D418" s="302"/>
      <c r="E418" s="302"/>
      <c r="F418" s="30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0" t="s">
        <v>374</v>
      </c>
      <c r="B435" s="300"/>
      <c r="C435" s="300"/>
      <c r="D435" s="300"/>
      <c r="E435" s="300"/>
      <c r="F435" s="30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8" t="s">
        <v>375</v>
      </c>
      <c r="B437" s="299"/>
      <c r="C437" s="299"/>
      <c r="D437" s="299"/>
      <c r="E437" s="299"/>
      <c r="F437" s="29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8" t="s">
        <v>31</v>
      </c>
      <c r="B444" s="299"/>
      <c r="C444" s="299"/>
      <c r="D444" s="299"/>
      <c r="E444" s="299"/>
      <c r="F444" s="29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0" t="s">
        <v>180</v>
      </c>
      <c r="B454" s="300"/>
      <c r="C454" s="300"/>
      <c r="D454" s="300"/>
      <c r="E454" s="300"/>
      <c r="F454" s="30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0" t="s">
        <v>87</v>
      </c>
      <c r="B464" s="300"/>
      <c r="C464" s="300"/>
      <c r="D464" s="300"/>
      <c r="E464" s="300"/>
      <c r="F464" s="30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0" t="s">
        <v>151</v>
      </c>
      <c r="B473" s="300"/>
      <c r="C473" s="300"/>
      <c r="D473" s="300"/>
      <c r="E473" s="300"/>
      <c r="F473" s="30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0" t="s">
        <v>152</v>
      </c>
      <c r="B494" s="300"/>
      <c r="C494" s="300"/>
      <c r="D494" s="300"/>
      <c r="E494" s="300"/>
      <c r="F494" s="30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9"/>
      <c r="E1" s="329"/>
      <c r="F1" s="329"/>
      <c r="G1" s="329"/>
      <c r="H1" s="329"/>
      <c r="I1" s="329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05" t="s">
        <v>52</v>
      </c>
      <c r="B6" s="305"/>
      <c r="C6" s="305"/>
      <c r="D6" s="305"/>
      <c r="E6" s="305"/>
      <c r="F6" s="305"/>
      <c r="G6" s="214"/>
      <c r="H6" s="214"/>
      <c r="I6" s="214"/>
    </row>
    <row r="7" spans="1:9" s="36" customFormat="1" ht="21.75" customHeight="1" x14ac:dyDescent="0.5">
      <c r="A7" s="306" t="str">
        <f>'A1 Exploitation'!A8:F8</f>
        <v>CM Teniour</v>
      </c>
      <c r="B7" s="306"/>
      <c r="C7" s="306"/>
      <c r="D7" s="306"/>
      <c r="E7" s="306"/>
      <c r="F7" s="306"/>
      <c r="G7" s="214"/>
      <c r="H7" s="214"/>
      <c r="I7" s="214"/>
    </row>
    <row r="8" spans="1:9" s="36" customFormat="1" ht="24.75" x14ac:dyDescent="0.5">
      <c r="A8" s="38" t="s">
        <v>44</v>
      </c>
      <c r="B8" s="330">
        <f>'A4 Exploitation'!B9:F9</f>
        <v>0</v>
      </c>
      <c r="C8" s="330"/>
      <c r="D8" s="330"/>
      <c r="E8" s="330"/>
      <c r="F8" s="330"/>
      <c r="G8" s="214"/>
      <c r="H8" s="214"/>
      <c r="I8" s="214"/>
    </row>
    <row r="9" spans="1:9" s="36" customFormat="1" ht="24.75" x14ac:dyDescent="0.5">
      <c r="A9" s="39" t="s">
        <v>46</v>
      </c>
      <c r="B9" s="331">
        <f>'A4 Exploitation'!B10:F10</f>
        <v>0</v>
      </c>
      <c r="C9" s="331"/>
      <c r="D9" s="331"/>
      <c r="E9" s="331"/>
      <c r="F9" s="331"/>
      <c r="G9" s="214"/>
      <c r="H9" s="214"/>
      <c r="I9" s="214"/>
    </row>
    <row r="10" spans="1:9" s="36" customFormat="1" ht="24.75" x14ac:dyDescent="0.5">
      <c r="A10" s="38" t="s">
        <v>45</v>
      </c>
      <c r="B10" s="328">
        <f>'A4 Exploitation'!B11:F11</f>
        <v>0</v>
      </c>
      <c r="C10" s="328"/>
      <c r="D10" s="328"/>
      <c r="E10" s="328"/>
      <c r="F10" s="328"/>
      <c r="G10" s="214"/>
      <c r="H10" s="214"/>
      <c r="I10" s="214"/>
    </row>
    <row r="11" spans="1:9" s="36" customFormat="1" ht="24.75" x14ac:dyDescent="0.5">
      <c r="A11" s="38" t="s">
        <v>341</v>
      </c>
      <c r="B11" s="338">
        <f>D198</f>
        <v>0</v>
      </c>
      <c r="C11" s="338"/>
      <c r="D11" s="338"/>
      <c r="E11" s="338"/>
      <c r="F11" s="338"/>
      <c r="G11" s="214"/>
      <c r="H11" s="214"/>
      <c r="I11" s="214"/>
    </row>
    <row r="12" spans="1:9" s="36" customFormat="1" ht="22.5" x14ac:dyDescent="0.45">
      <c r="A12" s="35"/>
      <c r="D12" s="310"/>
      <c r="E12" s="310"/>
      <c r="F12" s="310"/>
      <c r="G12" s="310"/>
      <c r="H12" s="310"/>
      <c r="I12" s="40"/>
    </row>
    <row r="13" spans="1:9" s="36" customFormat="1" ht="11.25" customHeight="1" x14ac:dyDescent="0.3">
      <c r="A13" s="311" t="s">
        <v>32</v>
      </c>
      <c r="B13" s="312" t="s">
        <v>33</v>
      </c>
      <c r="C13" s="312"/>
      <c r="D13" s="312" t="s">
        <v>48</v>
      </c>
      <c r="E13" s="312" t="s">
        <v>213</v>
      </c>
      <c r="F13" s="312" t="s">
        <v>214</v>
      </c>
    </row>
    <row r="14" spans="1:9" s="36" customFormat="1" ht="12.75" customHeight="1" x14ac:dyDescent="0.3">
      <c r="A14" s="311"/>
      <c r="B14" s="69" t="s">
        <v>36</v>
      </c>
      <c r="C14" s="69" t="s">
        <v>35</v>
      </c>
      <c r="D14" s="312"/>
      <c r="E14" s="312"/>
      <c r="F14" s="312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3" t="s">
        <v>38</v>
      </c>
      <c r="B22" s="324"/>
      <c r="C22" s="325"/>
      <c r="D22" s="213">
        <f>SUM(B17:C21)</f>
        <v>0</v>
      </c>
    </row>
    <row r="23" spans="1:6" x14ac:dyDescent="0.3">
      <c r="A23" s="316" t="s">
        <v>342</v>
      </c>
      <c r="B23" s="317"/>
      <c r="C23" s="31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212">
        <f>SUM(B26:C31)</f>
        <v>0</v>
      </c>
    </row>
    <row r="33" spans="1:6" x14ac:dyDescent="0.3">
      <c r="A33" s="316" t="s">
        <v>342</v>
      </c>
      <c r="B33" s="317"/>
      <c r="C33" s="31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6" t="s">
        <v>38</v>
      </c>
      <c r="B41" s="317"/>
      <c r="C41" s="318"/>
      <c r="D41" s="212">
        <f>SUM(B36:C40)</f>
        <v>0</v>
      </c>
      <c r="E41" s="37"/>
      <c r="F41" s="37"/>
    </row>
    <row r="42" spans="1:6" s="50" customFormat="1" x14ac:dyDescent="0.3">
      <c r="A42" s="316" t="s">
        <v>342</v>
      </c>
      <c r="B42" s="317"/>
      <c r="C42" s="31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2" t="s">
        <v>21</v>
      </c>
      <c r="B44" s="333"/>
      <c r="C44" s="333"/>
      <c r="D44" s="333"/>
      <c r="E44" s="333"/>
      <c r="F44" s="33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212">
        <f>SUM(B45:C50)</f>
        <v>0</v>
      </c>
    </row>
    <row r="52" spans="1:6" x14ac:dyDescent="0.3">
      <c r="A52" s="316" t="s">
        <v>342</v>
      </c>
      <c r="B52" s="317"/>
      <c r="C52" s="31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212">
        <f>SUM(B55:C61)</f>
        <v>0</v>
      </c>
    </row>
    <row r="63" spans="1:6" x14ac:dyDescent="0.3">
      <c r="A63" s="316" t="s">
        <v>342</v>
      </c>
      <c r="B63" s="317"/>
      <c r="C63" s="31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212">
        <f>SUM(B66:C82)</f>
        <v>0</v>
      </c>
    </row>
    <row r="84" spans="1:6" x14ac:dyDescent="0.3">
      <c r="A84" s="316" t="s">
        <v>342</v>
      </c>
      <c r="B84" s="317"/>
      <c r="C84" s="31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212">
        <f>SUM(B87:C100)</f>
        <v>0</v>
      </c>
    </row>
    <row r="102" spans="1:6" x14ac:dyDescent="0.3">
      <c r="A102" s="316" t="s">
        <v>342</v>
      </c>
      <c r="B102" s="317"/>
      <c r="C102" s="31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212">
        <f>SUM(B106:C116)</f>
        <v>0</v>
      </c>
      <c r="E117" s="37"/>
      <c r="F117" s="37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6" t="s">
        <v>38</v>
      </c>
      <c r="B132" s="317"/>
      <c r="C132" s="318"/>
      <c r="D132" s="212">
        <f>SUM(B121:C131)</f>
        <v>0</v>
      </c>
    </row>
    <row r="133" spans="1:6" x14ac:dyDescent="0.3">
      <c r="A133" s="316" t="s">
        <v>342</v>
      </c>
      <c r="B133" s="317"/>
      <c r="C133" s="31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212">
        <f>SUM(B136:C147)</f>
        <v>0</v>
      </c>
    </row>
    <row r="149" spans="1:6" x14ac:dyDescent="0.3">
      <c r="A149" s="316" t="s">
        <v>342</v>
      </c>
      <c r="B149" s="317"/>
      <c r="C149" s="31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6" t="s">
        <v>38</v>
      </c>
      <c r="B160" s="324"/>
      <c r="C160" s="325"/>
      <c r="D160" s="213">
        <f>SUM(B152:C159)</f>
        <v>0</v>
      </c>
    </row>
    <row r="161" spans="1:6" x14ac:dyDescent="0.3">
      <c r="A161" s="316" t="s">
        <v>342</v>
      </c>
      <c r="B161" s="317"/>
      <c r="C161" s="31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6" t="s">
        <v>38</v>
      </c>
      <c r="B168" s="317"/>
      <c r="C168" s="318"/>
      <c r="D168" s="259">
        <f>SUM(B164:C167)</f>
        <v>0</v>
      </c>
      <c r="E168" s="36"/>
      <c r="F168" s="36"/>
    </row>
    <row r="169" spans="1:6" x14ac:dyDescent="0.3">
      <c r="A169" s="316" t="s">
        <v>342</v>
      </c>
      <c r="B169" s="317"/>
      <c r="C169" s="31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4" t="s">
        <v>17</v>
      </c>
      <c r="B171" s="335"/>
      <c r="C171" s="335"/>
      <c r="D171" s="335"/>
      <c r="E171" s="335"/>
      <c r="F171" s="33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212">
        <f>SUM(B172:C175)</f>
        <v>0</v>
      </c>
    </row>
    <row r="177" spans="1:6" x14ac:dyDescent="0.3">
      <c r="A177" s="316" t="s">
        <v>342</v>
      </c>
      <c r="B177" s="317"/>
      <c r="C177" s="31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6" t="s">
        <v>87</v>
      </c>
      <c r="B179" s="327"/>
      <c r="C179" s="327"/>
      <c r="D179" s="327"/>
      <c r="E179" s="327"/>
      <c r="F179" s="32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212">
        <f>SUM(B180:C184)</f>
        <v>0</v>
      </c>
    </row>
    <row r="186" spans="1:6" x14ac:dyDescent="0.3">
      <c r="A186" s="316" t="s">
        <v>342</v>
      </c>
      <c r="B186" s="317"/>
      <c r="C186" s="31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0</v>
      </c>
    </row>
    <row r="194" spans="1:4" x14ac:dyDescent="0.3">
      <c r="A194" s="316" t="s">
        <v>342</v>
      </c>
      <c r="B194" s="317"/>
      <c r="C194" s="31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2017-06-13T08:17:26Z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