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omments5.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omments6.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QLC\01-Clients QLC\3-GRANDE DISTRIBUTION\UHD Carrefour Qualité\2017\Audits Magasins\Audits magasins UHD 2017\Market QLC\CM Tozeur\12-Décembre 2017\"/>
    </mc:Choice>
  </mc:AlternateContent>
  <bookViews>
    <workbookView xWindow="0" yWindow="0" windowWidth="20490" windowHeight="7665" tabRatio="907" activeTab="8"/>
  </bookViews>
  <sheets>
    <sheet name="Page de garde" sheetId="29" r:id="rId1"/>
    <sheet name="A1 Exploitation" sheetId="16" r:id="rId2"/>
    <sheet name="A1 Technique" sheetId="17" r:id="rId3"/>
    <sheet name="A2 Exploitation" sheetId="18" r:id="rId4"/>
    <sheet name="A2 Technique" sheetId="19" r:id="rId5"/>
    <sheet name="A3 Exploitation" sheetId="20" r:id="rId6"/>
    <sheet name="A3 Technique" sheetId="21" r:id="rId7"/>
    <sheet name="A4 Exploitation" sheetId="22" r:id="rId8"/>
    <sheet name="A4 Technique" sheetId="23" r:id="rId9"/>
    <sheet name="A5 Exploitation" sheetId="24" r:id="rId10"/>
    <sheet name="A5 Technique" sheetId="25" r:id="rId11"/>
    <sheet name="A6 Exploitation" sheetId="26" r:id="rId12"/>
    <sheet name="A6 Technique" sheetId="27" r:id="rId13"/>
  </sheets>
  <definedNames>
    <definedName name="AA">'A1 Exploitation'!$BWJ$1</definedName>
    <definedName name="Cotation">#REF!</definedName>
    <definedName name="Liste">'A1 Exploitation'!$C$1:$C$4</definedName>
    <definedName name="Listeok">#REF!</definedName>
    <definedName name="P">#REF!</definedName>
    <definedName name="_xlnm.Print_Area" localSheetId="2">'A1 Technique'!$A$1:$F$209</definedName>
    <definedName name="_xlnm.Print_Area" localSheetId="3">'A2 Exploitation'!$A$1:$G$506</definedName>
    <definedName name="_xlnm.Print_Area" localSheetId="5">'A3 Exploitation'!$A$1:$F$505</definedName>
    <definedName name="_xlnm.Print_Area" localSheetId="6">'A3 Technique'!$A$1:$F$198</definedName>
    <definedName name="_xlnm.Print_Area" localSheetId="0">'Page de garde'!$A$1:$K$193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0" i="23" l="1"/>
  <c r="B9" i="23"/>
  <c r="B8" i="23"/>
  <c r="D193" i="23"/>
  <c r="C190" i="23"/>
  <c r="D185" i="23"/>
  <c r="D186" i="23" s="1"/>
  <c r="D176" i="23"/>
  <c r="D177" i="23" s="1"/>
  <c r="C164" i="23"/>
  <c r="D168" i="23" s="1"/>
  <c r="D169" i="23" s="1"/>
  <c r="C156" i="23"/>
  <c r="C155" i="23"/>
  <c r="C154" i="23"/>
  <c r="C144" i="23"/>
  <c r="C143" i="23"/>
  <c r="C137" i="23"/>
  <c r="D148" i="23" s="1"/>
  <c r="D149" i="23" s="1"/>
  <c r="C131" i="23"/>
  <c r="C129" i="23"/>
  <c r="C127" i="23"/>
  <c r="C126" i="23"/>
  <c r="D132" i="23" s="1"/>
  <c r="D133" i="23" s="1"/>
  <c r="C115" i="23"/>
  <c r="C114" i="23"/>
  <c r="C111" i="23"/>
  <c r="C99" i="23"/>
  <c r="C98" i="23"/>
  <c r="C93" i="23"/>
  <c r="C92" i="23"/>
  <c r="C81" i="23"/>
  <c r="C79" i="23"/>
  <c r="C76" i="23"/>
  <c r="C75" i="23"/>
  <c r="D83" i="23" s="1"/>
  <c r="D84" i="23" s="1"/>
  <c r="C74" i="23"/>
  <c r="D62" i="23"/>
  <c r="D63" i="23" s="1"/>
  <c r="C60" i="23"/>
  <c r="C59" i="23"/>
  <c r="C55" i="23"/>
  <c r="D52" i="23"/>
  <c r="D51" i="23"/>
  <c r="C50" i="23"/>
  <c r="D41" i="23"/>
  <c r="D42" i="23" s="1"/>
  <c r="C36" i="23"/>
  <c r="C26" i="23"/>
  <c r="D32" i="23" s="1"/>
  <c r="D33" i="23" s="1"/>
  <c r="D23" i="23"/>
  <c r="D22" i="23"/>
  <c r="A7" i="23"/>
  <c r="D503" i="22"/>
  <c r="C498" i="22"/>
  <c r="D500" i="22" s="1"/>
  <c r="C477" i="22"/>
  <c r="C476" i="22"/>
  <c r="D491" i="22" s="1"/>
  <c r="D492" i="22" s="1"/>
  <c r="C467" i="22"/>
  <c r="D470" i="22" s="1"/>
  <c r="D471" i="22" s="1"/>
  <c r="D461" i="22"/>
  <c r="D462" i="22" s="1"/>
  <c r="D449" i="22"/>
  <c r="D448" i="22"/>
  <c r="C439" i="22"/>
  <c r="D442" i="22" s="1"/>
  <c r="A436" i="22"/>
  <c r="C426" i="22"/>
  <c r="C423" i="22"/>
  <c r="C419" i="22"/>
  <c r="D429" i="22" s="1"/>
  <c r="D415" i="22"/>
  <c r="D416" i="22" s="1"/>
  <c r="C413" i="22"/>
  <c r="A406" i="22"/>
  <c r="D399" i="22"/>
  <c r="D400" i="22" s="1"/>
  <c r="C396" i="22"/>
  <c r="C395" i="22"/>
  <c r="D388" i="22"/>
  <c r="D389" i="22" s="1"/>
  <c r="C387" i="22"/>
  <c r="C384" i="22"/>
  <c r="C374" i="22"/>
  <c r="C369" i="22"/>
  <c r="D379" i="22" s="1"/>
  <c r="D380" i="22" s="1"/>
  <c r="D363" i="22"/>
  <c r="D364" i="22" s="1"/>
  <c r="C359" i="22"/>
  <c r="A353" i="22"/>
  <c r="D346" i="22"/>
  <c r="D347" i="22" s="1"/>
  <c r="C341" i="22"/>
  <c r="C333" i="22"/>
  <c r="C331" i="22"/>
  <c r="C330" i="22"/>
  <c r="D336" i="22" s="1"/>
  <c r="A325" i="22"/>
  <c r="C315" i="22"/>
  <c r="C311" i="22"/>
  <c r="C309" i="22"/>
  <c r="D318" i="22" s="1"/>
  <c r="D302" i="22"/>
  <c r="D303" i="22" s="1"/>
  <c r="C300" i="22"/>
  <c r="A292" i="22"/>
  <c r="D285" i="22"/>
  <c r="D286" i="22" s="1"/>
  <c r="C279" i="22"/>
  <c r="C277" i="22"/>
  <c r="C271" i="22"/>
  <c r="C260" i="22"/>
  <c r="C256" i="22"/>
  <c r="C251" i="22"/>
  <c r="A249" i="22"/>
  <c r="C236" i="22"/>
  <c r="C235" i="22"/>
  <c r="D242" i="22" s="1"/>
  <c r="C224" i="22"/>
  <c r="C222" i="22"/>
  <c r="C214" i="22"/>
  <c r="C211" i="22"/>
  <c r="D229" i="22" s="1"/>
  <c r="D230" i="22" s="1"/>
  <c r="C204" i="22"/>
  <c r="C203" i="22"/>
  <c r="C195" i="22"/>
  <c r="D206" i="22" s="1"/>
  <c r="D207" i="22" s="1"/>
  <c r="A193" i="22"/>
  <c r="C180" i="22"/>
  <c r="C176" i="22"/>
  <c r="C174" i="22"/>
  <c r="C172" i="22"/>
  <c r="D186" i="22" s="1"/>
  <c r="D187" i="22" s="1"/>
  <c r="C160" i="22"/>
  <c r="D163" i="22" s="1"/>
  <c r="A153" i="22"/>
  <c r="C143" i="22"/>
  <c r="C141" i="22"/>
  <c r="C140" i="22"/>
  <c r="C129" i="22"/>
  <c r="C127" i="22"/>
  <c r="C125" i="22"/>
  <c r="C121" i="22"/>
  <c r="D134" i="22" s="1"/>
  <c r="D135" i="22" s="1"/>
  <c r="C109" i="22"/>
  <c r="C107" i="22"/>
  <c r="A100" i="22"/>
  <c r="C87" i="22"/>
  <c r="D93" i="22" s="1"/>
  <c r="D94" i="22" s="1"/>
  <c r="C76" i="22"/>
  <c r="C75" i="22"/>
  <c r="C70" i="22"/>
  <c r="C64" i="22"/>
  <c r="C62" i="22"/>
  <c r="C53" i="22"/>
  <c r="D54" i="22" s="1"/>
  <c r="D55" i="22" s="1"/>
  <c r="C51" i="22"/>
  <c r="A44" i="22"/>
  <c r="C33" i="22"/>
  <c r="C28" i="22"/>
  <c r="D37" i="22" s="1"/>
  <c r="D23" i="22"/>
  <c r="D24" i="22" s="1"/>
  <c r="A17" i="22"/>
  <c r="A8" i="22"/>
  <c r="D160" i="23" l="1"/>
  <c r="D161" i="23" s="1"/>
  <c r="D117" i="23"/>
  <c r="D118" i="23" s="1"/>
  <c r="D101" i="23"/>
  <c r="D102" i="23" s="1"/>
  <c r="D263" i="22"/>
  <c r="D264" i="22" s="1"/>
  <c r="D146" i="22"/>
  <c r="D147" i="22" s="1"/>
  <c r="D110" i="22"/>
  <c r="D111" i="22" s="1"/>
  <c r="D81" i="22"/>
  <c r="D82" i="22" s="1"/>
  <c r="D197" i="23"/>
  <c r="D198" i="23" s="1"/>
  <c r="B11" i="23" s="1"/>
  <c r="D194" i="23"/>
  <c r="D245" i="22"/>
  <c r="D246" i="22" s="1"/>
  <c r="D243" i="22"/>
  <c r="D40" i="22"/>
  <c r="D41" i="22" s="1"/>
  <c r="D38" i="22"/>
  <c r="D321" i="22"/>
  <c r="D322" i="22" s="1"/>
  <c r="D319" i="22"/>
  <c r="D349" i="22"/>
  <c r="D350" i="22" s="1"/>
  <c r="D337" i="22"/>
  <c r="D432" i="22"/>
  <c r="D433" i="22" s="1"/>
  <c r="D430" i="22"/>
  <c r="D451" i="22"/>
  <c r="D452" i="22" s="1"/>
  <c r="D443" i="22"/>
  <c r="D501" i="22"/>
  <c r="D164" i="22"/>
  <c r="D189" i="22"/>
  <c r="D190" i="22" s="1"/>
  <c r="D402" i="22"/>
  <c r="D403" i="22" s="1"/>
  <c r="B9" i="17"/>
  <c r="B8" i="17"/>
  <c r="C26" i="17"/>
  <c r="B10" i="17"/>
  <c r="D288" i="22" l="1"/>
  <c r="D289" i="22" s="1"/>
  <c r="D149" i="22"/>
  <c r="D150" i="22" s="1"/>
  <c r="D96" i="22"/>
  <c r="D97" i="22" s="1"/>
  <c r="D503" i="18"/>
  <c r="B44" i="29" s="1"/>
  <c r="B46" i="29"/>
  <c r="D504" i="22" l="1"/>
  <c r="D505" i="22" s="1"/>
  <c r="B12" i="22" s="1"/>
  <c r="D503" i="16"/>
  <c r="C51" i="16"/>
  <c r="D23" i="16"/>
  <c r="B10" i="21" l="1"/>
  <c r="B9" i="21"/>
  <c r="B8" i="21"/>
  <c r="B10" i="27"/>
  <c r="B9" i="27"/>
  <c r="B8" i="27"/>
  <c r="B10" i="25"/>
  <c r="B9" i="25"/>
  <c r="B8" i="25"/>
  <c r="B10" i="19"/>
  <c r="B9" i="19"/>
  <c r="B8" i="19"/>
  <c r="C190" i="27"/>
  <c r="D193" i="27" s="1"/>
  <c r="D185" i="27"/>
  <c r="D186" i="27" s="1"/>
  <c r="D176" i="27"/>
  <c r="D177" i="27" s="1"/>
  <c r="C164" i="27"/>
  <c r="D168" i="27" s="1"/>
  <c r="D169" i="27" s="1"/>
  <c r="C156" i="27"/>
  <c r="C155" i="27"/>
  <c r="C154" i="27"/>
  <c r="C144" i="27"/>
  <c r="C143" i="27"/>
  <c r="C137" i="27"/>
  <c r="C131" i="27"/>
  <c r="C129" i="27"/>
  <c r="C127" i="27"/>
  <c r="C126" i="27"/>
  <c r="C115" i="27"/>
  <c r="C114" i="27"/>
  <c r="C111" i="27"/>
  <c r="C99" i="27"/>
  <c r="C98" i="27"/>
  <c r="C93" i="27"/>
  <c r="C92" i="27"/>
  <c r="C81" i="27"/>
  <c r="C79" i="27"/>
  <c r="C76" i="27"/>
  <c r="C75" i="27"/>
  <c r="C74" i="27"/>
  <c r="C60" i="27"/>
  <c r="C59" i="27"/>
  <c r="C55" i="27"/>
  <c r="C50" i="27"/>
  <c r="D51" i="27" s="1"/>
  <c r="D52" i="27" s="1"/>
  <c r="C36" i="27"/>
  <c r="D41" i="27" s="1"/>
  <c r="D42" i="27" s="1"/>
  <c r="C26" i="27"/>
  <c r="D32" i="27" s="1"/>
  <c r="D33" i="27" s="1"/>
  <c r="D22" i="27"/>
  <c r="D23" i="27" s="1"/>
  <c r="C190" i="25"/>
  <c r="D193" i="25" s="1"/>
  <c r="D185" i="25"/>
  <c r="D186" i="25" s="1"/>
  <c r="D176" i="25"/>
  <c r="D177" i="25" s="1"/>
  <c r="C164" i="25"/>
  <c r="D168" i="25" s="1"/>
  <c r="D169" i="25" s="1"/>
  <c r="C156" i="25"/>
  <c r="C155" i="25"/>
  <c r="C154" i="25"/>
  <c r="C144" i="25"/>
  <c r="C143" i="25"/>
  <c r="C137" i="25"/>
  <c r="C131" i="25"/>
  <c r="C129" i="25"/>
  <c r="C127" i="25"/>
  <c r="C126" i="25"/>
  <c r="C115" i="25"/>
  <c r="C114" i="25"/>
  <c r="C111" i="25"/>
  <c r="C99" i="25"/>
  <c r="C98" i="25"/>
  <c r="C93" i="25"/>
  <c r="C92" i="25"/>
  <c r="C81" i="25"/>
  <c r="C79" i="25"/>
  <c r="C76" i="25"/>
  <c r="C75" i="25"/>
  <c r="C74" i="25"/>
  <c r="C60" i="25"/>
  <c r="C59" i="25"/>
  <c r="C55" i="25"/>
  <c r="C50" i="25"/>
  <c r="D51" i="25" s="1"/>
  <c r="D52" i="25" s="1"/>
  <c r="C36" i="25"/>
  <c r="D41" i="25" s="1"/>
  <c r="D42" i="25" s="1"/>
  <c r="C26" i="25"/>
  <c r="D32" i="25" s="1"/>
  <c r="D33" i="25" s="1"/>
  <c r="D22" i="25"/>
  <c r="D23" i="25" s="1"/>
  <c r="C190" i="21"/>
  <c r="D193" i="21" s="1"/>
  <c r="D185" i="21"/>
  <c r="D186" i="21" s="1"/>
  <c r="D176" i="21"/>
  <c r="D177" i="21" s="1"/>
  <c r="C164" i="21"/>
  <c r="D168" i="21" s="1"/>
  <c r="D169" i="21" s="1"/>
  <c r="C156" i="21"/>
  <c r="C155" i="21"/>
  <c r="C154" i="21"/>
  <c r="C144" i="21"/>
  <c r="C143" i="21"/>
  <c r="C137" i="21"/>
  <c r="C131" i="21"/>
  <c r="C129" i="21"/>
  <c r="C127" i="21"/>
  <c r="C126" i="21"/>
  <c r="C115" i="21"/>
  <c r="C114" i="21"/>
  <c r="C111" i="21"/>
  <c r="C99" i="21"/>
  <c r="C98" i="21"/>
  <c r="C93" i="21"/>
  <c r="C92" i="21"/>
  <c r="C81" i="21"/>
  <c r="C79" i="21"/>
  <c r="C76" i="21"/>
  <c r="C75" i="21"/>
  <c r="C74" i="21"/>
  <c r="C60" i="21"/>
  <c r="C59" i="21"/>
  <c r="C55" i="21"/>
  <c r="C50" i="21"/>
  <c r="D51" i="21" s="1"/>
  <c r="D52" i="21" s="1"/>
  <c r="C36" i="21"/>
  <c r="D41" i="21" s="1"/>
  <c r="D42" i="21" s="1"/>
  <c r="C26" i="21"/>
  <c r="D32" i="21" s="1"/>
  <c r="D33" i="21" s="1"/>
  <c r="D22" i="21"/>
  <c r="D23" i="21" s="1"/>
  <c r="C190" i="19"/>
  <c r="D193" i="19" s="1"/>
  <c r="D185" i="19"/>
  <c r="D186" i="19" s="1"/>
  <c r="D176" i="19"/>
  <c r="D177" i="19" s="1"/>
  <c r="C164" i="19"/>
  <c r="D168" i="19" s="1"/>
  <c r="D169" i="19" s="1"/>
  <c r="C156" i="19"/>
  <c r="C155" i="19"/>
  <c r="C154" i="19"/>
  <c r="C144" i="19"/>
  <c r="C143" i="19"/>
  <c r="C137" i="19"/>
  <c r="C131" i="19"/>
  <c r="C129" i="19"/>
  <c r="C127" i="19"/>
  <c r="C126" i="19"/>
  <c r="C115" i="19"/>
  <c r="C114" i="19"/>
  <c r="C111" i="19"/>
  <c r="C99" i="19"/>
  <c r="C98" i="19"/>
  <c r="C93" i="19"/>
  <c r="C92" i="19"/>
  <c r="C81" i="19"/>
  <c r="C79" i="19"/>
  <c r="C76" i="19"/>
  <c r="C75" i="19"/>
  <c r="C74" i="19"/>
  <c r="C60" i="19"/>
  <c r="C59" i="19"/>
  <c r="C55" i="19"/>
  <c r="C50" i="19"/>
  <c r="D51" i="19" s="1"/>
  <c r="D52" i="19" s="1"/>
  <c r="C36" i="19"/>
  <c r="D41" i="19" s="1"/>
  <c r="D42" i="19" s="1"/>
  <c r="C26" i="19"/>
  <c r="D32" i="19" s="1"/>
  <c r="D33" i="19" s="1"/>
  <c r="D22" i="19"/>
  <c r="D23" i="19" s="1"/>
  <c r="D503" i="26"/>
  <c r="B48" i="29" s="1"/>
  <c r="C498" i="26"/>
  <c r="D500" i="26" s="1"/>
  <c r="C477" i="26"/>
  <c r="C476" i="26"/>
  <c r="C467" i="26"/>
  <c r="D470" i="26" s="1"/>
  <c r="D471" i="26" s="1"/>
  <c r="B165" i="29" s="1"/>
  <c r="D461" i="26"/>
  <c r="D462" i="26" s="1"/>
  <c r="B156" i="29" s="1"/>
  <c r="D448" i="26"/>
  <c r="C439" i="26"/>
  <c r="D442" i="26" s="1"/>
  <c r="D443" i="26" s="1"/>
  <c r="A436" i="26"/>
  <c r="C426" i="26"/>
  <c r="C423" i="26"/>
  <c r="C419" i="26"/>
  <c r="C413" i="26"/>
  <c r="D415" i="26" s="1"/>
  <c r="D416" i="26" s="1"/>
  <c r="A406" i="26"/>
  <c r="C396" i="26"/>
  <c r="C395" i="26"/>
  <c r="C387" i="26"/>
  <c r="C384" i="26"/>
  <c r="C374" i="26"/>
  <c r="C369" i="26"/>
  <c r="C359" i="26"/>
  <c r="D363" i="26" s="1"/>
  <c r="D364" i="26" s="1"/>
  <c r="A353" i="26"/>
  <c r="C341" i="26"/>
  <c r="D346" i="26" s="1"/>
  <c r="C333" i="26"/>
  <c r="C331" i="26"/>
  <c r="C330" i="26"/>
  <c r="A325" i="26"/>
  <c r="C315" i="26"/>
  <c r="C311" i="26"/>
  <c r="C309" i="26"/>
  <c r="C300" i="26"/>
  <c r="D302" i="26" s="1"/>
  <c r="D303" i="26" s="1"/>
  <c r="A292" i="26"/>
  <c r="C279" i="26"/>
  <c r="C277" i="26"/>
  <c r="C271" i="26"/>
  <c r="C260" i="26"/>
  <c r="C256" i="26"/>
  <c r="C251" i="26"/>
  <c r="A249" i="26"/>
  <c r="C236" i="26"/>
  <c r="C235" i="26"/>
  <c r="C224" i="26"/>
  <c r="C222" i="26"/>
  <c r="C214" i="26"/>
  <c r="C211" i="26"/>
  <c r="C204" i="26"/>
  <c r="C203" i="26"/>
  <c r="C195" i="26"/>
  <c r="A193" i="26"/>
  <c r="C180" i="26"/>
  <c r="C176" i="26"/>
  <c r="C174" i="26"/>
  <c r="C172" i="26"/>
  <c r="C160" i="26"/>
  <c r="D163" i="26" s="1"/>
  <c r="A153" i="26"/>
  <c r="C143" i="26"/>
  <c r="C141" i="26"/>
  <c r="C140" i="26"/>
  <c r="C129" i="26"/>
  <c r="C127" i="26"/>
  <c r="C125" i="26"/>
  <c r="C121" i="26"/>
  <c r="C109" i="26"/>
  <c r="C107" i="26"/>
  <c r="A100" i="26"/>
  <c r="C87" i="26"/>
  <c r="D93" i="26" s="1"/>
  <c r="D94" i="26" s="1"/>
  <c r="C76" i="26"/>
  <c r="C75" i="26"/>
  <c r="C70" i="26"/>
  <c r="C64" i="26"/>
  <c r="C62" i="26"/>
  <c r="C53" i="26"/>
  <c r="C51" i="26"/>
  <c r="A44" i="26"/>
  <c r="C33" i="26"/>
  <c r="C28" i="26"/>
  <c r="D23" i="26"/>
  <c r="D24" i="26" s="1"/>
  <c r="A17" i="26"/>
  <c r="A8" i="26"/>
  <c r="D503" i="24"/>
  <c r="B47" i="29" s="1"/>
  <c r="D500" i="24"/>
  <c r="D501" i="24" s="1"/>
  <c r="B182" i="29" s="1"/>
  <c r="C498" i="24"/>
  <c r="C477" i="24"/>
  <c r="C476" i="24"/>
  <c r="C467" i="24"/>
  <c r="D470" i="24" s="1"/>
  <c r="D471" i="24" s="1"/>
  <c r="B164" i="29" s="1"/>
  <c r="D461" i="24"/>
  <c r="D462" i="24" s="1"/>
  <c r="B155" i="29" s="1"/>
  <c r="D448" i="24"/>
  <c r="D449" i="24" s="1"/>
  <c r="C439" i="24"/>
  <c r="D442" i="24" s="1"/>
  <c r="A436" i="24"/>
  <c r="C426" i="24"/>
  <c r="C423" i="24"/>
  <c r="C419" i="24"/>
  <c r="C413" i="24"/>
  <c r="D415" i="24" s="1"/>
  <c r="D416" i="24" s="1"/>
  <c r="A406" i="24"/>
  <c r="C396" i="24"/>
  <c r="C395" i="24"/>
  <c r="C387" i="24"/>
  <c r="C384" i="24"/>
  <c r="C374" i="24"/>
  <c r="C369" i="24"/>
  <c r="C359" i="24"/>
  <c r="D363" i="24" s="1"/>
  <c r="D364" i="24" s="1"/>
  <c r="A353" i="24"/>
  <c r="C341" i="24"/>
  <c r="D346" i="24" s="1"/>
  <c r="C333" i="24"/>
  <c r="C331" i="24"/>
  <c r="C330" i="24"/>
  <c r="A325" i="24"/>
  <c r="C315" i="24"/>
  <c r="C311" i="24"/>
  <c r="C309" i="24"/>
  <c r="C300" i="24"/>
  <c r="D302" i="24" s="1"/>
  <c r="D303" i="24" s="1"/>
  <c r="A292" i="24"/>
  <c r="C279" i="24"/>
  <c r="C277" i="24"/>
  <c r="C271" i="24"/>
  <c r="C260" i="24"/>
  <c r="C256" i="24"/>
  <c r="C251" i="24"/>
  <c r="A249" i="24"/>
  <c r="C236" i="24"/>
  <c r="C235" i="24"/>
  <c r="C224" i="24"/>
  <c r="C222" i="24"/>
  <c r="C214" i="24"/>
  <c r="C211" i="24"/>
  <c r="C204" i="24"/>
  <c r="C203" i="24"/>
  <c r="C195" i="24"/>
  <c r="A193" i="24"/>
  <c r="C180" i="24"/>
  <c r="C176" i="24"/>
  <c r="C174" i="24"/>
  <c r="C172" i="24"/>
  <c r="C160" i="24"/>
  <c r="D163" i="24" s="1"/>
  <c r="A153" i="24"/>
  <c r="C143" i="24"/>
  <c r="C141" i="24"/>
  <c r="C140" i="24"/>
  <c r="C129" i="24"/>
  <c r="C127" i="24"/>
  <c r="C125" i="24"/>
  <c r="C121" i="24"/>
  <c r="C109" i="24"/>
  <c r="C107" i="24"/>
  <c r="A100" i="24"/>
  <c r="C87" i="24"/>
  <c r="D93" i="24" s="1"/>
  <c r="D94" i="24" s="1"/>
  <c r="C76" i="24"/>
  <c r="C75" i="24"/>
  <c r="C70" i="24"/>
  <c r="C64" i="24"/>
  <c r="C62" i="24"/>
  <c r="C53" i="24"/>
  <c r="C51" i="24"/>
  <c r="A44" i="24"/>
  <c r="C33" i="24"/>
  <c r="C28" i="24"/>
  <c r="D23" i="24"/>
  <c r="D24" i="24" s="1"/>
  <c r="A17" i="24"/>
  <c r="A8" i="24"/>
  <c r="B163" i="29"/>
  <c r="B154" i="29"/>
  <c r="D503" i="20"/>
  <c r="B45" i="29" s="1"/>
  <c r="C498" i="20"/>
  <c r="D500" i="20" s="1"/>
  <c r="C477" i="20"/>
  <c r="C476" i="20"/>
  <c r="D470" i="20"/>
  <c r="D471" i="20" s="1"/>
  <c r="B162" i="29" s="1"/>
  <c r="C467" i="20"/>
  <c r="D461" i="20"/>
  <c r="D462" i="20" s="1"/>
  <c r="B153" i="29" s="1"/>
  <c r="D448" i="20"/>
  <c r="C439" i="20"/>
  <c r="D442" i="20" s="1"/>
  <c r="D443" i="20" s="1"/>
  <c r="A436" i="20"/>
  <c r="C426" i="20"/>
  <c r="C423" i="20"/>
  <c r="C419" i="20"/>
  <c r="C413" i="20"/>
  <c r="D415" i="20" s="1"/>
  <c r="D416" i="20" s="1"/>
  <c r="A406" i="20"/>
  <c r="C396" i="20"/>
  <c r="C395" i="20"/>
  <c r="C387" i="20"/>
  <c r="C384" i="20"/>
  <c r="C374" i="20"/>
  <c r="C369" i="20"/>
  <c r="C359" i="20"/>
  <c r="D363" i="20" s="1"/>
  <c r="D364" i="20" s="1"/>
  <c r="A353" i="20"/>
  <c r="C341" i="20"/>
  <c r="D346" i="20" s="1"/>
  <c r="C333" i="20"/>
  <c r="C331" i="20"/>
  <c r="C330" i="20"/>
  <c r="A325" i="20"/>
  <c r="C315" i="20"/>
  <c r="C311" i="20"/>
  <c r="C309" i="20"/>
  <c r="C300" i="20"/>
  <c r="D302" i="20" s="1"/>
  <c r="D303" i="20" s="1"/>
  <c r="A292" i="20"/>
  <c r="C279" i="20"/>
  <c r="C277" i="20"/>
  <c r="C271" i="20"/>
  <c r="C260" i="20"/>
  <c r="C256" i="20"/>
  <c r="C251" i="20"/>
  <c r="A249" i="20"/>
  <c r="C236" i="20"/>
  <c r="C235" i="20"/>
  <c r="C224" i="20"/>
  <c r="C222" i="20"/>
  <c r="C214" i="20"/>
  <c r="C211" i="20"/>
  <c r="C204" i="20"/>
  <c r="C203" i="20"/>
  <c r="C195" i="20"/>
  <c r="A193" i="20"/>
  <c r="C180" i="20"/>
  <c r="C176" i="20"/>
  <c r="C174" i="20"/>
  <c r="C172" i="20"/>
  <c r="C160" i="20"/>
  <c r="D163" i="20" s="1"/>
  <c r="A153" i="20"/>
  <c r="C143" i="20"/>
  <c r="C141" i="20"/>
  <c r="C140" i="20"/>
  <c r="C129" i="20"/>
  <c r="C127" i="20"/>
  <c r="C125" i="20"/>
  <c r="C121" i="20"/>
  <c r="C109" i="20"/>
  <c r="C107" i="20"/>
  <c r="A100" i="20"/>
  <c r="C87" i="20"/>
  <c r="D93" i="20" s="1"/>
  <c r="D94" i="20" s="1"/>
  <c r="C76" i="20"/>
  <c r="C75" i="20"/>
  <c r="C70" i="20"/>
  <c r="C64" i="20"/>
  <c r="C62" i="20"/>
  <c r="C53" i="20"/>
  <c r="C51" i="20"/>
  <c r="A44" i="20"/>
  <c r="C33" i="20"/>
  <c r="C28" i="20"/>
  <c r="D23" i="20"/>
  <c r="D24" i="20" s="1"/>
  <c r="A17" i="20"/>
  <c r="A8" i="20"/>
  <c r="C498" i="18"/>
  <c r="D500" i="18" s="1"/>
  <c r="C477" i="18"/>
  <c r="C476" i="18"/>
  <c r="C467" i="18"/>
  <c r="D470" i="18" s="1"/>
  <c r="D471" i="18" s="1"/>
  <c r="B161" i="29" s="1"/>
  <c r="D461" i="18"/>
  <c r="D462" i="18" s="1"/>
  <c r="B152" i="29" s="1"/>
  <c r="D448" i="18"/>
  <c r="C439" i="18"/>
  <c r="D442" i="18" s="1"/>
  <c r="D443" i="18" s="1"/>
  <c r="A436" i="18"/>
  <c r="C426" i="18"/>
  <c r="C423" i="18"/>
  <c r="C419" i="18"/>
  <c r="C413" i="18"/>
  <c r="D415" i="18" s="1"/>
  <c r="D416" i="18" s="1"/>
  <c r="A406" i="18"/>
  <c r="C396" i="18"/>
  <c r="C395" i="18"/>
  <c r="C387" i="18"/>
  <c r="C384" i="18"/>
  <c r="C374" i="18"/>
  <c r="C369" i="18"/>
  <c r="C359" i="18"/>
  <c r="D363" i="18" s="1"/>
  <c r="D364" i="18" s="1"/>
  <c r="A353" i="18"/>
  <c r="C341" i="18"/>
  <c r="D346" i="18" s="1"/>
  <c r="C333" i="18"/>
  <c r="C331" i="18"/>
  <c r="C330" i="18"/>
  <c r="A325" i="18"/>
  <c r="C315" i="18"/>
  <c r="C311" i="18"/>
  <c r="C309" i="18"/>
  <c r="C300" i="18"/>
  <c r="D302" i="18" s="1"/>
  <c r="D303" i="18" s="1"/>
  <c r="A292" i="18"/>
  <c r="C279" i="18"/>
  <c r="C277" i="18"/>
  <c r="C271" i="18"/>
  <c r="C260" i="18"/>
  <c r="C256" i="18"/>
  <c r="C251" i="18"/>
  <c r="A249" i="18"/>
  <c r="C236" i="18"/>
  <c r="C235" i="18"/>
  <c r="C224" i="18"/>
  <c r="C222" i="18"/>
  <c r="C214" i="18"/>
  <c r="C211" i="18"/>
  <c r="C204" i="18"/>
  <c r="C203" i="18"/>
  <c r="C195" i="18"/>
  <c r="A193" i="18"/>
  <c r="C180" i="18"/>
  <c r="C176" i="18"/>
  <c r="C174" i="18"/>
  <c r="C172" i="18"/>
  <c r="C160" i="18"/>
  <c r="D163" i="18" s="1"/>
  <c r="A153" i="18"/>
  <c r="C143" i="18"/>
  <c r="C141" i="18"/>
  <c r="C140" i="18"/>
  <c r="C129" i="18"/>
  <c r="C127" i="18"/>
  <c r="C125" i="18"/>
  <c r="C121" i="18"/>
  <c r="C109" i="18"/>
  <c r="D110" i="18" s="1"/>
  <c r="D111" i="18" s="1"/>
  <c r="C107" i="18"/>
  <c r="A100" i="18"/>
  <c r="C87" i="18"/>
  <c r="D93" i="18" s="1"/>
  <c r="D94" i="18" s="1"/>
  <c r="C76" i="18"/>
  <c r="C75" i="18"/>
  <c r="C70" i="18"/>
  <c r="C64" i="18"/>
  <c r="C62" i="18"/>
  <c r="C53" i="18"/>
  <c r="C51" i="18"/>
  <c r="A44" i="18"/>
  <c r="C33" i="18"/>
  <c r="C28" i="18"/>
  <c r="D23" i="18"/>
  <c r="D24" i="18" s="1"/>
  <c r="A17" i="18"/>
  <c r="A8" i="18"/>
  <c r="C419" i="16"/>
  <c r="C423" i="16"/>
  <c r="D54" i="24" l="1"/>
  <c r="D55" i="24" s="1"/>
  <c r="D54" i="26"/>
  <c r="D55" i="26" s="1"/>
  <c r="D491" i="26"/>
  <c r="D492" i="26" s="1"/>
  <c r="B174" i="29" s="1"/>
  <c r="D388" i="24"/>
  <c r="D389" i="24" s="1"/>
  <c r="D146" i="18"/>
  <c r="D147" i="18" s="1"/>
  <c r="D37" i="24"/>
  <c r="D388" i="26"/>
  <c r="D389" i="26" s="1"/>
  <c r="D242" i="18"/>
  <c r="B172" i="29"/>
  <c r="D429" i="24"/>
  <c r="D491" i="24"/>
  <c r="D492" i="24" s="1"/>
  <c r="B173" i="29" s="1"/>
  <c r="D37" i="26"/>
  <c r="D110" i="26"/>
  <c r="D111" i="26" s="1"/>
  <c r="D206" i="26"/>
  <c r="D207" i="26" s="1"/>
  <c r="D379" i="26"/>
  <c r="D380" i="26" s="1"/>
  <c r="D62" i="25"/>
  <c r="D63" i="25" s="1"/>
  <c r="D117" i="21"/>
  <c r="D118" i="21" s="1"/>
  <c r="D134" i="18"/>
  <c r="D135" i="18" s="1"/>
  <c r="D54" i="18"/>
  <c r="D55" i="18" s="1"/>
  <c r="D388" i="18"/>
  <c r="D389" i="18" s="1"/>
  <c r="D491" i="18"/>
  <c r="D492" i="18" s="1"/>
  <c r="B170" i="29" s="1"/>
  <c r="D491" i="20"/>
  <c r="D492" i="20" s="1"/>
  <c r="B171" i="29" s="1"/>
  <c r="D318" i="24"/>
  <c r="D319" i="24" s="1"/>
  <c r="D336" i="24"/>
  <c r="D337" i="24" s="1"/>
  <c r="D242" i="26"/>
  <c r="D263" i="26"/>
  <c r="D264" i="26" s="1"/>
  <c r="D83" i="19"/>
  <c r="D84" i="19" s="1"/>
  <c r="D132" i="19"/>
  <c r="D133" i="19" s="1"/>
  <c r="D148" i="19"/>
  <c r="D149" i="19" s="1"/>
  <c r="D160" i="19"/>
  <c r="D161" i="19" s="1"/>
  <c r="D83" i="27"/>
  <c r="D84" i="27" s="1"/>
  <c r="D132" i="27"/>
  <c r="D133" i="27" s="1"/>
  <c r="D148" i="27"/>
  <c r="D149" i="27" s="1"/>
  <c r="D37" i="18"/>
  <c r="D40" i="18" s="1"/>
  <c r="D41" i="18" s="1"/>
  <c r="D451" i="18"/>
  <c r="D452" i="18" s="1"/>
  <c r="B143" i="29" s="1"/>
  <c r="D186" i="20"/>
  <c r="D187" i="20" s="1"/>
  <c r="D229" i="20"/>
  <c r="D230" i="20" s="1"/>
  <c r="D110" i="24"/>
  <c r="D111" i="24" s="1"/>
  <c r="D379" i="24"/>
  <c r="D380" i="24" s="1"/>
  <c r="D399" i="24"/>
  <c r="D400" i="24" s="1"/>
  <c r="D81" i="26"/>
  <c r="D96" i="26" s="1"/>
  <c r="D97" i="26" s="1"/>
  <c r="D399" i="26"/>
  <c r="D62" i="19"/>
  <c r="D63" i="19" s="1"/>
  <c r="D160" i="21"/>
  <c r="D161" i="21" s="1"/>
  <c r="D62" i="27"/>
  <c r="D63" i="27" s="1"/>
  <c r="D379" i="18"/>
  <c r="D380" i="18" s="1"/>
  <c r="D399" i="18"/>
  <c r="D400" i="18" s="1"/>
  <c r="D37" i="20"/>
  <c r="D38" i="20" s="1"/>
  <c r="D110" i="20"/>
  <c r="D111" i="20" s="1"/>
  <c r="D134" i="24"/>
  <c r="D135" i="24" s="1"/>
  <c r="D146" i="24"/>
  <c r="D147" i="24" s="1"/>
  <c r="D349" i="24"/>
  <c r="D350" i="24" s="1"/>
  <c r="D117" i="19"/>
  <c r="D118" i="19" s="1"/>
  <c r="D62" i="21"/>
  <c r="D63" i="21" s="1"/>
  <c r="D117" i="27"/>
  <c r="D118" i="27" s="1"/>
  <c r="D186" i="18"/>
  <c r="D187" i="18" s="1"/>
  <c r="D229" i="18"/>
  <c r="D230" i="18" s="1"/>
  <c r="D81" i="20"/>
  <c r="D82" i="20" s="1"/>
  <c r="D206" i="20"/>
  <c r="D207" i="20" s="1"/>
  <c r="D242" i="20"/>
  <c r="D263" i="20"/>
  <c r="D264" i="20" s="1"/>
  <c r="D388" i="20"/>
  <c r="D389" i="20" s="1"/>
  <c r="D186" i="24"/>
  <c r="D187" i="24" s="1"/>
  <c r="D229" i="24"/>
  <c r="D230" i="24" s="1"/>
  <c r="D242" i="24"/>
  <c r="D243" i="24" s="1"/>
  <c r="D263" i="24"/>
  <c r="D264" i="24" s="1"/>
  <c r="D285" i="26"/>
  <c r="D318" i="26"/>
  <c r="D336" i="26"/>
  <c r="D337" i="26" s="1"/>
  <c r="D429" i="26"/>
  <c r="D432" i="26" s="1"/>
  <c r="D433" i="26" s="1"/>
  <c r="B138" i="29" s="1"/>
  <c r="D101" i="19"/>
  <c r="D102" i="19" s="1"/>
  <c r="D160" i="25"/>
  <c r="D161" i="25" s="1"/>
  <c r="D101" i="27"/>
  <c r="D102" i="27" s="1"/>
  <c r="D206" i="18"/>
  <c r="D207" i="18" s="1"/>
  <c r="D263" i="18"/>
  <c r="D264" i="18" s="1"/>
  <c r="D285" i="20"/>
  <c r="D286" i="20" s="1"/>
  <c r="D318" i="20"/>
  <c r="D321" i="20" s="1"/>
  <c r="D322" i="20" s="1"/>
  <c r="D336" i="20"/>
  <c r="D337" i="20" s="1"/>
  <c r="D429" i="20"/>
  <c r="D432" i="20" s="1"/>
  <c r="D433" i="20" s="1"/>
  <c r="B135" i="29" s="1"/>
  <c r="D81" i="24"/>
  <c r="D96" i="24" s="1"/>
  <c r="D97" i="24" s="1"/>
  <c r="D206" i="24"/>
  <c r="D207" i="24" s="1"/>
  <c r="D451" i="24"/>
  <c r="D452" i="24" s="1"/>
  <c r="B146" i="29" s="1"/>
  <c r="D134" i="26"/>
  <c r="D135" i="26" s="1"/>
  <c r="D146" i="26"/>
  <c r="D147" i="26" s="1"/>
  <c r="D451" i="26"/>
  <c r="D452" i="26" s="1"/>
  <c r="B147" i="29" s="1"/>
  <c r="D83" i="21"/>
  <c r="D84" i="21" s="1"/>
  <c r="D132" i="21"/>
  <c r="D133" i="21" s="1"/>
  <c r="D148" i="21"/>
  <c r="D149" i="21" s="1"/>
  <c r="D83" i="25"/>
  <c r="D84" i="25" s="1"/>
  <c r="D132" i="25"/>
  <c r="D133" i="25" s="1"/>
  <c r="D148" i="25"/>
  <c r="D149" i="25" s="1"/>
  <c r="D81" i="18"/>
  <c r="D82" i="18" s="1"/>
  <c r="D285" i="18"/>
  <c r="D286" i="18" s="1"/>
  <c r="D318" i="18"/>
  <c r="D319" i="18" s="1"/>
  <c r="D336" i="18"/>
  <c r="D337" i="18" s="1"/>
  <c r="D429" i="18"/>
  <c r="D432" i="18" s="1"/>
  <c r="D433" i="18" s="1"/>
  <c r="B134" i="29" s="1"/>
  <c r="D54" i="20"/>
  <c r="D55" i="20" s="1"/>
  <c r="D134" i="20"/>
  <c r="D135" i="20" s="1"/>
  <c r="D146" i="20"/>
  <c r="D147" i="20" s="1"/>
  <c r="D379" i="20"/>
  <c r="D380" i="20" s="1"/>
  <c r="D399" i="20"/>
  <c r="D400" i="20" s="1"/>
  <c r="B145" i="29"/>
  <c r="D285" i="24"/>
  <c r="D443" i="24"/>
  <c r="D186" i="26"/>
  <c r="D187" i="26" s="1"/>
  <c r="D229" i="26"/>
  <c r="D230" i="26" s="1"/>
  <c r="D101" i="21"/>
  <c r="D102" i="21" s="1"/>
  <c r="D101" i="25"/>
  <c r="D102" i="25" s="1"/>
  <c r="D117" i="25"/>
  <c r="D118" i="25" s="1"/>
  <c r="D160" i="27"/>
  <c r="D161" i="27" s="1"/>
  <c r="D40" i="24"/>
  <c r="D41" i="24" s="1"/>
  <c r="D40" i="26"/>
  <c r="D41" i="26" s="1"/>
  <c r="D194" i="27"/>
  <c r="D194" i="25"/>
  <c r="D194" i="21"/>
  <c r="D194" i="19"/>
  <c r="D245" i="26"/>
  <c r="D246" i="26" s="1"/>
  <c r="D243" i="26"/>
  <c r="D286" i="26"/>
  <c r="D288" i="26"/>
  <c r="D289" i="26" s="1"/>
  <c r="D321" i="26"/>
  <c r="D322" i="26" s="1"/>
  <c r="D319" i="26"/>
  <c r="D501" i="26"/>
  <c r="B183" i="29" s="1"/>
  <c r="D164" i="26"/>
  <c r="D400" i="26"/>
  <c r="D402" i="26"/>
  <c r="D403" i="26" s="1"/>
  <c r="D38" i="26"/>
  <c r="D347" i="26"/>
  <c r="D449" i="26"/>
  <c r="D286" i="24"/>
  <c r="D245" i="24"/>
  <c r="D246" i="24" s="1"/>
  <c r="D164" i="24"/>
  <c r="D189" i="24"/>
  <c r="D190" i="24" s="1"/>
  <c r="D321" i="24"/>
  <c r="D322" i="24" s="1"/>
  <c r="D432" i="24"/>
  <c r="D433" i="24" s="1"/>
  <c r="B137" i="29" s="1"/>
  <c r="D430" i="24"/>
  <c r="D38" i="24"/>
  <c r="D347" i="24"/>
  <c r="B181" i="29"/>
  <c r="B136" i="29"/>
  <c r="D430" i="20"/>
  <c r="D501" i="20"/>
  <c r="B180" i="29" s="1"/>
  <c r="D164" i="20"/>
  <c r="D451" i="20"/>
  <c r="D452" i="20" s="1"/>
  <c r="B144" i="29" s="1"/>
  <c r="D347" i="20"/>
  <c r="D449" i="20"/>
  <c r="D321" i="18"/>
  <c r="D322" i="18" s="1"/>
  <c r="D501" i="18"/>
  <c r="B179" i="29" s="1"/>
  <c r="D245" i="18"/>
  <c r="D246" i="18" s="1"/>
  <c r="D243" i="18"/>
  <c r="D149" i="18"/>
  <c r="D150" i="18" s="1"/>
  <c r="D164" i="18"/>
  <c r="D38" i="18"/>
  <c r="D347" i="18"/>
  <c r="D449" i="18"/>
  <c r="D149" i="26" l="1"/>
  <c r="D150" i="26" s="1"/>
  <c r="D402" i="24"/>
  <c r="D403" i="24" s="1"/>
  <c r="D149" i="24"/>
  <c r="D150" i="24" s="1"/>
  <c r="D96" i="18"/>
  <c r="D97" i="18" s="1"/>
  <c r="D189" i="26"/>
  <c r="D190" i="26" s="1"/>
  <c r="D197" i="25"/>
  <c r="D198" i="25" s="1"/>
  <c r="B11" i="25" s="1"/>
  <c r="D349" i="20"/>
  <c r="D350" i="20" s="1"/>
  <c r="B117" i="29" s="1"/>
  <c r="D288" i="20"/>
  <c r="D289" i="20" s="1"/>
  <c r="D245" i="20"/>
  <c r="D246" i="20" s="1"/>
  <c r="B90" i="29" s="1"/>
  <c r="D243" i="20"/>
  <c r="D197" i="21"/>
  <c r="D198" i="21" s="1"/>
  <c r="D402" i="20"/>
  <c r="D403" i="20" s="1"/>
  <c r="B126" i="29" s="1"/>
  <c r="D319" i="20"/>
  <c r="D189" i="20"/>
  <c r="D190" i="20" s="1"/>
  <c r="B81" i="29" s="1"/>
  <c r="D149" i="20"/>
  <c r="D150" i="20" s="1"/>
  <c r="B72" i="29" s="1"/>
  <c r="D40" i="20"/>
  <c r="D41" i="20" s="1"/>
  <c r="B54" i="29" s="1"/>
  <c r="D430" i="18"/>
  <c r="D402" i="18"/>
  <c r="D403" i="18" s="1"/>
  <c r="B125" i="29" s="1"/>
  <c r="D189" i="18"/>
  <c r="D190" i="18" s="1"/>
  <c r="B80" i="29" s="1"/>
  <c r="D288" i="18"/>
  <c r="D289" i="18" s="1"/>
  <c r="B98" i="29" s="1"/>
  <c r="D82" i="24"/>
  <c r="D430" i="26"/>
  <c r="D96" i="20"/>
  <c r="D97" i="20" s="1"/>
  <c r="B63" i="29" s="1"/>
  <c r="D82" i="26"/>
  <c r="D197" i="19"/>
  <c r="D198" i="19" s="1"/>
  <c r="B11" i="19" s="1"/>
  <c r="D197" i="27"/>
  <c r="D198" i="27" s="1"/>
  <c r="B11" i="27" s="1"/>
  <c r="D288" i="24"/>
  <c r="D289" i="24" s="1"/>
  <c r="D349" i="26"/>
  <c r="D350" i="26" s="1"/>
  <c r="D349" i="18"/>
  <c r="D350" i="18" s="1"/>
  <c r="B116" i="29" s="1"/>
  <c r="D504" i="26"/>
  <c r="D505" i="26" s="1"/>
  <c r="B53" i="29"/>
  <c r="B93" i="29"/>
  <c r="B75" i="29"/>
  <c r="B128" i="29"/>
  <c r="B101" i="29"/>
  <c r="B100" i="29"/>
  <c r="B55" i="29"/>
  <c r="B99" i="29"/>
  <c r="B89" i="29"/>
  <c r="B107" i="29"/>
  <c r="B71" i="29"/>
  <c r="B192" i="29"/>
  <c r="B191" i="29"/>
  <c r="B129" i="29"/>
  <c r="B127" i="29"/>
  <c r="B120" i="29"/>
  <c r="B119" i="29"/>
  <c r="B118" i="29"/>
  <c r="B111" i="29"/>
  <c r="B110" i="29"/>
  <c r="B109" i="29"/>
  <c r="B108" i="29"/>
  <c r="B102" i="29"/>
  <c r="B92" i="29"/>
  <c r="B91" i="29"/>
  <c r="B84" i="29"/>
  <c r="B83" i="29"/>
  <c r="B82" i="29"/>
  <c r="B73" i="29"/>
  <c r="B74" i="29"/>
  <c r="B66" i="29"/>
  <c r="B65" i="29"/>
  <c r="B64" i="29"/>
  <c r="B57" i="29"/>
  <c r="B56" i="29"/>
  <c r="B37" i="29" l="1"/>
  <c r="B27" i="29"/>
  <c r="D504" i="24"/>
  <c r="D505" i="24" s="1"/>
  <c r="B12" i="26"/>
  <c r="B39" i="29"/>
  <c r="B29" i="29"/>
  <c r="B11" i="21"/>
  <c r="D504" i="20"/>
  <c r="D505" i="20" s="1"/>
  <c r="D504" i="18"/>
  <c r="D505" i="18" s="1"/>
  <c r="B25" i="29" s="1"/>
  <c r="B188" i="29"/>
  <c r="A7" i="25"/>
  <c r="A7" i="27"/>
  <c r="A7" i="19"/>
  <c r="A7" i="21"/>
  <c r="A7" i="17"/>
  <c r="B62" i="29"/>
  <c r="B190" i="29"/>
  <c r="B189" i="29"/>
  <c r="J186" i="29"/>
  <c r="J177" i="29"/>
  <c r="J168" i="29"/>
  <c r="J159" i="29"/>
  <c r="J150" i="29"/>
  <c r="J141" i="29"/>
  <c r="J132" i="29"/>
  <c r="J123" i="29"/>
  <c r="J114" i="29"/>
  <c r="J105" i="29"/>
  <c r="J96" i="29"/>
  <c r="J87" i="29"/>
  <c r="J78" i="29"/>
  <c r="J69" i="29"/>
  <c r="J60" i="29"/>
  <c r="J51" i="29"/>
  <c r="J42" i="29"/>
  <c r="J33" i="29"/>
  <c r="J23" i="29"/>
  <c r="B12" i="20" l="1"/>
  <c r="B36" i="29"/>
  <c r="B12" i="24"/>
  <c r="B38" i="29"/>
  <c r="B28" i="29"/>
  <c r="B26" i="29"/>
  <c r="B12" i="18"/>
  <c r="B35" i="29"/>
  <c r="C190" i="17"/>
  <c r="D193" i="17" s="1"/>
  <c r="D194" i="17" s="1"/>
  <c r="D185" i="17"/>
  <c r="D186" i="17" s="1"/>
  <c r="D176" i="17"/>
  <c r="D177" i="17" s="1"/>
  <c r="C164" i="17"/>
  <c r="D168" i="17" s="1"/>
  <c r="D169" i="17" s="1"/>
  <c r="C154" i="17"/>
  <c r="C144" i="17" l="1"/>
  <c r="C143" i="17"/>
  <c r="C137" i="17"/>
  <c r="C131" i="17"/>
  <c r="C129" i="17"/>
  <c r="C127" i="17"/>
  <c r="C126" i="17"/>
  <c r="C115" i="17"/>
  <c r="C114" i="17"/>
  <c r="C111" i="17"/>
  <c r="C99" i="17"/>
  <c r="C98" i="17"/>
  <c r="C93" i="17"/>
  <c r="C92" i="17"/>
  <c r="C81" i="17"/>
  <c r="C79" i="17"/>
  <c r="C76" i="17"/>
  <c r="C75" i="17"/>
  <c r="C74" i="17"/>
  <c r="C60" i="17"/>
  <c r="C59" i="17"/>
  <c r="C55" i="17"/>
  <c r="C50" i="17"/>
  <c r="D51" i="17" s="1"/>
  <c r="D52" i="17" s="1"/>
  <c r="D32" i="17"/>
  <c r="D33" i="17" s="1"/>
  <c r="D22" i="17"/>
  <c r="D132" i="17" l="1"/>
  <c r="D133" i="17" s="1"/>
  <c r="D117" i="17"/>
  <c r="D118" i="17" s="1"/>
  <c r="D101" i="17"/>
  <c r="D102" i="17" s="1"/>
  <c r="D83" i="17"/>
  <c r="D84" i="17" s="1"/>
  <c r="D62" i="17"/>
  <c r="D63" i="17" s="1"/>
  <c r="D23" i="17"/>
  <c r="D148" i="17"/>
  <c r="D149" i="17" s="1"/>
  <c r="B43" i="29"/>
  <c r="C498" i="16"/>
  <c r="D500" i="16" s="1"/>
  <c r="D461" i="16"/>
  <c r="A436" i="16"/>
  <c r="D501" i="16" l="1"/>
  <c r="B178" i="29" s="1"/>
  <c r="C477" i="16"/>
  <c r="C476" i="16"/>
  <c r="C467" i="16"/>
  <c r="D470" i="16" s="1"/>
  <c r="D471" i="16" s="1"/>
  <c r="B160" i="29" s="1"/>
  <c r="D462" i="16"/>
  <c r="B151" i="29" s="1"/>
  <c r="D448" i="16"/>
  <c r="C439" i="16"/>
  <c r="D442" i="16" s="1"/>
  <c r="C426" i="16"/>
  <c r="C413" i="16"/>
  <c r="D415" i="16" s="1"/>
  <c r="D416" i="16" s="1"/>
  <c r="A406" i="16"/>
  <c r="C396" i="16"/>
  <c r="C395" i="16"/>
  <c r="C387" i="16"/>
  <c r="C384" i="16"/>
  <c r="C374" i="16"/>
  <c r="C369" i="16"/>
  <c r="A353" i="16"/>
  <c r="A325" i="16"/>
  <c r="C315" i="16"/>
  <c r="A292" i="16"/>
  <c r="C279" i="16"/>
  <c r="A249" i="16"/>
  <c r="C236" i="16"/>
  <c r="C235" i="16"/>
  <c r="C224" i="16"/>
  <c r="C222" i="16"/>
  <c r="C211" i="16"/>
  <c r="C204" i="16"/>
  <c r="C203" i="16"/>
  <c r="C195" i="16"/>
  <c r="A193" i="16"/>
  <c r="D491" i="16" l="1"/>
  <c r="D492" i="16" s="1"/>
  <c r="B169" i="29" s="1"/>
  <c r="D451" i="16"/>
  <c r="D452" i="16" s="1"/>
  <c r="B142" i="29" s="1"/>
  <c r="D429" i="16"/>
  <c r="D432" i="16" s="1"/>
  <c r="D433" i="16" s="1"/>
  <c r="B133" i="29" s="1"/>
  <c r="D399" i="16"/>
  <c r="D400" i="16" s="1"/>
  <c r="D449" i="16"/>
  <c r="D388" i="16"/>
  <c r="D389" i="16" s="1"/>
  <c r="D206" i="16"/>
  <c r="D207" i="16" s="1"/>
  <c r="D242" i="16"/>
  <c r="D243" i="16" s="1"/>
  <c r="D379" i="16"/>
  <c r="D380" i="16" s="1"/>
  <c r="D443" i="16"/>
  <c r="A153" i="16"/>
  <c r="C180" i="16"/>
  <c r="C176" i="16"/>
  <c r="C174" i="16"/>
  <c r="C172" i="16"/>
  <c r="C160" i="16"/>
  <c r="D163" i="16" s="1"/>
  <c r="C129" i="16"/>
  <c r="C109" i="16"/>
  <c r="C107" i="16"/>
  <c r="A100" i="16"/>
  <c r="C87" i="16"/>
  <c r="D93" i="16" s="1"/>
  <c r="C76" i="16"/>
  <c r="C75" i="16"/>
  <c r="C70" i="16"/>
  <c r="C64" i="16"/>
  <c r="C62" i="16"/>
  <c r="A44" i="16"/>
  <c r="C53" i="16"/>
  <c r="C33" i="16"/>
  <c r="C28" i="16"/>
  <c r="D430" i="16" l="1"/>
  <c r="D81" i="16"/>
  <c r="D82" i="16" s="1"/>
  <c r="D54" i="16"/>
  <c r="D55" i="16" s="1"/>
  <c r="D186" i="16"/>
  <c r="D187" i="16" s="1"/>
  <c r="D164" i="16"/>
  <c r="D110" i="16"/>
  <c r="D111" i="16" s="1"/>
  <c r="D94" i="16"/>
  <c r="D96" i="16" l="1"/>
  <c r="D97" i="16" s="1"/>
  <c r="B61" i="29" s="1"/>
  <c r="D189" i="16"/>
  <c r="D190" i="16" s="1"/>
  <c r="B79" i="29" s="1"/>
  <c r="D37" i="16"/>
  <c r="D38" i="16" s="1"/>
  <c r="D24" i="16"/>
  <c r="A17" i="16"/>
  <c r="D40" i="16" l="1"/>
  <c r="D41" i="16" s="1"/>
  <c r="B52" i="29" s="1"/>
  <c r="C156" i="17"/>
  <c r="C155" i="17"/>
  <c r="C36" i="17"/>
  <c r="D41" i="17" s="1"/>
  <c r="C359" i="16"/>
  <c r="D363" i="16" s="1"/>
  <c r="C341" i="16"/>
  <c r="D346" i="16" s="1"/>
  <c r="C333" i="16"/>
  <c r="C331" i="16"/>
  <c r="C330" i="16"/>
  <c r="C311" i="16"/>
  <c r="C309" i="16"/>
  <c r="C300" i="16"/>
  <c r="D302" i="16" s="1"/>
  <c r="D303" i="16" s="1"/>
  <c r="C277" i="16"/>
  <c r="C271" i="16"/>
  <c r="C260" i="16"/>
  <c r="C256" i="16"/>
  <c r="C251" i="16"/>
  <c r="C214" i="16"/>
  <c r="D229" i="16" s="1"/>
  <c r="C143" i="16"/>
  <c r="C141" i="16"/>
  <c r="C140" i="16"/>
  <c r="C127" i="16"/>
  <c r="C125" i="16"/>
  <c r="C121" i="16"/>
  <c r="D160" i="17" l="1"/>
  <c r="D161" i="17" s="1"/>
  <c r="D42" i="17"/>
  <c r="D318" i="16"/>
  <c r="D319" i="16" s="1"/>
  <c r="D146" i="16"/>
  <c r="D147" i="16" s="1"/>
  <c r="D263" i="16"/>
  <c r="D264" i="16" s="1"/>
  <c r="D336" i="16"/>
  <c r="D337" i="16" s="1"/>
  <c r="D134" i="16"/>
  <c r="D135" i="16" s="1"/>
  <c r="D364" i="16"/>
  <c r="D402" i="16"/>
  <c r="D230" i="16"/>
  <c r="D245" i="16"/>
  <c r="D246" i="16" s="1"/>
  <c r="B88" i="29" s="1"/>
  <c r="D285" i="16"/>
  <c r="D347" i="16"/>
  <c r="D197" i="17" l="1"/>
  <c r="D198" i="17" s="1"/>
  <c r="B187" i="29" s="1"/>
  <c r="D321" i="16"/>
  <c r="D322" i="16" s="1"/>
  <c r="B106" i="29" s="1"/>
  <c r="D349" i="16"/>
  <c r="D350" i="16" s="1"/>
  <c r="B115" i="29" s="1"/>
  <c r="D149" i="16"/>
  <c r="D150" i="16" s="1"/>
  <c r="B70" i="29" s="1"/>
  <c r="D403" i="16"/>
  <c r="B124" i="29" s="1"/>
  <c r="D286" i="16"/>
  <c r="D288" i="16"/>
  <c r="D289" i="16" s="1"/>
  <c r="B97" i="29" s="1"/>
  <c r="B11" i="17" l="1"/>
  <c r="D504" i="16"/>
  <c r="D505" i="16" s="1"/>
  <c r="B12" i="16" l="1"/>
  <c r="B34" i="29"/>
  <c r="B24" i="29"/>
</calcChain>
</file>

<file path=xl/comments1.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2.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3.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4.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5.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6.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sharedStrings.xml><?xml version="1.0" encoding="utf-8"?>
<sst xmlns="http://schemas.openxmlformats.org/spreadsheetml/2006/main" count="4487" uniqueCount="650">
  <si>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</si>
  <si>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</si>
  <si>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</si>
  <si>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</si>
  <si>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</si>
  <si>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</si>
  <si>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</si>
  <si>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</si>
  <si>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</si>
  <si>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</si>
  <si>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</si>
  <si>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</si>
  <si>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</si>
  <si>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</si>
  <si>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</si>
  <si>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</si>
  <si>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</si>
  <si>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</si>
  <si>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</si>
  <si>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</si>
  <si>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</si>
  <si>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</si>
  <si>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</si>
  <si>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</si>
  <si>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</si>
  <si>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</si>
  <si>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</si>
  <si>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Surveillance et enregistrement des températures de stockage</t>
  </si>
  <si>
    <t>Produits casse / retour consignés balisés et isolés.</t>
  </si>
  <si>
    <t>LINEAIRES GLACES ET PRODUITS SURGELES</t>
  </si>
  <si>
    <t>Salle de pause propre et rangée</t>
  </si>
  <si>
    <r>
      <t>COULOIRS ET SALLES DE PAUSE</t>
    </r>
    <r>
      <rPr>
        <sz val="12"/>
        <color indexed="8"/>
        <rFont val="Comic Sans MS"/>
        <family val="4"/>
      </rPr>
      <t xml:space="preserve"> </t>
    </r>
  </si>
  <si>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</si>
  <si>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</si>
  <si>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</si>
  <si>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</si>
  <si>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</si>
  <si>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</si>
  <si>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</si>
  <si>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</si>
  <si>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</si>
  <si>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</si>
  <si>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</si>
  <si>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</si>
  <si>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</si>
  <si>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</si>
  <si>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</si>
  <si>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</si>
  <si>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</si>
  <si>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</si>
  <si>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</si>
  <si>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</si>
  <si>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</si>
  <si>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</si>
  <si>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</si>
  <si>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Surveillance et enregistrement des températures d'exposition</t>
  </si>
  <si>
    <t>Surveillance et enregistrement des températures</t>
  </si>
  <si>
    <t>Chambres / armoires froides propres et rangées</t>
  </si>
  <si>
    <t>Présence et conformité de la zone de consignation</t>
  </si>
  <si>
    <t>Respect des DLC</t>
  </si>
  <si>
    <t>Respect des dates limites DLUO/DLC</t>
  </si>
  <si>
    <t>Respect des DLC/DLUO des produits préemballés</t>
  </si>
  <si>
    <t>Enregistrement des températures de stockage au froid</t>
  </si>
  <si>
    <t>STOCKAGE DES MP</t>
  </si>
  <si>
    <t>Respect des bonnes pratiques d'hygiène des manipulations</t>
  </si>
  <si>
    <t>LABORATOIRE ET BOULANGERIE</t>
  </si>
  <si>
    <t>Score partiel Pâtisserie, boulangerie et viennoiserie</t>
  </si>
  <si>
    <t>Respect des bonnes pratiques de décongélation</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</si>
  <si>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</si>
  <si>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</si>
  <si>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</si>
  <si>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</si>
  <si>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</si>
  <si>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</si>
  <si>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</si>
  <si>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Enregistrement des durées d'exposition</t>
  </si>
  <si>
    <t>LABORATOIRE ET STAND DE DECOUPE</t>
  </si>
  <si>
    <t>Score partiel Boucherie, volaillerie</t>
  </si>
  <si>
    <t>POISSONNERIE</t>
  </si>
  <si>
    <t>STOCKAGE DES MP ET FABRIQUE DE GLACE</t>
  </si>
  <si>
    <t>Enregistrement des températures d'exposition</t>
  </si>
  <si>
    <t>TRAITEMENT ET EXPOSITION</t>
  </si>
  <si>
    <t>Score partiel Poissonnerie</t>
  </si>
  <si>
    <t>Hygiène corporelle et des mains</t>
  </si>
  <si>
    <t>Score partiel Hygiène personnelle</t>
  </si>
  <si>
    <t>NETTOYAGE ET DESINFECTION</t>
  </si>
  <si>
    <t>Protection des accès</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</si>
  <si>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</si>
  <si>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</si>
  <si>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</si>
  <si>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</si>
  <si>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</si>
  <si>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</si>
  <si>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</si>
  <si>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</si>
  <si>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</si>
  <si>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</si>
  <si>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</si>
  <si>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</si>
  <si>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</si>
  <si>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</si>
  <si>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</si>
  <si>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</si>
  <si>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</si>
  <si>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</si>
  <si>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</si>
  <si>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Présence du référentiel qualité en vigueur dans chaque rayon</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</si>
  <si>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</si>
  <si>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</si>
  <si>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</si>
  <si>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</si>
  <si>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</si>
  <si>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</si>
  <si>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</si>
  <si>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</si>
  <si>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</si>
  <si>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Tamisage conforme</t>
  </si>
  <si>
    <t>Gestion des corps étrangers et enregistrement (scarificateur,…)</t>
  </si>
  <si>
    <t xml:space="preserve">Respect du FEFO (First Expired first Out) </t>
  </si>
  <si>
    <t>Respect des dates limites DLC/DLUO</t>
  </si>
  <si>
    <t>Armoire à pharmacie conforme</t>
  </si>
  <si>
    <t>Application des procédures Retrait/ Rappel</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</si>
  <si>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</si>
  <si>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</si>
  <si>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</si>
  <si>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</si>
  <si>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</si>
  <si>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</si>
  <si>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</si>
  <si>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</si>
  <si>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</si>
  <si>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</si>
  <si>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</si>
  <si>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</si>
  <si>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</si>
  <si>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</si>
  <si>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</si>
  <si>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</si>
  <si>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</si>
  <si>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</si>
  <si>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</si>
  <si>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</si>
  <si>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</si>
  <si>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</si>
  <si>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</si>
  <si>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</si>
  <si>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</si>
  <si>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</si>
  <si>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</si>
  <si>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</si>
  <si>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</si>
  <si>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</si>
  <si>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</si>
  <si>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</si>
  <si>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</si>
  <si>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</si>
  <si>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</si>
  <si>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</si>
  <si>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</si>
  <si>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</si>
  <si>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</si>
  <si>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</si>
  <si>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</si>
  <si>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</si>
  <si>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</si>
  <si>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</si>
  <si>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</si>
  <si>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</si>
  <si>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</si>
  <si>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Présence d'un classeur Alertes / Retraits et de la procédure en question</t>
  </si>
  <si>
    <t>Absence d'attente en réception des marchandises et prévention des croisements des flux (déchets, produits différents…)</t>
  </si>
  <si>
    <t>Traçabilités des produits finis</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</si>
  <si>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</si>
  <si>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</si>
  <si>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</si>
  <si>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</si>
  <si>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</si>
  <si>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</si>
  <si>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</si>
  <si>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Poinçonnage des balances</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</si>
  <si>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</si>
  <si>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</si>
  <si>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</si>
  <si>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</si>
  <si>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</si>
  <si>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</si>
  <si>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</si>
  <si>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Identification et durée de vie des produits semi-finis</t>
  </si>
  <si>
    <t>Présence, conformité et vérification du thermomètre</t>
  </si>
  <si>
    <t>Enregistrement des paramètres de cuisson</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</si>
  <si>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</si>
  <si>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</si>
  <si>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</si>
  <si>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</si>
  <si>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</si>
  <si>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Présence de savons liquide et de papier essuie-mains</t>
  </si>
  <si>
    <t>Gestion des déchets liquides, drainage des eaux, propreté des siphons</t>
  </si>
  <si>
    <t>Entretien des chambres froides (matériel et revêtements) , portières et étagères</t>
  </si>
  <si>
    <t>Etat global et fonctionnalité des meubles froids</t>
  </si>
  <si>
    <t>Stockage des produits d'entretien et respect des protocoles et des plans de nettoyage et de désinfection</t>
  </si>
  <si>
    <t>Stockage des produits d'entretien et respect des protocoles et plans de nettoyage et de désinfection</t>
  </si>
  <si>
    <t xml:space="preserve">Audit hygiène </t>
  </si>
  <si>
    <t>DEIV et porte-appâts conformes et fonctionnels (emplacements…)</t>
  </si>
  <si>
    <t>Respect de l'hygiène vestimentaires et corporelle</t>
  </si>
  <si>
    <t>Prévention de la contamination croisée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</si>
  <si>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</si>
  <si>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</si>
  <si>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</si>
  <si>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</si>
  <si>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</si>
  <si>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</si>
  <si>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</si>
  <si>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</si>
  <si>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</si>
  <si>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</si>
  <si>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</si>
  <si>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</si>
  <si>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</si>
  <si>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</si>
  <si>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</si>
  <si>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</si>
  <si>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Conformité et propreté de la plonge, des outils et des produits de nettoyage</t>
  </si>
  <si>
    <t xml:space="preserve">Conformité et propreté de la plonge, des outils et des produits de nettoyage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</si>
  <si>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</si>
  <si>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</si>
  <si>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</si>
  <si>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</si>
  <si>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</si>
  <si>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</si>
  <si>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</si>
  <si>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</si>
  <si>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</si>
  <si>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</si>
  <si>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</si>
  <si>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 xml:space="preserve">Conformité et propreté de la plonge, des outils et des produits  de nettoyage </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</si>
  <si>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</si>
  <si>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</si>
  <si>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</si>
  <si>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</si>
  <si>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</si>
  <si>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</si>
  <si>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</si>
  <si>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</si>
  <si>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</si>
  <si>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Conformité et propreté de la plonge, des outils et des produits  de nettoyage</t>
  </si>
  <si>
    <t>DEIV / portes-appâts propres</t>
  </si>
  <si>
    <t>OLIVES EPICES ET CONDIMENTS</t>
  </si>
  <si>
    <t>Poubelles à pédale à ouverture non manuelle</t>
  </si>
  <si>
    <t>Enregistrement des autocontrôles</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</si>
  <si>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</si>
  <si>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</si>
  <si>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</si>
  <si>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</si>
  <si>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</si>
  <si>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</si>
  <si>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</si>
  <si>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</si>
  <si>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Conservation des autocontrôles pendant 2 ans pour la boucherie et la poissonnerie et 6 mois pour les autres rayons</t>
  </si>
  <si>
    <t xml:space="preserve">Résultats des analyses et plans d'action </t>
  </si>
  <si>
    <t xml:space="preserve">Chambres / armoires froides propres et rangées (absence de risque de contamination croisée et de stockage au sol) </t>
  </si>
  <si>
    <t>Respect des bonnes pratiques d'exposition (risque de contamination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</si>
  <si>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</si>
  <si>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</si>
  <si>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</si>
  <si>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</si>
  <si>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</si>
  <si>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</si>
  <si>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</si>
  <si>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</si>
  <si>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</si>
  <si>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Respect du protocole de refroidissement des crèmes</t>
  </si>
  <si>
    <t>Enregistrement des décontaminations (œufs et fruits)</t>
  </si>
  <si>
    <t>Respect du protocole de décontamination des œufs et fruits (3 bacs, dosage…)</t>
  </si>
  <si>
    <t>Durée d'expositon des produits</t>
  </si>
  <si>
    <t>Classement des rapports d'audits internes/externes et des plans d'action</t>
  </si>
  <si>
    <t>Présence des plans de formation de l'année en cours</t>
  </si>
  <si>
    <t>Note global exploitation</t>
  </si>
  <si>
    <t>Séparation des traitements des œufs et fruits (temps et espace)</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</si>
  <si>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</si>
  <si>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</si>
  <si>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</si>
  <si>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</si>
  <si>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</si>
  <si>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</si>
  <si>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</si>
  <si>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</si>
  <si>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</si>
  <si>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</si>
  <si>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Absence de risque de croisement des flux de déchets avec les produits finis et les matières premières</t>
  </si>
  <si>
    <t xml:space="preserve">Présence de laves mains accessible propres  </t>
  </si>
  <si>
    <t xml:space="preserve">Balance propre </t>
  </si>
  <si>
    <t>Conformité  du rangement  des emballages</t>
  </si>
  <si>
    <t xml:space="preserve">Enregistrement des autocontrôles: nettoyage </t>
  </si>
  <si>
    <t xml:space="preserve"> étiquetage et identification des produits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</si>
  <si>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</si>
  <si>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</si>
  <si>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</si>
  <si>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</si>
  <si>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</si>
  <si>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</si>
  <si>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</si>
  <si>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</si>
  <si>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</si>
  <si>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</si>
  <si>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</si>
  <si>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</si>
  <si>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Local poubelle et bennes à ordure propres</t>
  </si>
  <si>
    <t xml:space="preserve">Rangement  palette et emballage </t>
  </si>
  <si>
    <t>Protection des produits semi-finis</t>
  </si>
  <si>
    <t xml:space="preserve">Portes  maintenues fermées </t>
  </si>
  <si>
    <t xml:space="preserve">Rangements des produits sur les linéaires </t>
  </si>
  <si>
    <t xml:space="preserve">Propreté et rangement du linéaire </t>
  </si>
  <si>
    <t xml:space="preserve">Propreté des rayons </t>
  </si>
  <si>
    <t>Etiquetage et identification des produits</t>
  </si>
  <si>
    <t xml:space="preserve">Absence d'attente à  température ambiante </t>
  </si>
  <si>
    <t xml:space="preserve">Absence d'odeur nauséobonde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</si>
  <si>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</si>
  <si>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</si>
  <si>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</si>
  <si>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</si>
  <si>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</si>
  <si>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</si>
  <si>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</si>
  <si>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</si>
  <si>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</si>
  <si>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</si>
  <si>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</si>
  <si>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</si>
  <si>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</si>
  <si>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</si>
  <si>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</si>
  <si>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</si>
  <si>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</si>
  <si>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</si>
  <si>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</si>
  <si>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</si>
  <si>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</si>
  <si>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</si>
  <si>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</si>
  <si>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</si>
  <si>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</si>
  <si>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</si>
  <si>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</si>
  <si>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</si>
  <si>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</si>
  <si>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</si>
  <si>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</si>
  <si>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</si>
  <si>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</si>
  <si>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</si>
  <si>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</si>
  <si>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</si>
  <si>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</si>
  <si>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</si>
  <si>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</si>
  <si>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</si>
  <si>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</si>
  <si>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 xml:space="preserve">Suivi  de  la réalisation des plans d'action découlant des audits </t>
  </si>
  <si>
    <t>Plan d'action</t>
  </si>
  <si>
    <t>Enregistrement des températures des laboratoires</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</si>
  <si>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</si>
  <si>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</si>
  <si>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</si>
  <si>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</si>
  <si>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</si>
  <si>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</si>
  <si>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</si>
  <si>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</si>
  <si>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 xml:space="preserve">Glacage etiquetage des produits </t>
  </si>
  <si>
    <t>Propreté  des toilettes et sanitaire</t>
  </si>
  <si>
    <t>Contrôle et enregistrement de l'hygiène personnelle</t>
  </si>
  <si>
    <t xml:space="preserve"> </t>
  </si>
  <si>
    <t>Entreposage des produits à températures ambiante et non dans la chambre froide</t>
  </si>
  <si>
    <t>Propreté des caisses et des linéaires / poste de pesage</t>
  </si>
  <si>
    <t>HYGIENE PERSONNELLE</t>
  </si>
  <si>
    <t>VESTIAIRES</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</si>
  <si>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</si>
  <si>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</si>
  <si>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</si>
  <si>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</si>
  <si>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</si>
  <si>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</si>
  <si>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</si>
  <si>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</si>
  <si>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</si>
  <si>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</si>
  <si>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</si>
  <si>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</si>
  <si>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</si>
  <si>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</si>
  <si>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</si>
  <si>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</si>
  <si>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</si>
  <si>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</si>
  <si>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</si>
  <si>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</si>
  <si>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</si>
  <si>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</si>
  <si>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</si>
  <si>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</si>
  <si>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</si>
  <si>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</si>
  <si>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</si>
  <si>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Note-Gestion des déchets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</si>
  <si>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</si>
  <si>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</si>
  <si>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</si>
  <si>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</si>
  <si>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</si>
  <si>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</si>
  <si>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</si>
  <si>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Dr Hatem KARAA</t>
  </si>
  <si>
    <t>Mr Walid Kadri et Mr Belgacem Kraïem</t>
  </si>
  <si>
    <t>Produits casses rangés au niveau de l'aire de réception</t>
  </si>
  <si>
    <t>Prévoir un endroit spécifique pour ranger les produits casse</t>
  </si>
  <si>
    <t>pas de relevé des températures à cœur et d'ambiance en chambre froide positive et négative</t>
  </si>
  <si>
    <t>pas de contrôle du poids</t>
  </si>
  <si>
    <t>assurer un contrôle du poids conformément à la procédure UHD</t>
  </si>
  <si>
    <t>Etiquette balance des cookies chocolat et vanille SOPRAL indiquent une DLC de 1 mois alors que celle du fournisseur est de 08 jours après décongélation
Etiqutte cookies Ennajari non conforme à la règlementation en viguer (pas de langue arabe, sésame présent dans le produit mais non mentionné sur l'étiquette)</t>
  </si>
  <si>
    <t>procéder à la correction de l'étiquette balance
Exiger auprés du fournisseur un étiquetage conforme à la règlementation en vigueur.</t>
  </si>
  <si>
    <t>pas de labo proprement dit (présene d'une plonge seulement)</t>
  </si>
  <si>
    <t>DEIV du local poubelle non fonctionnel</t>
  </si>
  <si>
    <t>Mettre en marche le DEIV du local poubelle</t>
  </si>
  <si>
    <t>Porte d'entrée et celle du local poubelles non étanches</t>
  </si>
  <si>
    <t>Equiper la porte d'entrée et celle du local poubelle de joint bas de porte.</t>
  </si>
  <si>
    <t>Climatiseur non raccordé au courant électrique</t>
  </si>
  <si>
    <t>Faible capacité de stockage en chambre froide positive</t>
  </si>
  <si>
    <t>Four placé au terminal de cuisson</t>
  </si>
  <si>
    <t>Eclairage insuffisant</t>
  </si>
  <si>
    <t>renforcer l'éclairage du stand traiteur</t>
  </si>
  <si>
    <t>renforcer l'éclairage du stand fromage charcuterie</t>
  </si>
  <si>
    <t>pas de suivi durant les trois derniers jours</t>
  </si>
  <si>
    <t>assurer un suivi régulier des paramètres de cuisson</t>
  </si>
  <si>
    <t>Pas d'utilisation de la fiche de réception en rayon
pas de suivi durant les trois derniers jours</t>
  </si>
  <si>
    <t>Utiliser la fiche de réception en rayon
assurer un suivi régulier des paramètres de cuisson</t>
  </si>
  <si>
    <t>pas de suivi durant les trois derniers jours précédant l'audit</t>
  </si>
  <si>
    <t>Assurer un suivi régulier de la durée d'exposition des produits</t>
  </si>
  <si>
    <t>Pas de traçabilité durant les trois derniers jours précédant l'audit</t>
  </si>
  <si>
    <t>Assurer un suivi régulier de la traçabilité des produits à la coupe</t>
  </si>
  <si>
    <t>linéaire sale</t>
  </si>
  <si>
    <t>renforcer les actions de nettoyage du linéaire</t>
  </si>
  <si>
    <t>non respect de la dose de taberner à ajouter (quantité ajoutée est de 50 g alors que le fabricant préconise 40 g)</t>
  </si>
  <si>
    <t>respecter la quantité préconisée par le fabricant</t>
  </si>
  <si>
    <t>assurer l'identification des carcasses par leur date de réception.
Assurer l'utisation du bon formulaire pour la traçabilité des produits trad.</t>
  </si>
  <si>
    <t xml:space="preserve">pas de suivi des températures à cœur </t>
  </si>
  <si>
    <t>Prévoir la réalisation de la vérification des températures à cœur</t>
  </si>
  <si>
    <t>Pas de vérification du thermomètre</t>
  </si>
  <si>
    <t>Assurer la vérification mensuelle du thermomètre</t>
  </si>
  <si>
    <t>pas de suivi de la température à cœur de produits exposés</t>
  </si>
  <si>
    <t>prévoir la vérification de la température à cœur des produits exposés</t>
  </si>
  <si>
    <t>Fixer le suppoort des bidons des produits de nettoyage</t>
  </si>
  <si>
    <t>salade iceberg SOPAC pré emballée sans étiquette</t>
  </si>
  <si>
    <t>pas de vérification du thermomètre
pas de vérification des températures d'ambiance en chambte froide et au linéaire</t>
  </si>
  <si>
    <t>Les  produits pour animaux et les denrées alimentaires sont rangés sur les mêmes éléments
Denrées alimentaires stockées contre la porte coupe feux</t>
  </si>
  <si>
    <t>prévoir la sépration entre les produits pour animaux et les denrées alimentaires
Eviter le stockage des denrées alimentaires contre la porte coupe feux</t>
  </si>
  <si>
    <t>Présence d'oiseaux en réserve</t>
  </si>
  <si>
    <t>Dépassement de la DLUO de 25 pièces Kinder bueno white (DLUO: 9/02/2017) et de deux paquets de lait Candia Double douceur (DLUO 14/03/2017)</t>
  </si>
  <si>
    <t>Renforcer le contrôle de DLUO des denrées présentées à la vente</t>
  </si>
  <si>
    <t>Renforcer le nettoyage du linéiare</t>
  </si>
  <si>
    <t>Prévoir un élément pour le stockage des épices et des fruits à coque</t>
  </si>
  <si>
    <t>Renforcer les actions de nettoyage coté meuble huile d'olive</t>
  </si>
  <si>
    <t>Présence de souillures coté meuble huile d'olive</t>
  </si>
  <si>
    <t>Présence de souillures diverses au dessus des casiers</t>
  </si>
  <si>
    <t>Prenforcer les actions de nettoyage au dessus des casiers</t>
  </si>
  <si>
    <t>A prévoir des copies papier des dossiers de retrait.</t>
  </si>
  <si>
    <t>Porte réception non étanche</t>
  </si>
  <si>
    <t xml:space="preserve">Faible capacité </t>
  </si>
  <si>
    <t>manque le joint de la table à poubelle de la poissonnerie</t>
  </si>
  <si>
    <t>Emplacement iandéquats des couvercles des regards d'évacuation des eaux usées (laboratoires et surface de vente)</t>
  </si>
  <si>
    <t>Equiper la porte de joint bas de porte</t>
  </si>
  <si>
    <t xml:space="preserve">16/03/2017
</t>
  </si>
  <si>
    <t>assurer un relevé des températures en continu</t>
  </si>
  <si>
    <t>Assurer la vérification du thermomètre, et des températures d'ambiance en chambre froide et au linéaire</t>
  </si>
  <si>
    <t>renforcer la lutte contre les nuisibles</t>
  </si>
  <si>
    <t>Indiquer sur les plans d'action les dates de réalisation des actions suite aux résultats d'analyse non conformes</t>
  </si>
  <si>
    <t>CM TOZEUR</t>
  </si>
  <si>
    <t>CM Tozeur</t>
  </si>
  <si>
    <t>Produits casse rangés à l'aire de réception</t>
  </si>
  <si>
    <t>Etagères sales en chambre froide</t>
  </si>
  <si>
    <t>renforcer les actions de nettoyage de l'étagère de la chambre frodie</t>
  </si>
  <si>
    <t>la désinfection des fruits et des œufs est faite le matin</t>
  </si>
  <si>
    <t>l'opération de désinfection doit être faite le soir (après la fin de toutes les préparations)</t>
  </si>
  <si>
    <t>renforcer les opérations de nettoyage du sol de la chambre froide</t>
  </si>
  <si>
    <t>ne plus poser les broches en contact avec le sol en chambre froide</t>
  </si>
  <si>
    <t>Pas de labo proprement dit
Renforcer les opérations de nettoyage du regard d'évacuation des eaux usées situé en face du rotissoire</t>
  </si>
  <si>
    <t xml:space="preserve">
une seule chambre froide de faible capacité et servant au stockage des denrées crues et produits semi-finis
Sol sale de la chambre froide</t>
  </si>
  <si>
    <t>Mettre en vente les denrées dont la DLC est le plus proche</t>
  </si>
  <si>
    <t>Trancheur sale</t>
  </si>
  <si>
    <t>renforcer les opérations de nettoyage du trancheur</t>
  </si>
  <si>
    <t>Plateaux rangés sales</t>
  </si>
  <si>
    <t>Renforcer les opérations de nettoyage des plateaux</t>
  </si>
  <si>
    <t>Absence de produits de nettoyage référencés par UHD</t>
  </si>
  <si>
    <t>Assurer en continu la présence de produits de nettoyage référencés par UHD(Agrinet ASD)</t>
  </si>
  <si>
    <t>Assurer un ressuyage efficace des surfaces après leur nettoyage.
Nettoyer les grilles de l'évaporateur du laboratoire</t>
  </si>
  <si>
    <t>absence de produits de nettoyage référencés par UHD</t>
  </si>
  <si>
    <t>assurer en continu la présence de produits de nettoyage référencés par UHD</t>
  </si>
  <si>
    <t>renforcer les opérations de nettoyage / rangement poste de pesage et en dessous des caisses de pomme de terre</t>
  </si>
  <si>
    <t>renforcer nettoyage du sol</t>
  </si>
  <si>
    <t>Dépoussièrer les linéaires</t>
  </si>
  <si>
    <t>Produits rangés à même le sol</t>
  </si>
  <si>
    <t>Eviter de poser les denrées alimentaires à même le sol</t>
  </si>
  <si>
    <t>renforcer les opérations de nettoyage devant le stand des salaisons</t>
  </si>
  <si>
    <t>Mr BelGacem Kraïem et chefs de rayons</t>
  </si>
  <si>
    <t>ne plus mettre les produits casse en zone de réception</t>
  </si>
  <si>
    <t>FEFO de la charcuterie non respectée: salami VA dont la DLC est 10/06 mis en rayon alors que ceux en chambre froide ont une DLC 06/06</t>
  </si>
  <si>
    <t>les opérations de ressuyage des murs et des surfaces après leur nettoyage sont insuffisantes et sont à l'origine de développement de moisissures au niveau de l'évaporateur du laboratoire</t>
  </si>
  <si>
    <t>Capacité de stockage faible</t>
  </si>
  <si>
    <t>température meurée +3°C et affichée +4,2°C</t>
  </si>
  <si>
    <t>température des produits laitiers +6,2°C</t>
  </si>
  <si>
    <t>Accumulation de givre au niveau de l'évaporateur de la chambre froide produits surgelés</t>
  </si>
  <si>
    <t>température affichée -20°C et mesurée -17,6°C</t>
  </si>
  <si>
    <t>température gateaux +3°C</t>
  </si>
  <si>
    <t>Décollement du revetement mural du laboratoire</t>
  </si>
  <si>
    <t>Faible capacité de stockage en chambre froide</t>
  </si>
  <si>
    <t>Pas de laboratoire (juste une plonge)</t>
  </si>
  <si>
    <t>Eclairage correct au niveau de la plonge, à renforcer en surface de vente</t>
  </si>
  <si>
    <t>Température affichée +2,1°C et mesurée +3,5</t>
  </si>
  <si>
    <t>Renforcer l'éclairage en rayon</t>
  </si>
  <si>
    <t>Conforme</t>
  </si>
  <si>
    <t>Sol non couvert de la zone de la fabrique de galce en chambre froide</t>
  </si>
  <si>
    <t>Installer un support pour les produits de nettoyage au linéaire fromage charcuterie</t>
  </si>
  <si>
    <t>Protéger les grilles d'aération au niveau de la porte du local poubelle</t>
  </si>
  <si>
    <t>Manque le joint de la table du rayon poissonnerie</t>
  </si>
  <si>
    <t>Emplacement inadéquat des regards d'évacuation des eaux usées (laboratoires et surfaces de vente)</t>
  </si>
  <si>
    <t>Dr Mejed Heni - M. Bilel Hamdi</t>
  </si>
  <si>
    <t>M. Moez, qui remplaçait le responsable le jour de l'audit, manquait de formation sur les règles de réception.</t>
  </si>
  <si>
    <t>Les contrôles des charcuteries et les produits laitiers en provenance de l'entrepôt n'était pas enregistrés.</t>
  </si>
  <si>
    <t>En raisons de l'étroitesse des locaux, les produits frais casse étaient entreposés dans le local poubelles.</t>
  </si>
  <si>
    <t>Port de chaussures personnelles</t>
  </si>
  <si>
    <t>Chambre froide positive: stockage des produits dans leurs cartons</t>
  </si>
  <si>
    <t>Le risque de contamination est couru car les produits traiteur sont manipulés dans le laboratoire de boulangerie (préparation des sandwiches…). Des horaires d'intervention peuvent être prévus en cas de nécessité.</t>
  </si>
  <si>
    <t>L'utilisation des grattoires métalliques est interdite.</t>
  </si>
  <si>
    <t>Les enregistrements doivent être quotidiens.</t>
  </si>
  <si>
    <t>La chambre froide des produits semi-finis n'était pas propre.</t>
  </si>
  <si>
    <t>Préparation des sandwiches dans la boulangerie. Des contaminations peuvent avoir lieu. Préciser les horaires d'intervention en de nécessité.</t>
  </si>
  <si>
    <t>Les pizzas ne sont pas tracés.</t>
  </si>
  <si>
    <t>Les enregistrements doivent être quotidiens</t>
  </si>
  <si>
    <t>Entreposage des broches de la rôtissoire au sol.</t>
  </si>
  <si>
    <t>Renforcer le dépoussiérage</t>
  </si>
  <si>
    <t>Assurer un contrôle régulier pour éliminer les boîtes de conserves cabossées</t>
  </si>
  <si>
    <t>Un sac de mozzarella et un sac de baccocini étaient périmés depuis le 02/08 (jour de l'audit) et le 23/07 respectivement</t>
  </si>
  <si>
    <t>Renforcer les contrôles quotidiens</t>
  </si>
  <si>
    <t>Identifier les futs des huiles usagées</t>
  </si>
  <si>
    <t>Les certificats d'aptitude au travail du personnel n'indiquaient pas les postes concernés.</t>
  </si>
  <si>
    <t>Afficher les instructions hygiène dans les locaux de travail</t>
  </si>
  <si>
    <t>L'étanchéité n'était pas assurée</t>
  </si>
  <si>
    <t>Locaux étroits</t>
  </si>
  <si>
    <t>Renforcer le nettoyage des grilles d'aération</t>
  </si>
  <si>
    <t>Meuble 5°C</t>
  </si>
  <si>
    <t>Produits 7°C</t>
  </si>
  <si>
    <t>6,9°C</t>
  </si>
  <si>
    <t>9°C</t>
  </si>
  <si>
    <t>La chambre froide positive est trop étroite.</t>
  </si>
  <si>
    <t>Incapacité à travailler dans les locaux vue leur étroitesse</t>
  </si>
  <si>
    <t>Les charnières des couvercles des meubles neutres sont démontées</t>
  </si>
  <si>
    <t>Plusieurs lave-mains étaient dépourvus de distributeurs de papier.</t>
  </si>
  <si>
    <t>Fournir les distributeurs nécessaires</t>
  </si>
  <si>
    <t>Les DEIV sont trop proches des rayon frais</t>
  </si>
  <si>
    <t>Le regard d'égout devant le local poubelle est endommagé</t>
  </si>
  <si>
    <t>La pédale de la poubelle de la charcuterie est abîmée</t>
  </si>
  <si>
    <t>Stagnation d'eau devant les chambres froides</t>
  </si>
  <si>
    <t>Exposition de viennoiseries emballées chaudes. Les condensats étaient clairement visibles.</t>
  </si>
  <si>
    <t>Le produit de lavage des vitre était maintenu dans la chambre froide (photo)</t>
  </si>
  <si>
    <t>Stockage de produits dans leurs cartons (photo)</t>
  </si>
  <si>
    <t>L'accès des nuisibles est facile en dessous de l'armoire électrique (photo)</t>
  </si>
  <si>
    <t>M. Belgacem (PFT) - M. Hamza (PLS et PGC)</t>
  </si>
  <si>
    <t>L'enregistrement n'est pas quotidien.</t>
  </si>
  <si>
    <t xml:space="preserve">Le fusil de la boucherie était rouillé.
Un rabotage est nécessaire au niveau du billot </t>
  </si>
  <si>
    <t>Remplir convenablement les feuilles de traçabilité avec toutes les informations demandées.
Ne pas modifier les informations des feuilles de traçabilité et garder la même version du portail.</t>
  </si>
  <si>
    <t>La quantité de Taberner ajoutée n'était pas inscrite sur la feuille de traçabilité.</t>
  </si>
  <si>
    <t>Inscrire la quantité de Taberner ajoutée sur la feuille de traçabilité.</t>
  </si>
  <si>
    <t>Utilisation de l'eau de Javel dans le laboratoire.</t>
  </si>
  <si>
    <t>Utilisation d’éponge pour le nettoyage de la planche de la poissonnerie.</t>
  </si>
  <si>
    <t>Les piques prix étaient rouillés.</t>
  </si>
  <si>
    <t>Les pelles de glaces étaient entreposées à même le sol.</t>
  </si>
  <si>
    <t>Absence des produits surgelés.</t>
  </si>
  <si>
    <t>Le lave main n'était pas fonctionnel.</t>
  </si>
  <si>
    <t>Renforcer le suivi des durées de vie.</t>
  </si>
  <si>
    <t>Respecter les dates de retrait des produits exposés.</t>
  </si>
  <si>
    <t>T°(affichée) CF volaille=3,9°C
T°(affichée) CF viande rouge=2,6°C</t>
  </si>
  <si>
    <t>T°(affichée)=11,8°C</t>
  </si>
  <si>
    <t>T°(affichée)=5°C</t>
  </si>
  <si>
    <t>Le lave-mains de la poissonnerie n'était pas fonctionnel.</t>
  </si>
  <si>
    <t>L'armoire UV n'était pas fonctionnelle.</t>
  </si>
  <si>
    <t>T°(affichée)=4°C</t>
  </si>
  <si>
    <t>Garder les certificats de salubrité pendant deux ans dans la poissonnerie.</t>
  </si>
  <si>
    <t>T°(affichée)=6,1°C</t>
  </si>
  <si>
    <t>T°(affichée)=4,4°C</t>
  </si>
  <si>
    <t>Abaisser la température de ce meuble.</t>
  </si>
  <si>
    <t>Taux de réalisation du plan d'action précédent</t>
  </si>
  <si>
    <t>T°(cœur) viande=5,9°C</t>
  </si>
  <si>
    <t>Mettre en marche ce lave-mains</t>
  </si>
  <si>
    <t>Utilisation d'une ancienne fiche de traçabilité, les dates d'ouvertures et de fin d'utilisation des cartons ne sont pas inscrites.
Les produits suivants n'étaient pas tracés:
-9 barquettes 4*6 chocolat 
-3 barquettes fourré noire*2
-5 barquettes mille feuilles *2</t>
  </si>
  <si>
    <t>La vérification mensuelle de la température des chambres froides n'était pas effectuée.</t>
  </si>
  <si>
    <t>La vérification mensuelle de la température de chambre froide pour les mois de mai et juillet n'était pas enregistrée.</t>
  </si>
  <si>
    <t>La vérification mensuelle de la température des meubles d'exposition pour les mois de juin et juillet n'était pas enregistrée.</t>
  </si>
  <si>
    <t>Utilisation du thermomètre du rayon traiteur.</t>
  </si>
  <si>
    <t>Prévoir un thermomètre pour ce rayon.</t>
  </si>
  <si>
    <t>Certaines informations étaient manquantes au niveau des feuilles de traçabilité de la boucherie fabrication ( quantité totale fabriquée, quantité Taberner ajoutée, DLC des produits finis et les numéros des lots de viandes sous vides) et de traçabilité de la boucherie découpe (quantité des pièces, quantité parage).</t>
  </si>
  <si>
    <t>Les autocontrôles ne sont pas quotidiens.</t>
  </si>
  <si>
    <t>Eviter l'entreposage des pelles à glaces à même le sol.</t>
  </si>
  <si>
    <t>Les durées de vie d'une dizaine de bouteilles de boissons gazéifiées Sinalco pomme et magico 0,5L étaient dépassées depuis le 01/08/17 et 27/07/17.</t>
  </si>
  <si>
    <t>Les dates des retraits des bouteilles de boissons gazéifiées Sinalco fresco et cola 0,5L n'étaient pas respectées ayant une  duré de vie 03/08/17 et 05/08/17.</t>
  </si>
  <si>
    <t>Présence d'oiseaux dans la réserve sèche.</t>
  </si>
  <si>
    <t>Les certificats de salubrité des poissons ne sont pas disponibles au niveau de la poissonnerie.</t>
  </si>
  <si>
    <t>Présence de rouilles au niveau de la machine à glace.</t>
  </si>
  <si>
    <t>Le port de la toque est obligatoire</t>
  </si>
  <si>
    <t>Les formation sont manquantes nottemment pour le PLS, et le traiteur</t>
  </si>
  <si>
    <t>T°(affichée)=10°C (sans dégivrage)</t>
  </si>
  <si>
    <t>Dr Hatem  KARAA</t>
  </si>
  <si>
    <t>Responsable magasin</t>
  </si>
  <si>
    <t>Un seau de nappage entamé et non identfié par la date de sa première utilisation</t>
  </si>
  <si>
    <t>Mentionner de manière régulière l'heure de fin d'exposition des fritures</t>
  </si>
  <si>
    <t>Assurer la vérification à la thermosonde de la température d'amiance du meuble sandwich</t>
  </si>
  <si>
    <t>Beurre en élément froid sans étiquette fournisseur</t>
  </si>
  <si>
    <t>Garder l'étiquette d'origine des beurres déballés en entreposés en élément froid</t>
  </si>
  <si>
    <t>Renforcer les opérations de nettoyage du joint de la porte de la chambre froide</t>
  </si>
  <si>
    <t>Renforcer les opérations de nettoyage du regard situé au niveau de la plonge</t>
  </si>
  <si>
    <t>Respecter la dose du conservateur utilisé (50 g/kg)</t>
  </si>
  <si>
    <t>Assurer la vérification de la température à cœur des denrées alimentaires</t>
  </si>
  <si>
    <t>Revoir la fraicheur des poissons présentés à la vente (cas des sardines)</t>
  </si>
  <si>
    <t>les poissons entreposés en chambre froide ne sont pas identifiés</t>
  </si>
  <si>
    <t>Assurer l'identification sur caisses des poissons entreposés en chambre froide</t>
  </si>
  <si>
    <t>renforcer le nettoyage du regard</t>
  </si>
  <si>
    <t>renforcer le nettoyage des grilles de l'évaporateur</t>
  </si>
  <si>
    <t>Renforcer le tri des fruits présentés à la vente (cas des bananes)</t>
  </si>
  <si>
    <t>Dépassement de la DLUO de 04 paquets de biscuits "cocoa biscuits leibniz" DLUO 23/11/2017</t>
  </si>
  <si>
    <t>Renforcer le contrôle de DLUO des produits présentés à la vente</t>
  </si>
  <si>
    <t>Renforcer le dépoussièrage des denrées présentées à la vente</t>
  </si>
  <si>
    <t>Renforcer le dépoussièrage des linéaires</t>
  </si>
  <si>
    <t>Pas de vérification à la thermosonde de la température d'ambiance de la chambre froide</t>
  </si>
  <si>
    <t>Meuble 3°C</t>
  </si>
  <si>
    <t>Produits 5°C</t>
  </si>
  <si>
    <t>5,8°C</t>
  </si>
  <si>
    <t>6°C</t>
  </si>
  <si>
    <t>Absence d'éclairage en chambre froide</t>
  </si>
  <si>
    <t>Revoir l'éclairage de la chambre froide</t>
  </si>
  <si>
    <t>Meuble sandwich affiche 2,7°C</t>
  </si>
  <si>
    <t>T°(affichée) CF volaille=2,9°C
T°(affichée) CF viande rouge=2,6°C</t>
  </si>
  <si>
    <t>T°(affichée)=9,8°C</t>
  </si>
  <si>
    <t>T°(cœur) viande=3,8°C</t>
  </si>
  <si>
    <t>Eclairage non fonctionnel</t>
  </si>
  <si>
    <t>Revoir le système d'éclairage de la chambre froide</t>
  </si>
  <si>
    <t>T°(affichée)=2°C</t>
  </si>
  <si>
    <t>Présence de trous au niveau des murs du stand</t>
  </si>
  <si>
    <t>Colmater les trous au niveau des murs</t>
  </si>
  <si>
    <t>Réparer l'armoire UV</t>
  </si>
  <si>
    <t>Plusieurs lave-mains étaient dépourvus de distributeurs de papier.
Séche mains vestiares femmes non fonctionnels</t>
  </si>
  <si>
    <t>Fournir les distributeurs nécessaires
Réparer le séche mains non fonctionnels</t>
  </si>
  <si>
    <t>Dose du conservateur non respectée</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</si>
</sst>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dd/mm/yy;@"/>
    <numFmt numFmtId="165" formatCode="0.0%"/>
  </numFmts>
  <fonts count="56" x14ac:knownFonts="1">
    <font>
      <sz val="11"/>
      <color theme="1"/>
      <name val="Calibri"/>
      <family val="2"/>
      <scheme val="minor"/>
    </font>
    <font>
      <b/>
      <i/>
      <u/>
      <sz val="16"/>
      <name val="Arial"/>
      <family val="2"/>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2"/>
      <color indexed="19"/>
      <name val="Century Gothic"/>
      <family val="2"/>
    </font>
    <font>
      <b/>
      <sz val="11"/>
      <name val="Comic Sans MS"/>
      <family val="4"/>
    </font>
    <font>
      <sz val="12"/>
      <color indexed="8"/>
      <name val="Comic Sans MS"/>
      <family val="4"/>
    </font>
    <font>
      <sz val="11"/>
      <color theme="1"/>
      <name val="Comic Sans MS"/>
      <family val="4"/>
    </font>
    <font>
      <b/>
      <sz val="11"/>
      <color theme="1"/>
      <name val="Comic Sans MS"/>
      <family val="4"/>
    </font>
    <font>
      <b/>
      <sz val="11"/>
      <color theme="1"/>
      <name val="Calibri"/>
      <family val="2"/>
      <scheme val="minor"/>
    </font>
    <font>
      <b/>
      <sz val="11"/>
      <color rgb="FFFFFF00"/>
      <name val="Calibri"/>
      <family val="2"/>
      <scheme val="minor"/>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alibri"/>
      <family val="2"/>
      <scheme val="minor"/>
    </font>
    <font>
      <sz val="11"/>
      <color theme="0" tint="-4.9989318521683403E-2"/>
      <name val="Comic Sans MS"/>
      <family val="4"/>
    </font>
    <font>
      <b/>
      <sz val="18"/>
      <color theme="1"/>
      <name val="Comic Sans MS"/>
      <family val="4"/>
    </font>
    <font>
      <b/>
      <sz val="12"/>
      <name val="Comic Sans MS"/>
      <family val="4"/>
    </font>
    <font>
      <sz val="11"/>
      <name val="Calibri"/>
      <family val="2"/>
      <scheme val="minor"/>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alibri"/>
      <family val="2"/>
      <scheme val="minor"/>
    </font>
    <font>
      <b/>
      <sz val="11"/>
      <color rgb="FFFF0000"/>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1"/>
      <color theme="0"/>
      <name val="Calibri"/>
      <family val="2"/>
      <scheme val="minor"/>
    </font>
    <font>
      <b/>
      <sz val="14"/>
      <color theme="0"/>
      <name val="Comic Sans MS"/>
      <family val="4"/>
    </font>
    <font>
      <b/>
      <sz val="14"/>
      <color theme="0"/>
      <name val="Calibri"/>
      <family val="2"/>
      <scheme val="minor"/>
    </font>
    <font>
      <b/>
      <sz val="11"/>
      <name val="Calibri"/>
      <family val="2"/>
      <scheme val="minor"/>
    </font>
    <font>
      <b/>
      <sz val="10"/>
      <color theme="1"/>
      <name val="Comic Sans MS"/>
      <family val="4"/>
    </font>
    <font>
      <b/>
      <sz val="14"/>
      <color theme="1"/>
      <name val="Calibri"/>
      <family val="2"/>
      <scheme val="minor"/>
    </font>
    <font>
      <b/>
      <sz val="12"/>
      <color theme="1"/>
      <name val="Calibri"/>
      <family val="2"/>
      <scheme val="minor"/>
    </font>
    <font>
      <b/>
      <sz val="10.5"/>
      <color theme="1"/>
      <name val="Comic Sans MS"/>
      <family val="4"/>
    </font>
    <font>
      <sz val="9"/>
      <color indexed="81"/>
      <name val="Tahoma"/>
      <family val="2"/>
    </font>
    <font>
      <b/>
      <sz val="9"/>
      <color indexed="81"/>
      <name val="Tahoma"/>
      <family val="2"/>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sz val="11"/>
      <color rgb="FF000000"/>
      <name val="Comic Sans MS"/>
      <family val="4"/>
    </font>
    <font>
      <sz val="11"/>
      <color rgb="FF000000"/>
      <name val="Calibri Light"/>
      <family val="2"/>
    </font>
    <font>
      <b/>
      <sz val="11"/>
      <color rgb="FFFF0000"/>
      <name val="Comic Sans MS"/>
      <family val="4"/>
    </font>
  </fonts>
  <fills count="1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2" fillId="0" borderId="0"/>
    <xf numFmtId="0" fontId="2" fillId="0" borderId="0"/>
  </cellStyleXfs>
  <cellXfs count="379">
    <xf numFmtId="0" fontId="0" fillId="0" borderId="0" xfId="0"/>
    <xf numFmtId="0" fontId="0" fillId="0" borderId="0" xfId="0" applyAlignment="1" applyProtection="1">
      <alignment vertical="center"/>
      <protection locked="0"/>
    </xf>
    <xf numFmtId="0" fontId="0" fillId="0" borderId="0" xfId="0" applyProtection="1">
      <protection locked="0"/>
    </xf>
    <xf numFmtId="0" fontId="0" fillId="0" borderId="0" xfId="0" applyFill="1" applyBorder="1" applyProtection="1">
      <protection locked="0"/>
    </xf>
    <xf numFmtId="0" fontId="0" fillId="0" borderId="1" xfId="0" applyBorder="1" applyAlignment="1" applyProtection="1">
      <alignment wrapText="1"/>
      <protection locked="0"/>
    </xf>
    <xf numFmtId="0" fontId="4" fillId="0" borderId="0" xfId="0" applyFont="1" applyBorder="1" applyAlignment="1" applyProtection="1">
      <alignment vertical="center" wrapText="1"/>
      <protection locked="0"/>
    </xf>
    <xf numFmtId="0" fontId="0" fillId="0" borderId="0" xfId="0" applyAlignment="1" applyProtection="1">
      <alignment wrapText="1"/>
      <protection locked="0"/>
    </xf>
    <xf numFmtId="0" fontId="0" fillId="0" borderId="0" xfId="0" applyBorder="1" applyAlignment="1" applyProtection="1">
      <alignment wrapText="1"/>
      <protection locked="0"/>
    </xf>
    <xf numFmtId="0" fontId="4" fillId="0" borderId="0" xfId="0" applyFont="1" applyFill="1" applyBorder="1" applyAlignment="1" applyProtection="1">
      <alignment vertical="center" wrapText="1"/>
      <protection locked="0"/>
    </xf>
    <xf numFmtId="0" fontId="0" fillId="0" borderId="0" xfId="0" applyAlignment="1" applyProtection="1">
      <alignment vertical="center" wrapText="1"/>
      <protection locked="0"/>
    </xf>
    <xf numFmtId="0" fontId="0" fillId="0" borderId="4" xfId="0" applyBorder="1" applyAlignment="1" applyProtection="1">
      <alignment wrapText="1"/>
      <protection locked="0"/>
    </xf>
    <xf numFmtId="0" fontId="0" fillId="0" borderId="1"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8" fillId="0" borderId="0" xfId="0" applyFont="1" applyFill="1" applyBorder="1" applyAlignment="1" applyProtection="1">
      <alignment horizontal="left" vertical="center" wrapText="1"/>
      <protection locked="0"/>
    </xf>
    <xf numFmtId="9" fontId="4" fillId="0" borderId="0" xfId="0" applyNumberFormat="1" applyFont="1" applyBorder="1" applyAlignment="1" applyProtection="1">
      <alignment vertical="center" wrapText="1"/>
      <protection locked="0"/>
    </xf>
    <xf numFmtId="0" fontId="7" fillId="0" borderId="0" xfId="0" applyFont="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4" fillId="0" borderId="1" xfId="0" applyFont="1" applyFill="1" applyBorder="1" applyAlignment="1" applyProtection="1">
      <alignment vertical="center" wrapText="1"/>
      <protection hidden="1"/>
    </xf>
    <xf numFmtId="0" fontId="4" fillId="0" borderId="1" xfId="0" applyFont="1" applyBorder="1" applyAlignment="1" applyProtection="1">
      <alignment vertical="center" wrapText="1"/>
      <protection hidden="1"/>
    </xf>
    <xf numFmtId="0" fontId="4" fillId="4" borderId="3" xfId="0" applyFont="1" applyFill="1" applyBorder="1" applyAlignment="1" applyProtection="1">
      <alignment vertical="center" wrapText="1"/>
      <protection hidden="1"/>
    </xf>
    <xf numFmtId="0" fontId="0" fillId="4" borderId="6" xfId="0" applyFill="1" applyBorder="1" applyAlignment="1" applyProtection="1">
      <alignment wrapText="1"/>
      <protection hidden="1"/>
    </xf>
    <xf numFmtId="0" fontId="0" fillId="4" borderId="4" xfId="0" applyFill="1" applyBorder="1" applyAlignment="1" applyProtection="1">
      <alignment wrapText="1"/>
      <protection hidden="1"/>
    </xf>
    <xf numFmtId="9" fontId="4" fillId="0" borderId="1" xfId="0" applyNumberFormat="1" applyFont="1" applyBorder="1" applyAlignment="1" applyProtection="1">
      <alignment vertical="center" wrapText="1"/>
      <protection hidden="1"/>
    </xf>
    <xf numFmtId="0" fontId="6" fillId="0" borderId="1" xfId="0" applyFont="1" applyBorder="1" applyAlignment="1" applyProtection="1">
      <alignment vertical="center" wrapText="1"/>
      <protection hidden="1"/>
    </xf>
    <xf numFmtId="0" fontId="4" fillId="2" borderId="1" xfId="0" applyFont="1" applyFill="1" applyBorder="1" applyAlignment="1" applyProtection="1">
      <alignment vertical="center" wrapText="1"/>
      <protection hidden="1"/>
    </xf>
    <xf numFmtId="0" fontId="0" fillId="4" borderId="6" xfId="0" applyFill="1" applyBorder="1" applyProtection="1">
      <protection hidden="1"/>
    </xf>
    <xf numFmtId="0" fontId="0" fillId="4" borderId="4" xfId="0" applyFill="1" applyBorder="1" applyProtection="1">
      <protection hidden="1"/>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0" xfId="0" applyFill="1" applyProtection="1">
      <protection locked="0"/>
    </xf>
    <xf numFmtId="9" fontId="4" fillId="0" borderId="1" xfId="0" applyNumberFormat="1" applyFont="1" applyFill="1" applyBorder="1" applyAlignment="1" applyProtection="1">
      <alignment vertical="center" wrapText="1"/>
      <protection hidden="1"/>
    </xf>
    <xf numFmtId="0" fontId="6" fillId="0" borderId="1" xfId="0" applyFont="1" applyFill="1" applyBorder="1" applyAlignment="1" applyProtection="1">
      <alignment vertical="center" wrapText="1"/>
      <protection hidden="1"/>
    </xf>
    <xf numFmtId="0" fontId="0" fillId="0" borderId="0" xfId="0" applyAlignment="1" applyProtection="1">
      <alignment horizontal="center" vertical="center" wrapText="1"/>
      <protection locked="0"/>
    </xf>
    <xf numFmtId="0" fontId="11" fillId="0" borderId="0" xfId="0" applyFont="1" applyAlignment="1" applyProtection="1">
      <alignment vertical="center"/>
      <protection locked="0"/>
    </xf>
    <xf numFmtId="0" fontId="11" fillId="0" borderId="0" xfId="0" applyFont="1" applyProtection="1">
      <protection locked="0"/>
    </xf>
    <xf numFmtId="0" fontId="11" fillId="0" borderId="0" xfId="0" applyFont="1"/>
    <xf numFmtId="0" fontId="12" fillId="5" borderId="5" xfId="0" applyFont="1" applyFill="1" applyBorder="1" applyAlignment="1" applyProtection="1">
      <alignment vertical="center"/>
      <protection hidden="1"/>
    </xf>
    <xf numFmtId="0" fontId="12" fillId="5" borderId="6" xfId="0" applyFont="1" applyFill="1" applyBorder="1" applyAlignment="1" applyProtection="1">
      <alignment vertical="center"/>
      <protection hidden="1"/>
    </xf>
    <xf numFmtId="0" fontId="11" fillId="0" borderId="0" xfId="0" applyFont="1" applyFill="1" applyBorder="1" applyProtection="1">
      <protection locked="0"/>
    </xf>
    <xf numFmtId="0" fontId="11" fillId="0" borderId="1" xfId="0" applyFont="1" applyBorder="1"/>
    <xf numFmtId="0" fontId="20" fillId="0" borderId="0" xfId="0" applyFont="1" applyProtection="1">
      <protection locked="0"/>
    </xf>
    <xf numFmtId="0" fontId="6" fillId="2" borderId="1" xfId="0" applyFont="1" applyFill="1" applyBorder="1" applyAlignment="1" applyProtection="1">
      <alignment vertical="center" wrapText="1"/>
      <protection hidden="1"/>
    </xf>
    <xf numFmtId="0" fontId="13" fillId="0" borderId="0" xfId="0" applyFont="1" applyFill="1" applyBorder="1" applyAlignment="1" applyProtection="1">
      <alignment vertical="center" wrapText="1"/>
      <protection locked="0"/>
    </xf>
    <xf numFmtId="0" fontId="15" fillId="0" borderId="0" xfId="0" applyFont="1" applyFill="1" applyBorder="1" applyAlignment="1" applyProtection="1">
      <alignment horizontal="left" vertical="center" wrapText="1"/>
      <protection hidden="1"/>
    </xf>
    <xf numFmtId="0" fontId="14" fillId="0" borderId="0" xfId="0" applyFont="1" applyFill="1" applyBorder="1" applyAlignment="1" applyProtection="1">
      <alignment horizontal="center" wrapText="1"/>
      <protection hidden="1"/>
    </xf>
    <xf numFmtId="10" fontId="14" fillId="0" borderId="0" xfId="0" applyNumberFormat="1" applyFont="1" applyFill="1" applyBorder="1" applyAlignment="1" applyProtection="1">
      <alignment horizontal="center" wrapText="1"/>
      <protection hidden="1"/>
    </xf>
    <xf numFmtId="0" fontId="11" fillId="0" borderId="1" xfId="0" applyFont="1" applyFill="1" applyBorder="1"/>
    <xf numFmtId="0" fontId="11" fillId="0" borderId="1" xfId="0" applyFont="1" applyFill="1" applyBorder="1" applyAlignment="1">
      <alignment wrapText="1"/>
    </xf>
    <xf numFmtId="0" fontId="11" fillId="0" borderId="0" xfId="0" applyFont="1" applyFill="1"/>
    <xf numFmtId="0" fontId="11" fillId="0" borderId="1" xfId="0" applyFont="1" applyBorder="1" applyAlignment="1">
      <alignment wrapText="1"/>
    </xf>
    <xf numFmtId="0" fontId="21" fillId="0" borderId="0" xfId="0" applyFont="1" applyProtection="1">
      <protection locked="0"/>
    </xf>
    <xf numFmtId="0" fontId="11" fillId="2" borderId="1" xfId="0" applyFont="1" applyFill="1" applyBorder="1"/>
    <xf numFmtId="0" fontId="4" fillId="0" borderId="3" xfId="0" applyFont="1" applyFill="1" applyBorder="1" applyAlignment="1" applyProtection="1">
      <alignment horizontal="left" vertical="center" wrapText="1"/>
      <protection hidden="1"/>
    </xf>
    <xf numFmtId="0" fontId="4"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4"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0" fontId="0" fillId="0" borderId="0" xfId="0" applyFill="1" applyAlignment="1" applyProtection="1">
      <alignment wrapText="1"/>
      <protection locked="0"/>
    </xf>
    <xf numFmtId="0" fontId="24" fillId="2" borderId="1" xfId="0" applyFont="1" applyFill="1" applyBorder="1" applyAlignment="1" applyProtection="1">
      <alignment vertical="center" wrapText="1"/>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9" fillId="0" borderId="1" xfId="0" applyFont="1" applyBorder="1" applyAlignment="1" applyProtection="1">
      <alignment wrapText="1"/>
      <protection locked="0"/>
    </xf>
    <xf numFmtId="0" fontId="11" fillId="11" borderId="0" xfId="0" applyFont="1" applyFill="1" applyAlignment="1" applyProtection="1">
      <alignment horizontal="center" vertical="center"/>
      <protection hidden="1"/>
    </xf>
    <xf numFmtId="0" fontId="35" fillId="7" borderId="3" xfId="0" applyFont="1" applyFill="1" applyBorder="1" applyAlignment="1" applyProtection="1">
      <alignment horizontal="center" vertical="center" wrapText="1"/>
      <protection hidden="1"/>
    </xf>
    <xf numFmtId="0" fontId="36" fillId="7" borderId="6" xfId="0" applyFont="1" applyFill="1" applyBorder="1" applyAlignment="1" applyProtection="1">
      <alignment horizontal="center"/>
      <protection hidden="1"/>
    </xf>
    <xf numFmtId="0" fontId="36" fillId="7" borderId="4" xfId="0" applyFont="1" applyFill="1" applyBorder="1" applyAlignment="1" applyProtection="1">
      <alignment horizontal="center"/>
      <protection hidden="1"/>
    </xf>
    <xf numFmtId="0" fontId="36" fillId="7" borderId="1" xfId="0" applyFont="1" applyFill="1" applyBorder="1" applyAlignment="1" applyProtection="1">
      <alignment horizontal="center"/>
      <protection hidden="1"/>
    </xf>
    <xf numFmtId="165" fontId="36" fillId="7" borderId="1" xfId="0" applyNumberFormat="1" applyFont="1" applyFill="1" applyBorder="1" applyAlignment="1" applyProtection="1">
      <alignment horizontal="center"/>
      <protection hidden="1"/>
    </xf>
    <xf numFmtId="0" fontId="12" fillId="12" borderId="1" xfId="0" applyFont="1" applyFill="1" applyBorder="1"/>
    <xf numFmtId="0" fontId="11" fillId="13" borderId="0" xfId="0" applyFont="1" applyFill="1" applyAlignment="1" applyProtection="1">
      <alignment horizontal="center" vertical="center"/>
      <protection hidden="1"/>
    </xf>
    <xf numFmtId="0" fontId="3" fillId="6" borderId="3" xfId="0" applyFont="1" applyFill="1" applyBorder="1" applyAlignment="1" applyProtection="1">
      <alignment horizontal="left" vertical="center" wrapText="1"/>
      <protection hidden="1"/>
    </xf>
    <xf numFmtId="0" fontId="34" fillId="6" borderId="6" xfId="0" applyFont="1" applyFill="1" applyBorder="1" applyAlignment="1" applyProtection="1">
      <alignment horizontal="left" wrapText="1"/>
      <protection hidden="1"/>
    </xf>
    <xf numFmtId="0" fontId="34" fillId="6" borderId="4" xfId="0" applyFont="1" applyFill="1" applyBorder="1" applyAlignment="1" applyProtection="1">
      <alignment horizontal="left" wrapText="1"/>
      <protection hidden="1"/>
    </xf>
    <xf numFmtId="0" fontId="34" fillId="6" borderId="1" xfId="0" applyFont="1" applyFill="1" applyBorder="1" applyAlignment="1" applyProtection="1">
      <alignment horizontal="center" wrapText="1"/>
      <protection hidden="1"/>
    </xf>
    <xf numFmtId="165" fontId="34" fillId="6" borderId="1" xfId="0" applyNumberFormat="1" applyFont="1" applyFill="1" applyBorder="1" applyAlignment="1" applyProtection="1">
      <alignment horizontal="center" wrapText="1"/>
      <protection hidden="1"/>
    </xf>
    <xf numFmtId="0" fontId="12" fillId="12" borderId="1" xfId="0" applyFont="1" applyFill="1" applyBorder="1" applyAlignment="1">
      <alignment wrapText="1"/>
    </xf>
    <xf numFmtId="0" fontId="34" fillId="6" borderId="6" xfId="0" applyFont="1" applyFill="1" applyBorder="1" applyAlignment="1" applyProtection="1">
      <alignment horizontal="center" wrapText="1"/>
      <protection hidden="1"/>
    </xf>
    <xf numFmtId="0" fontId="34" fillId="6" borderId="4" xfId="0" applyFont="1" applyFill="1" applyBorder="1" applyAlignment="1" applyProtection="1">
      <alignment horizontal="center" wrapText="1"/>
      <protection hidden="1"/>
    </xf>
    <xf numFmtId="0" fontId="12" fillId="12" borderId="1" xfId="0" applyFont="1" applyFill="1" applyBorder="1" applyAlignment="1">
      <alignment horizontal="left" wrapText="1"/>
    </xf>
    <xf numFmtId="0" fontId="19" fillId="0" borderId="1" xfId="0" applyFont="1" applyBorder="1"/>
    <xf numFmtId="0" fontId="9" fillId="12" borderId="1" xfId="0" applyFont="1" applyFill="1" applyBorder="1"/>
    <xf numFmtId="0" fontId="9" fillId="12" borderId="1" xfId="0" applyFont="1" applyFill="1" applyBorder="1" applyAlignment="1">
      <alignment wrapText="1"/>
    </xf>
    <xf numFmtId="0" fontId="4" fillId="0" borderId="11" xfId="0" applyFont="1" applyFill="1" applyBorder="1" applyAlignment="1" applyProtection="1">
      <alignment horizontal="left" vertical="center" wrapText="1"/>
      <protection hidden="1"/>
    </xf>
    <xf numFmtId="0" fontId="4"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9" fillId="0" borderId="1" xfId="0" applyFont="1" applyBorder="1" applyAlignment="1">
      <alignment wrapText="1"/>
    </xf>
    <xf numFmtId="0" fontId="19" fillId="0" borderId="1" xfId="0" applyFont="1" applyFill="1" applyBorder="1" applyAlignment="1">
      <alignment wrapText="1"/>
    </xf>
    <xf numFmtId="0" fontId="19" fillId="0" borderId="1" xfId="0" applyFont="1" applyFill="1" applyBorder="1"/>
    <xf numFmtId="0" fontId="19" fillId="2" borderId="1" xfId="0" applyFont="1" applyFill="1" applyBorder="1"/>
    <xf numFmtId="0" fontId="4" fillId="4" borderId="3" xfId="0" applyFont="1" applyFill="1" applyBorder="1" applyAlignment="1" applyProtection="1">
      <alignment horizontal="center" vertical="center" wrapText="1"/>
      <protection hidden="1"/>
    </xf>
    <xf numFmtId="0" fontId="37" fillId="0" borderId="1" xfId="0" applyFont="1" applyBorder="1" applyAlignment="1" applyProtection="1">
      <alignment wrapText="1"/>
      <protection locked="0"/>
    </xf>
    <xf numFmtId="0" fontId="12" fillId="12" borderId="1" xfId="0" applyFont="1" applyFill="1" applyBorder="1" applyAlignment="1">
      <alignment vertical="center" wrapText="1"/>
    </xf>
    <xf numFmtId="0" fontId="4" fillId="0" borderId="3" xfId="0" applyFont="1" applyFill="1" applyBorder="1" applyAlignment="1" applyProtection="1">
      <alignment vertical="center" wrapText="1"/>
      <protection hidden="1"/>
    </xf>
    <xf numFmtId="0" fontId="4" fillId="2" borderId="3" xfId="0" applyFont="1" applyFill="1" applyBorder="1" applyAlignment="1" applyProtection="1">
      <alignment vertical="center" wrapText="1"/>
      <protection hidden="1"/>
    </xf>
    <xf numFmtId="0" fontId="0" fillId="0" borderId="0" xfId="0" applyBorder="1" applyProtection="1">
      <protection locked="0"/>
    </xf>
    <xf numFmtId="0" fontId="3" fillId="6" borderId="8" xfId="0" applyFont="1" applyFill="1" applyBorder="1" applyAlignment="1" applyProtection="1">
      <alignment horizontal="left" vertical="center" wrapText="1"/>
      <protection hidden="1"/>
    </xf>
    <xf numFmtId="0" fontId="34" fillId="6" borderId="9" xfId="0" applyFont="1" applyFill="1" applyBorder="1" applyAlignment="1" applyProtection="1">
      <alignment horizontal="center" wrapText="1"/>
      <protection hidden="1"/>
    </xf>
    <xf numFmtId="0" fontId="34" fillId="6" borderId="10" xfId="0" applyFont="1" applyFill="1" applyBorder="1" applyAlignment="1" applyProtection="1">
      <alignment horizontal="center" wrapText="1"/>
      <protection hidden="1"/>
    </xf>
    <xf numFmtId="165" fontId="34" fillId="6" borderId="2" xfId="0" applyNumberFormat="1" applyFont="1" applyFill="1" applyBorder="1" applyAlignment="1" applyProtection="1">
      <alignment horizontal="center" wrapText="1"/>
      <protection hidden="1"/>
    </xf>
    <xf numFmtId="0" fontId="5" fillId="14" borderId="1" xfId="0" applyFont="1" applyFill="1" applyBorder="1" applyAlignment="1" applyProtection="1">
      <alignment vertical="center" wrapText="1"/>
      <protection hidden="1"/>
    </xf>
    <xf numFmtId="0" fontId="9" fillId="14" borderId="1" xfId="0" applyFont="1" applyFill="1" applyBorder="1" applyAlignment="1" applyProtection="1">
      <alignment vertical="center" wrapText="1"/>
      <protection hidden="1"/>
    </xf>
    <xf numFmtId="0" fontId="4" fillId="0" borderId="3" xfId="0" applyFont="1" applyBorder="1" applyAlignment="1" applyProtection="1">
      <alignment vertical="center" wrapText="1"/>
      <protection hidden="1"/>
    </xf>
    <xf numFmtId="0" fontId="19" fillId="0" borderId="3" xfId="0" applyFont="1" applyFill="1" applyBorder="1" applyAlignment="1" applyProtection="1">
      <alignment vertical="center" wrapText="1"/>
      <protection hidden="1"/>
    </xf>
    <xf numFmtId="0" fontId="4" fillId="4" borderId="11" xfId="0" applyFont="1" applyFill="1" applyBorder="1" applyAlignment="1" applyProtection="1">
      <alignment vertical="center" wrapText="1"/>
      <protection hidden="1"/>
    </xf>
    <xf numFmtId="0" fontId="0" fillId="4" borderId="5" xfId="0" applyFill="1" applyBorder="1" applyAlignment="1" applyProtection="1">
      <alignment wrapText="1"/>
      <protection hidden="1"/>
    </xf>
    <xf numFmtId="165" fontId="0" fillId="4" borderId="12" xfId="0" applyNumberFormat="1" applyFill="1" applyBorder="1" applyAlignment="1" applyProtection="1">
      <alignment horizontal="center" wrapText="1"/>
      <protection hidden="1"/>
    </xf>
    <xf numFmtId="0" fontId="4" fillId="0" borderId="0" xfId="0" applyFont="1" applyFill="1" applyBorder="1" applyAlignment="1" applyProtection="1">
      <alignment vertical="center" wrapText="1"/>
      <protection hidden="1"/>
    </xf>
    <xf numFmtId="0" fontId="4" fillId="4" borderId="1" xfId="0" applyFont="1" applyFill="1" applyBorder="1" applyAlignment="1" applyProtection="1">
      <alignment vertical="center" wrapText="1"/>
      <protection hidden="1"/>
    </xf>
    <xf numFmtId="9" fontId="4" fillId="0" borderId="3" xfId="0" applyNumberFormat="1" applyFont="1" applyFill="1" applyBorder="1" applyAlignment="1" applyProtection="1">
      <alignment vertical="center" wrapText="1"/>
      <protection hidden="1"/>
    </xf>
    <xf numFmtId="0" fontId="38" fillId="12" borderId="1" xfId="0" applyFont="1" applyFill="1" applyBorder="1"/>
    <xf numFmtId="0" fontId="40" fillId="14" borderId="0" xfId="0" applyFont="1" applyFill="1" applyAlignment="1" applyProtection="1">
      <alignment horizontal="center" vertical="center"/>
      <protection locked="0"/>
    </xf>
    <xf numFmtId="0" fontId="0" fillId="14" borderId="0" xfId="0" applyFill="1" applyProtection="1">
      <protection locked="0"/>
    </xf>
    <xf numFmtId="0" fontId="11" fillId="14" borderId="0" xfId="0" applyFont="1" applyFill="1"/>
    <xf numFmtId="0" fontId="12" fillId="14" borderId="1" xfId="0" applyFont="1" applyFill="1" applyBorder="1" applyAlignment="1">
      <alignment horizontal="center"/>
    </xf>
    <xf numFmtId="0" fontId="11" fillId="2" borderId="1" xfId="0" applyFont="1" applyFill="1" applyBorder="1" applyAlignment="1">
      <alignment wrapText="1"/>
    </xf>
    <xf numFmtId="0" fontId="6" fillId="0" borderId="1" xfId="0" applyFont="1" applyFill="1" applyBorder="1" applyAlignment="1">
      <alignment wrapText="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4" fillId="4" borderId="11" xfId="0" applyFont="1" applyFill="1" applyBorder="1" applyAlignment="1" applyProtection="1">
      <alignment horizontal="left" vertical="center" wrapText="1"/>
      <protection hidden="1"/>
    </xf>
    <xf numFmtId="0" fontId="0" fillId="0" borderId="1" xfId="0" applyBorder="1" applyAlignment="1" applyProtection="1">
      <alignment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9" fontId="0" fillId="0" borderId="1" xfId="0" applyNumberForma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4" xfId="0" applyFon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vertical="top" wrapText="1"/>
      <protection locked="0"/>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1" xfId="0" applyFont="1" applyFill="1"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7" xfId="0" applyFont="1" applyBorder="1" applyAlignment="1" applyProtection="1">
      <alignment horizontal="left" vertical="top" wrapText="1"/>
      <protection locked="0"/>
    </xf>
    <xf numFmtId="0" fontId="29" fillId="0" borderId="1" xfId="0" applyFont="1" applyBorder="1" applyProtection="1">
      <protection locked="0"/>
    </xf>
    <xf numFmtId="0" fontId="12" fillId="0" borderId="1" xfId="0" applyFont="1" applyFill="1" applyBorder="1"/>
    <xf numFmtId="9" fontId="6" fillId="0" borderId="1" xfId="0" applyNumberFormat="1" applyFont="1" applyBorder="1" applyAlignment="1" applyProtection="1">
      <alignment vertical="center" wrapText="1"/>
      <protection hidden="1"/>
    </xf>
    <xf numFmtId="0" fontId="0" fillId="0" borderId="1" xfId="0" applyFill="1" applyBorder="1" applyAlignment="1" applyProtection="1">
      <alignment vertical="top" wrapText="1"/>
      <protection locked="0"/>
    </xf>
    <xf numFmtId="0" fontId="24" fillId="0" borderId="1" xfId="0" applyFont="1" applyFill="1" applyBorder="1" applyAlignment="1" applyProtection="1">
      <alignment vertical="center" wrapText="1"/>
      <protection locked="0"/>
    </xf>
    <xf numFmtId="0" fontId="0" fillId="0" borderId="1" xfId="0" applyFill="1" applyBorder="1" applyAlignment="1" applyProtection="1">
      <alignment horizontal="left" vertical="top" wrapText="1"/>
      <protection locked="0"/>
    </xf>
    <xf numFmtId="0" fontId="24" fillId="0" borderId="7" xfId="0" applyFont="1" applyFill="1" applyBorder="1" applyAlignment="1" applyProtection="1">
      <alignment horizontal="left" vertical="top" wrapText="1"/>
      <protection locked="0"/>
    </xf>
    <xf numFmtId="0" fontId="30" fillId="0" borderId="1" xfId="0" applyFont="1" applyFill="1" applyBorder="1" applyAlignment="1" applyProtection="1">
      <alignment vertical="center" wrapText="1"/>
      <protection locked="0"/>
    </xf>
    <xf numFmtId="0" fontId="0" fillId="0" borderId="0" xfId="0" applyProtection="1">
      <protection locked="0"/>
    </xf>
    <xf numFmtId="0" fontId="0" fillId="0" borderId="1" xfId="0" applyBorder="1" applyAlignment="1" applyProtection="1">
      <alignment wrapText="1"/>
      <protection locked="0"/>
    </xf>
    <xf numFmtId="0" fontId="4" fillId="0" borderId="1" xfId="0" applyFont="1" applyFill="1" applyBorder="1" applyAlignment="1" applyProtection="1">
      <alignment vertical="center" wrapText="1"/>
      <protection hidden="1"/>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0" xfId="0" applyFill="1" applyProtection="1">
      <protection locked="0"/>
    </xf>
    <xf numFmtId="0" fontId="0" fillId="0" borderId="1" xfId="0" applyFill="1" applyBorder="1" applyProtection="1">
      <protection locked="0"/>
    </xf>
    <xf numFmtId="0" fontId="6" fillId="0" borderId="7" xfId="0" applyFont="1" applyBorder="1" applyAlignment="1" applyProtection="1">
      <alignment vertical="center" wrapText="1"/>
      <protection hidden="1"/>
    </xf>
    <xf numFmtId="9" fontId="0" fillId="0" borderId="1" xfId="0" applyNumberFormat="1" applyFont="1" applyFill="1" applyBorder="1" applyAlignment="1" applyProtection="1">
      <alignment wrapText="1"/>
      <protection locked="0"/>
    </xf>
    <xf numFmtId="0" fontId="0" fillId="0" borderId="1" xfId="0" applyFont="1" applyFill="1" applyBorder="1" applyProtection="1">
      <protection locked="0"/>
    </xf>
    <xf numFmtId="0" fontId="0" fillId="0" borderId="1" xfId="0" applyFont="1" applyFill="1" applyBorder="1" applyAlignment="1" applyProtection="1">
      <alignment horizontal="center" vertical="center" wrapText="1"/>
      <protection locked="0"/>
    </xf>
    <xf numFmtId="9" fontId="0" fillId="0" borderId="7" xfId="0" applyNumberFormat="1" applyBorder="1" applyAlignment="1" applyProtection="1">
      <alignment wrapText="1"/>
      <protection locked="0"/>
    </xf>
    <xf numFmtId="0" fontId="12" fillId="14" borderId="1" xfId="0" applyFont="1" applyFill="1" applyBorder="1"/>
    <xf numFmtId="0" fontId="11" fillId="0" borderId="1" xfId="0" applyFont="1" applyFill="1" applyBorder="1" applyAlignment="1">
      <alignment horizontal="left" wrapText="1"/>
    </xf>
    <xf numFmtId="0" fontId="41" fillId="14" borderId="1" xfId="0" applyFont="1" applyFill="1" applyBorder="1"/>
    <xf numFmtId="164" fontId="9" fillId="0" borderId="0" xfId="1" applyNumberFormat="1" applyFont="1" applyFill="1" applyBorder="1" applyAlignment="1" applyProtection="1">
      <alignment horizontal="left" vertical="center" wrapText="1"/>
      <protection locked="0"/>
    </xf>
    <xf numFmtId="14" fontId="0" fillId="0" borderId="0" xfId="0" applyNumberFormat="1" applyAlignment="1" applyProtection="1">
      <alignment horizontal="left" vertical="center" wrapText="1"/>
      <protection locked="0"/>
    </xf>
    <xf numFmtId="0" fontId="0" fillId="0" borderId="1" xfId="0" applyFont="1" applyFill="1" applyBorder="1" applyAlignment="1" applyProtection="1">
      <alignment wrapText="1"/>
      <protection locked="0"/>
    </xf>
    <xf numFmtId="0" fontId="38" fillId="14" borderId="1" xfId="0" applyFont="1" applyFill="1" applyBorder="1" applyAlignment="1" applyProtection="1">
      <alignment vertical="center" wrapText="1"/>
      <protection hidden="1"/>
    </xf>
    <xf numFmtId="0" fontId="19" fillId="0" borderId="1" xfId="0" applyFont="1" applyFill="1" applyBorder="1" applyAlignment="1" applyProtection="1">
      <alignment vertical="center" wrapText="1"/>
      <protection hidden="1"/>
    </xf>
    <xf numFmtId="0" fontId="0" fillId="0" borderId="1" xfId="0" applyFont="1" applyFill="1" applyBorder="1" applyAlignment="1" applyProtection="1">
      <alignment vertical="top" wrapText="1"/>
      <protection locked="0"/>
    </xf>
    <xf numFmtId="0" fontId="4" fillId="4" borderId="11" xfId="0" applyFont="1" applyFill="1" applyBorder="1" applyAlignment="1" applyProtection="1">
      <alignment horizontal="left" vertical="center" wrapText="1"/>
      <protection hidden="1"/>
    </xf>
    <xf numFmtId="14" fontId="0" fillId="0" borderId="0" xfId="0" applyNumberFormat="1" applyFill="1" applyAlignment="1" applyProtection="1">
      <alignment horizontal="left" vertical="center" wrapText="1"/>
      <protection locked="0"/>
    </xf>
    <xf numFmtId="0" fontId="9" fillId="12" borderId="2" xfId="0" applyFont="1" applyFill="1" applyBorder="1"/>
    <xf numFmtId="0" fontId="19" fillId="14" borderId="1" xfId="0" applyFont="1" applyFill="1" applyBorder="1"/>
    <xf numFmtId="14" fontId="4" fillId="0" borderId="0" xfId="1" applyNumberFormat="1" applyFont="1" applyFill="1" applyBorder="1" applyAlignment="1" applyProtection="1">
      <alignment horizontal="left" vertical="center" wrapText="1"/>
      <protection locked="0"/>
    </xf>
    <xf numFmtId="14" fontId="4" fillId="0" borderId="0" xfId="0" applyNumberFormat="1" applyFont="1" applyFill="1" applyBorder="1" applyAlignment="1" applyProtection="1">
      <alignment horizontal="left" vertical="center" wrapText="1"/>
      <protection locked="0"/>
    </xf>
    <xf numFmtId="0" fontId="4" fillId="0" borderId="8" xfId="0" applyFont="1" applyBorder="1" applyAlignment="1" applyProtection="1">
      <alignment vertical="center" wrapText="1"/>
      <protection hidden="1"/>
    </xf>
    <xf numFmtId="14" fontId="4" fillId="0" borderId="0" xfId="0" applyNumberFormat="1" applyFont="1" applyBorder="1" applyAlignment="1" applyProtection="1">
      <alignment horizontal="left" vertical="center" wrapText="1"/>
      <protection locked="0"/>
    </xf>
    <xf numFmtId="0" fontId="19" fillId="0" borderId="3" xfId="0" applyFont="1" applyBorder="1"/>
    <xf numFmtId="0" fontId="11" fillId="0" borderId="3" xfId="0" applyFont="1" applyFill="1" applyBorder="1" applyAlignment="1">
      <alignment wrapText="1"/>
    </xf>
    <xf numFmtId="0" fontId="0" fillId="0" borderId="0" xfId="0" applyFill="1" applyBorder="1"/>
    <xf numFmtId="0" fontId="7" fillId="0" borderId="0" xfId="2" applyFont="1" applyFill="1" applyBorder="1" applyProtection="1"/>
    <xf numFmtId="10" fontId="7" fillId="0" borderId="0" xfId="2" applyNumberFormat="1" applyFont="1" applyFill="1" applyBorder="1" applyAlignment="1" applyProtection="1">
      <alignment wrapText="1"/>
    </xf>
    <xf numFmtId="165" fontId="49" fillId="0" borderId="0"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vertical="center" wrapText="1"/>
    </xf>
    <xf numFmtId="0" fontId="52" fillId="0" borderId="0" xfId="0" applyFont="1" applyFill="1" applyBorder="1" applyAlignment="1">
      <alignment vertical="center"/>
    </xf>
    <xf numFmtId="0" fontId="44" fillId="0" borderId="0" xfId="0" applyFont="1" applyFill="1" applyBorder="1" applyAlignment="1" applyProtection="1">
      <alignment wrapText="1"/>
    </xf>
    <xf numFmtId="0" fontId="46" fillId="0" borderId="0" xfId="0" applyFont="1" applyFill="1" applyBorder="1" applyAlignment="1" applyProtection="1">
      <alignment wrapText="1"/>
    </xf>
    <xf numFmtId="0" fontId="47" fillId="8" borderId="5" xfId="0" applyFont="1" applyFill="1" applyBorder="1" applyAlignment="1" applyProtection="1">
      <alignment horizontal="center" vertical="center" wrapText="1"/>
    </xf>
    <xf numFmtId="0" fontId="47" fillId="8" borderId="6" xfId="0" applyFont="1" applyFill="1" applyBorder="1" applyAlignment="1" applyProtection="1">
      <alignment horizontal="center" vertical="center" wrapText="1"/>
    </xf>
    <xf numFmtId="0" fontId="47" fillId="0" borderId="0" xfId="0" applyFont="1" applyFill="1" applyBorder="1" applyAlignment="1" applyProtection="1">
      <alignment horizontal="center" vertical="center" wrapText="1"/>
    </xf>
    <xf numFmtId="0" fontId="51" fillId="0" borderId="0" xfId="0" applyFont="1" applyFill="1" applyBorder="1" applyAlignment="1" applyProtection="1">
      <alignment vertical="center" wrapText="1"/>
    </xf>
    <xf numFmtId="0" fontId="52" fillId="0" borderId="0" xfId="0" applyFont="1" applyFill="1" applyBorder="1" applyAlignment="1">
      <alignment vertical="center" wrapText="1"/>
    </xf>
    <xf numFmtId="0" fontId="0" fillId="0" borderId="0" xfId="0" applyFill="1" applyBorder="1" applyAlignment="1">
      <alignment wrapText="1"/>
    </xf>
    <xf numFmtId="165" fontId="34" fillId="6" borderId="7" xfId="0" applyNumberFormat="1" applyFont="1" applyFill="1" applyBorder="1" applyAlignment="1" applyProtection="1">
      <alignment horizontal="center" wrapText="1"/>
      <protection hidden="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4" fillId="4" borderId="11"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0" fillId="0" borderId="1" xfId="0" applyBorder="1" applyAlignment="1" applyProtection="1">
      <alignment horizontal="center" vertical="center" wrapText="1"/>
      <protection hidden="1"/>
    </xf>
    <xf numFmtId="0" fontId="0" fillId="0" borderId="1" xfId="0" applyFill="1" applyBorder="1" applyAlignment="1" applyProtection="1">
      <alignment horizontal="center" vertical="center" wrapText="1"/>
      <protection hidden="1"/>
    </xf>
    <xf numFmtId="165" fontId="39" fillId="14" borderId="0" xfId="0" applyNumberFormat="1" applyFont="1" applyFill="1" applyAlignment="1" applyProtection="1">
      <alignment horizontal="center"/>
      <protection hidden="1"/>
    </xf>
    <xf numFmtId="165" fontId="11" fillId="14" borderId="1" xfId="0" applyNumberFormat="1" applyFont="1" applyFill="1" applyBorder="1" applyProtection="1">
      <protection locked="0"/>
    </xf>
    <xf numFmtId="0" fontId="11" fillId="0" borderId="1" xfId="0" applyFont="1" applyBorder="1" applyProtection="1">
      <protection locked="0"/>
    </xf>
    <xf numFmtId="0" fontId="11" fillId="0" borderId="1" xfId="0" applyFont="1" applyBorder="1" applyAlignment="1" applyProtection="1">
      <alignment wrapText="1"/>
      <protection locked="0"/>
    </xf>
    <xf numFmtId="0" fontId="26" fillId="0" borderId="1" xfId="0" applyFont="1" applyBorder="1" applyAlignment="1" applyProtection="1">
      <alignment wrapText="1"/>
      <protection locked="0"/>
    </xf>
    <xf numFmtId="0" fontId="26" fillId="0" borderId="1" xfId="0" applyFont="1" applyBorder="1" applyProtection="1">
      <protection locked="0"/>
    </xf>
    <xf numFmtId="0" fontId="25" fillId="0" borderId="1" xfId="0" applyFont="1" applyBorder="1" applyAlignment="1" applyProtection="1">
      <alignment wrapText="1"/>
      <protection locked="0"/>
    </xf>
    <xf numFmtId="0" fontId="33" fillId="0" borderId="1" xfId="0" applyFont="1" applyBorder="1" applyProtection="1">
      <protection locked="0"/>
    </xf>
    <xf numFmtId="0" fontId="19" fillId="2" borderId="1" xfId="1" applyFont="1" applyFill="1" applyBorder="1" applyAlignment="1" applyProtection="1">
      <alignment horizontal="center" vertical="center" wrapText="1"/>
      <protection locked="0"/>
    </xf>
    <xf numFmtId="0" fontId="18" fillId="2" borderId="1" xfId="1" applyFont="1" applyFill="1" applyBorder="1" applyAlignment="1" applyProtection="1">
      <alignment horizontal="left" wrapText="1"/>
      <protection locked="0"/>
    </xf>
    <xf numFmtId="0" fontId="26" fillId="2" borderId="1" xfId="1" applyFont="1" applyFill="1" applyBorder="1" applyAlignment="1" applyProtection="1">
      <alignment horizontal="left" vertical="center" wrapText="1"/>
      <protection locked="0"/>
    </xf>
    <xf numFmtId="0" fontId="26" fillId="2" borderId="1" xfId="1" applyFont="1" applyFill="1" applyBorder="1" applyAlignment="1" applyProtection="1">
      <alignment horizontal="left" wrapText="1"/>
      <protection locked="0"/>
    </xf>
    <xf numFmtId="0" fontId="32" fillId="2" borderId="1" xfId="1" applyFont="1" applyFill="1" applyBorder="1" applyAlignment="1" applyProtection="1">
      <alignment horizontal="left" wrapText="1"/>
      <protection locked="0"/>
    </xf>
    <xf numFmtId="0" fontId="26" fillId="0" borderId="1" xfId="0" applyFont="1" applyBorder="1" applyAlignment="1" applyProtection="1">
      <alignment horizontal="left" wrapText="1"/>
      <protection locked="0"/>
    </xf>
    <xf numFmtId="0" fontId="11" fillId="0" borderId="1" xfId="0" applyFont="1" applyFill="1" applyBorder="1" applyProtection="1">
      <protection locked="0"/>
    </xf>
    <xf numFmtId="0" fontId="26" fillId="0" borderId="1" xfId="0"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31" fillId="0" borderId="1" xfId="0" applyFont="1" applyBorder="1" applyAlignment="1" applyProtection="1">
      <alignment horizontal="left" wrapText="1"/>
      <protection locked="0"/>
    </xf>
    <xf numFmtId="0" fontId="19" fillId="2" borderId="1" xfId="1" applyFont="1" applyFill="1" applyBorder="1" applyAlignment="1" applyProtection="1">
      <alignment horizontal="left" wrapText="1"/>
      <protection locked="0"/>
    </xf>
    <xf numFmtId="0" fontId="11" fillId="0" borderId="1" xfId="0" applyFont="1" applyBorder="1" applyAlignment="1" applyProtection="1">
      <alignment horizontal="left"/>
      <protection locked="0"/>
    </xf>
    <xf numFmtId="0" fontId="11" fillId="0" borderId="0" xfId="0" applyFont="1" applyFill="1" applyProtection="1">
      <protection locked="0"/>
    </xf>
    <xf numFmtId="0" fontId="11" fillId="0" borderId="1" xfId="0" applyFont="1" applyBorder="1" applyAlignment="1" applyProtection="1">
      <alignment vertical="top" wrapText="1"/>
      <protection locked="0"/>
    </xf>
    <xf numFmtId="0" fontId="11" fillId="0" borderId="1" xfId="0" applyFont="1" applyBorder="1" applyAlignment="1" applyProtection="1">
      <alignment horizontal="left" wrapText="1"/>
      <protection locked="0"/>
    </xf>
    <xf numFmtId="0" fontId="27" fillId="2" borderId="1" xfId="1" applyFont="1" applyFill="1" applyBorder="1" applyAlignment="1" applyProtection="1">
      <alignment horizontal="left" wrapText="1"/>
      <protection locked="0"/>
    </xf>
    <xf numFmtId="0" fontId="31" fillId="0" borderId="1" xfId="0" applyFont="1" applyBorder="1" applyProtection="1">
      <protection locked="0"/>
    </xf>
    <xf numFmtId="0" fontId="11" fillId="0" borderId="1" xfId="0" applyFont="1" applyFill="1" applyBorder="1" applyAlignment="1" applyProtection="1">
      <alignment wrapText="1"/>
      <protection locked="0"/>
    </xf>
    <xf numFmtId="0" fontId="19" fillId="0" borderId="1" xfId="0" applyFont="1" applyBorder="1" applyProtection="1">
      <protection locked="0"/>
    </xf>
    <xf numFmtId="0" fontId="32" fillId="0" borderId="1" xfId="0" applyFont="1" applyBorder="1" applyProtection="1">
      <protection locked="0"/>
    </xf>
    <xf numFmtId="0" fontId="25" fillId="0" borderId="1" xfId="0" applyFont="1" applyBorder="1" applyAlignment="1" applyProtection="1">
      <alignment horizontal="left" wrapText="1"/>
      <protection locked="0"/>
    </xf>
    <xf numFmtId="0" fontId="11" fillId="0" borderId="1" xfId="0" applyFont="1" applyBorder="1" applyProtection="1"/>
    <xf numFmtId="0" fontId="11" fillId="0" borderId="1" xfId="0" applyFont="1" applyBorder="1" applyAlignment="1" applyProtection="1">
      <alignment horizontal="left" wrapText="1"/>
    </xf>
    <xf numFmtId="0" fontId="11" fillId="0" borderId="1" xfId="0" applyFont="1" applyBorder="1" applyAlignment="1" applyProtection="1">
      <alignment wrapText="1"/>
    </xf>
    <xf numFmtId="0" fontId="11" fillId="0" borderId="1" xfId="0" applyFont="1" applyBorder="1" applyAlignment="1" applyProtection="1">
      <alignment horizontal="left"/>
    </xf>
    <xf numFmtId="0" fontId="37" fillId="0" borderId="1" xfId="0" applyFont="1" applyBorder="1" applyAlignment="1" applyProtection="1">
      <alignment vertical="center" wrapText="1"/>
      <protection locked="0"/>
    </xf>
    <xf numFmtId="0" fontId="24" fillId="0" borderId="1" xfId="0" applyFont="1" applyBorder="1" applyProtection="1">
      <protection locked="0"/>
    </xf>
    <xf numFmtId="10" fontId="24" fillId="0" borderId="1" xfId="0" applyNumberFormat="1" applyFont="1" applyBorder="1" applyAlignment="1" applyProtection="1">
      <alignment wrapText="1"/>
      <protection locked="0"/>
    </xf>
    <xf numFmtId="0" fontId="19" fillId="0" borderId="1" xfId="0" applyFont="1" applyFill="1" applyBorder="1" applyAlignment="1" applyProtection="1">
      <alignment horizontal="left" wrapText="1"/>
      <protection locked="0"/>
    </xf>
    <xf numFmtId="0" fontId="0" fillId="0" borderId="7" xfId="0" applyBorder="1" applyAlignment="1" applyProtection="1">
      <alignment horizontal="left" vertical="center" wrapText="1"/>
      <protection locked="0"/>
    </xf>
    <xf numFmtId="9" fontId="24" fillId="0" borderId="1" xfId="0" applyNumberFormat="1" applyFont="1" applyBorder="1" applyAlignment="1" applyProtection="1">
      <alignment vertical="center" wrapText="1"/>
      <protection locked="0"/>
    </xf>
    <xf numFmtId="9" fontId="0" fillId="0" borderId="1" xfId="0" applyNumberFormat="1" applyBorder="1" applyAlignment="1" applyProtection="1">
      <alignment horizontal="left" vertical="top" wrapText="1"/>
      <protection locked="0"/>
    </xf>
    <xf numFmtId="9" fontId="0" fillId="0" borderId="1" xfId="0" applyNumberFormat="1" applyBorder="1" applyAlignment="1" applyProtection="1">
      <alignment vertical="top" wrapText="1"/>
      <protection locked="0"/>
    </xf>
    <xf numFmtId="9" fontId="24" fillId="0" borderId="1" xfId="0" applyNumberFormat="1" applyFont="1" applyBorder="1" applyAlignment="1" applyProtection="1">
      <alignment wrapText="1"/>
      <protection locked="0"/>
    </xf>
    <xf numFmtId="9" fontId="11" fillId="0" borderId="1" xfId="0" applyNumberFormat="1" applyFont="1" applyBorder="1" applyAlignment="1" applyProtection="1">
      <alignment wrapText="1"/>
      <protection locked="0"/>
    </xf>
    <xf numFmtId="0" fontId="19" fillId="0" borderId="1" xfId="0" applyFont="1" applyBorder="1" applyAlignment="1" applyProtection="1">
      <alignment horizontal="left" vertical="center" wrapText="1"/>
      <protection locked="0"/>
    </xf>
    <xf numFmtId="0" fontId="12" fillId="0" borderId="1" xfId="0" applyFont="1" applyFill="1" applyBorder="1" applyProtection="1">
      <protection locked="0"/>
    </xf>
    <xf numFmtId="0" fontId="24" fillId="2" borderId="1" xfId="0" applyFont="1" applyFill="1" applyBorder="1" applyAlignment="1" applyProtection="1">
      <alignment vertical="center" wrapText="1"/>
      <protection locked="0"/>
    </xf>
    <xf numFmtId="0" fontId="4" fillId="4" borderId="3" xfId="0" applyFont="1" applyFill="1" applyBorder="1" applyAlignment="1" applyProtection="1">
      <alignment vertical="center" wrapText="1"/>
      <protection locked="0"/>
    </xf>
    <xf numFmtId="0" fontId="0" fillId="4" borderId="6" xfId="0" applyFill="1" applyBorder="1" applyAlignment="1" applyProtection="1">
      <alignment wrapText="1"/>
      <protection locked="0"/>
    </xf>
    <xf numFmtId="0" fontId="0" fillId="4" borderId="4" xfId="0" applyFill="1" applyBorder="1" applyAlignment="1" applyProtection="1">
      <alignment wrapText="1"/>
      <protection locked="0"/>
    </xf>
    <xf numFmtId="0" fontId="4" fillId="0" borderId="1" xfId="0" applyFont="1" applyFill="1" applyBorder="1" applyAlignment="1" applyProtection="1">
      <alignment vertical="center" wrapText="1"/>
      <protection locked="0"/>
    </xf>
    <xf numFmtId="0" fontId="4" fillId="0" borderId="1" xfId="0" applyFont="1" applyBorder="1" applyAlignment="1" applyProtection="1">
      <alignment vertical="center" wrapText="1"/>
      <protection locked="0"/>
    </xf>
    <xf numFmtId="0" fontId="12" fillId="12" borderId="1" xfId="0" applyFont="1" applyFill="1" applyBorder="1" applyProtection="1">
      <protection locked="0"/>
    </xf>
    <xf numFmtId="0" fontId="12" fillId="12" borderId="1" xfId="0" applyFont="1" applyFill="1" applyBorder="1" applyAlignment="1" applyProtection="1">
      <alignment wrapText="1"/>
      <protection locked="0"/>
    </xf>
    <xf numFmtId="0" fontId="4" fillId="4" borderId="3" xfId="0" applyFont="1" applyFill="1" applyBorder="1" applyAlignment="1" applyProtection="1">
      <alignment horizontal="left" vertical="center" wrapText="1"/>
    </xf>
    <xf numFmtId="0" fontId="21" fillId="0" borderId="0" xfId="0" applyFont="1" applyAlignment="1" applyProtection="1">
      <alignment horizontal="center"/>
      <protection locked="0"/>
    </xf>
    <xf numFmtId="0" fontId="11" fillId="0" borderId="0" xfId="0" applyFont="1" applyAlignment="1" applyProtection="1">
      <alignment horizontal="center"/>
      <protection locked="0"/>
    </xf>
    <xf numFmtId="0" fontId="11" fillId="0" borderId="1" xfId="0" applyFont="1" applyBorder="1" applyAlignment="1">
      <alignment horizontal="center"/>
    </xf>
    <xf numFmtId="0" fontId="11" fillId="0" borderId="1" xfId="0" applyFont="1" applyBorder="1" applyAlignment="1" applyProtection="1">
      <alignment horizontal="center"/>
      <protection locked="0"/>
    </xf>
    <xf numFmtId="0" fontId="4" fillId="0" borderId="6" xfId="0" applyFont="1" applyFill="1" applyBorder="1" applyAlignment="1" applyProtection="1">
      <alignment horizontal="center" vertical="center" wrapText="1"/>
      <protection hidden="1"/>
    </xf>
    <xf numFmtId="0" fontId="4" fillId="0" borderId="5" xfId="0" applyFont="1" applyFill="1" applyBorder="1" applyAlignment="1" applyProtection="1">
      <alignment horizontal="center" vertical="center" wrapText="1"/>
      <protection hidden="1"/>
    </xf>
    <xf numFmtId="0" fontId="53" fillId="0" borderId="1" xfId="0" applyFont="1" applyBorder="1" applyAlignment="1" applyProtection="1">
      <alignment horizontal="center"/>
      <protection locked="0"/>
    </xf>
    <xf numFmtId="0" fontId="53" fillId="0" borderId="7" xfId="0" applyFont="1" applyBorder="1" applyAlignment="1" applyProtection="1">
      <alignment horizontal="center"/>
      <protection locked="0"/>
    </xf>
    <xf numFmtId="0" fontId="19" fillId="2" borderId="1" xfId="1" applyFont="1" applyFill="1" applyBorder="1" applyAlignment="1" applyProtection="1">
      <alignment horizontal="center" wrapText="1"/>
      <protection locked="0"/>
    </xf>
    <xf numFmtId="0" fontId="11" fillId="14" borderId="0" xfId="0" applyFont="1" applyFill="1" applyAlignment="1">
      <alignment horizontal="center"/>
    </xf>
    <xf numFmtId="0" fontId="11" fillId="0" borderId="0" xfId="0" applyFont="1" applyAlignment="1">
      <alignment horizontal="center"/>
    </xf>
    <xf numFmtId="14" fontId="25" fillId="0" borderId="1" xfId="0" applyNumberFormat="1" applyFont="1" applyBorder="1" applyProtection="1">
      <protection locked="0"/>
    </xf>
    <xf numFmtId="14" fontId="54" fillId="0" borderId="1" xfId="0" applyNumberFormat="1" applyFont="1" applyBorder="1" applyProtection="1">
      <protection locked="0"/>
    </xf>
    <xf numFmtId="0" fontId="4" fillId="4" borderId="3" xfId="0" applyFont="1" applyFill="1" applyBorder="1" applyAlignment="1" applyProtection="1">
      <alignment horizontal="left" vertical="center" wrapText="1"/>
      <protection hidden="1"/>
    </xf>
    <xf numFmtId="0" fontId="4" fillId="4" borderId="11" xfId="0" applyFont="1" applyFill="1" applyBorder="1" applyAlignment="1" applyProtection="1">
      <alignment horizontal="left" vertical="center" wrapText="1"/>
      <protection hidden="1"/>
    </xf>
    <xf numFmtId="0" fontId="1" fillId="0" borderId="0" xfId="0" applyFont="1" applyFill="1" applyBorder="1" applyAlignment="1" applyProtection="1">
      <alignment horizontal="center" wrapText="1"/>
      <protection locked="0"/>
    </xf>
    <xf numFmtId="0" fontId="11" fillId="0" borderId="0" xfId="0" applyFont="1" applyAlignment="1" applyProtection="1">
      <alignment wrapText="1"/>
      <protection locked="0"/>
    </xf>
    <xf numFmtId="0" fontId="12" fillId="0" borderId="1" xfId="0" applyFont="1" applyFill="1" applyBorder="1" applyAlignment="1">
      <alignment wrapText="1"/>
    </xf>
    <xf numFmtId="0" fontId="0" fillId="0" borderId="0" xfId="0" applyFill="1" applyBorder="1" applyAlignment="1" applyProtection="1">
      <alignment wrapText="1"/>
      <protection locked="0"/>
    </xf>
    <xf numFmtId="9" fontId="0" fillId="0" borderId="1" xfId="0" applyNumberFormat="1" applyBorder="1" applyAlignment="1" applyProtection="1">
      <alignment horizontal="right" wrapText="1"/>
      <protection locked="0"/>
    </xf>
    <xf numFmtId="0" fontId="16" fillId="0" borderId="0" xfId="0" applyFont="1" applyFill="1" applyBorder="1" applyAlignment="1" applyProtection="1">
      <alignment horizontal="center" wrapText="1"/>
      <protection locked="0"/>
    </xf>
    <xf numFmtId="0" fontId="11" fillId="0" borderId="0" xfId="0" applyFont="1" applyAlignment="1">
      <alignment wrapText="1"/>
    </xf>
    <xf numFmtId="10" fontId="0" fillId="0" borderId="5" xfId="0" applyNumberFormat="1" applyFill="1" applyBorder="1" applyAlignment="1" applyProtection="1">
      <alignment horizontal="center" wrapText="1"/>
      <protection hidden="1"/>
    </xf>
    <xf numFmtId="0" fontId="33" fillId="0" borderId="1" xfId="0" applyFont="1" applyBorder="1" applyAlignment="1" applyProtection="1">
      <alignment wrapText="1"/>
      <protection locked="0"/>
    </xf>
    <xf numFmtId="0" fontId="11" fillId="0" borderId="0" xfId="0" applyFont="1" applyFill="1" applyAlignment="1" applyProtection="1">
      <alignment wrapText="1"/>
      <protection locked="0"/>
    </xf>
    <xf numFmtId="0" fontId="31" fillId="0" borderId="1" xfId="0" applyFont="1" applyBorder="1" applyAlignment="1" applyProtection="1">
      <alignment wrapText="1"/>
      <protection locked="0"/>
    </xf>
    <xf numFmtId="0" fontId="19" fillId="0" borderId="1" xfId="0" applyFont="1" applyBorder="1" applyAlignment="1" applyProtection="1">
      <alignment wrapText="1"/>
      <protection locked="0"/>
    </xf>
    <xf numFmtId="0" fontId="32" fillId="0" borderId="1" xfId="0" applyFont="1" applyBorder="1" applyAlignment="1" applyProtection="1">
      <alignment wrapText="1"/>
      <protection locked="0"/>
    </xf>
    <xf numFmtId="10" fontId="0" fillId="0" borderId="1" xfId="0" applyNumberFormat="1" applyFill="1" applyBorder="1" applyAlignment="1" applyProtection="1">
      <alignment horizontal="center" wrapText="1"/>
      <protection hidden="1"/>
    </xf>
    <xf numFmtId="165" fontId="11" fillId="14" borderId="1" xfId="0" applyNumberFormat="1" applyFont="1" applyFill="1" applyBorder="1" applyAlignment="1" applyProtection="1">
      <alignment wrapText="1"/>
      <protection locked="0"/>
    </xf>
    <xf numFmtId="0" fontId="36" fillId="7" borderId="1" xfId="0" applyFont="1" applyFill="1" applyBorder="1" applyAlignment="1" applyProtection="1">
      <alignment horizontal="center" wrapText="1"/>
      <protection hidden="1"/>
    </xf>
    <xf numFmtId="165" fontId="36" fillId="7" borderId="1" xfId="0" applyNumberFormat="1" applyFont="1" applyFill="1" applyBorder="1" applyAlignment="1" applyProtection="1">
      <alignment horizontal="center" wrapText="1"/>
      <protection hidden="1"/>
    </xf>
    <xf numFmtId="0" fontId="55" fillId="2" borderId="1" xfId="1" applyFont="1" applyFill="1" applyBorder="1" applyAlignment="1" applyProtection="1">
      <alignment horizontal="left" wrapText="1"/>
      <protection locked="0"/>
    </xf>
    <xf numFmtId="10" fontId="0" fillId="0" borderId="1" xfId="0" applyNumberFormat="1" applyBorder="1" applyAlignment="1" applyProtection="1">
      <alignment horizontal="left" vertical="top" wrapText="1"/>
      <protection locked="0"/>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4" fillId="4" borderId="11" xfId="0" applyFont="1" applyFill="1" applyBorder="1" applyAlignment="1" applyProtection="1">
      <alignment horizontal="left" vertical="center" wrapText="1"/>
      <protection hidden="1"/>
    </xf>
    <xf numFmtId="0" fontId="24" fillId="0" borderId="4" xfId="0" applyFont="1" applyFill="1" applyBorder="1" applyAlignment="1" applyProtection="1">
      <alignment wrapText="1"/>
      <protection locked="0"/>
    </xf>
    <xf numFmtId="9" fontId="0" fillId="0" borderId="1" xfId="0" applyNumberFormat="1" applyFill="1" applyBorder="1" applyAlignment="1" applyProtection="1">
      <alignment wrapText="1"/>
      <protection locked="0"/>
    </xf>
    <xf numFmtId="0" fontId="0" fillId="0" borderId="4" xfId="0" applyFill="1" applyBorder="1" applyAlignment="1" applyProtection="1">
      <alignment vertical="center" wrapText="1"/>
      <protection locked="0"/>
    </xf>
    <xf numFmtId="0" fontId="0" fillId="0" borderId="7" xfId="0" applyFill="1" applyBorder="1" applyAlignment="1" applyProtection="1">
      <alignment horizontal="left" vertical="top" wrapText="1"/>
      <protection locked="0"/>
    </xf>
    <xf numFmtId="9" fontId="24" fillId="0" borderId="1" xfId="0" applyNumberFormat="1" applyFont="1" applyFill="1" applyBorder="1" applyAlignment="1" applyProtection="1">
      <alignment vertical="center" wrapText="1"/>
      <protection locked="0"/>
    </xf>
    <xf numFmtId="9" fontId="0" fillId="0" borderId="1" xfId="0" applyNumberFormat="1" applyFill="1" applyBorder="1" applyAlignment="1" applyProtection="1">
      <alignment horizontal="right" wrapText="1"/>
      <protection locked="0"/>
    </xf>
    <xf numFmtId="0" fontId="25" fillId="0" borderId="1" xfId="0" applyFont="1" applyFill="1" applyBorder="1" applyAlignment="1" applyProtection="1">
      <alignment wrapText="1"/>
      <protection locked="0"/>
    </xf>
    <xf numFmtId="0" fontId="19" fillId="0" borderId="1" xfId="1" applyFont="1" applyFill="1" applyBorder="1" applyAlignment="1" applyProtection="1">
      <alignment horizontal="left" wrapText="1"/>
      <protection locked="0"/>
    </xf>
    <xf numFmtId="0" fontId="27" fillId="0" borderId="1" xfId="1" applyFont="1" applyFill="1" applyBorder="1" applyAlignment="1" applyProtection="1">
      <alignment horizontal="left" wrapText="1"/>
      <protection locked="0"/>
    </xf>
    <xf numFmtId="0" fontId="31" fillId="0" borderId="1" xfId="0" applyFont="1" applyFill="1" applyBorder="1" applyProtection="1">
      <protection locked="0"/>
    </xf>
    <xf numFmtId="0" fontId="33" fillId="0" borderId="1" xfId="0" applyFont="1" applyFill="1" applyBorder="1" applyProtection="1">
      <protection locked="0"/>
    </xf>
    <xf numFmtId="0" fontId="19" fillId="0" borderId="1" xfId="0" applyFont="1" applyFill="1" applyBorder="1" applyProtection="1">
      <protection locked="0"/>
    </xf>
    <xf numFmtId="165" fontId="11" fillId="0" borderId="1" xfId="0" applyNumberFormat="1" applyFont="1" applyFill="1" applyBorder="1" applyProtection="1">
      <protection locked="0"/>
    </xf>
    <xf numFmtId="0" fontId="12" fillId="0" borderId="1" xfId="0" applyFont="1" applyFill="1" applyBorder="1" applyAlignment="1" applyProtection="1">
      <alignment wrapText="1"/>
      <protection locked="0"/>
    </xf>
    <xf numFmtId="0" fontId="31" fillId="0" borderId="1" xfId="0" applyFont="1" applyFill="1" applyBorder="1" applyAlignment="1" applyProtection="1">
      <alignment wrapText="1"/>
      <protection locked="0"/>
    </xf>
    <xf numFmtId="0" fontId="33" fillId="0" borderId="1" xfId="0" applyFont="1" applyFill="1" applyBorder="1" applyAlignment="1" applyProtection="1">
      <alignment wrapText="1"/>
      <protection locked="0"/>
    </xf>
    <xf numFmtId="0" fontId="19" fillId="0" borderId="1" xfId="0" applyFont="1" applyFill="1" applyBorder="1" applyAlignment="1" applyProtection="1">
      <alignment wrapText="1"/>
      <protection locked="0"/>
    </xf>
    <xf numFmtId="165" fontId="11" fillId="0" borderId="1" xfId="0" applyNumberFormat="1" applyFont="1" applyFill="1" applyBorder="1" applyAlignment="1" applyProtection="1">
      <alignment wrapText="1"/>
      <protection locked="0"/>
    </xf>
    <xf numFmtId="0" fontId="28" fillId="9" borderId="0" xfId="0" applyFont="1" applyFill="1" applyBorder="1" applyAlignment="1">
      <alignment horizontal="left" vertical="center" wrapText="1"/>
    </xf>
    <xf numFmtId="0" fontId="28" fillId="9" borderId="0" xfId="0" applyFont="1" applyFill="1" applyBorder="1" applyAlignment="1" applyProtection="1">
      <alignment horizontal="center" vertical="center"/>
      <protection locked="0"/>
    </xf>
    <xf numFmtId="0" fontId="45" fillId="4" borderId="0" xfId="0" applyFont="1" applyFill="1" applyBorder="1" applyAlignment="1" applyProtection="1">
      <alignment horizontal="left" vertical="center"/>
    </xf>
    <xf numFmtId="10" fontId="48" fillId="8" borderId="5" xfId="2" applyNumberFormat="1" applyFont="1" applyFill="1" applyBorder="1" applyAlignment="1" applyProtection="1">
      <alignment horizontal="center" vertical="center" wrapText="1"/>
    </xf>
    <xf numFmtId="165" fontId="49" fillId="3" borderId="6" xfId="2" applyNumberFormat="1" applyFont="1" applyFill="1" applyBorder="1" applyAlignment="1" applyProtection="1">
      <alignment horizontal="center" vertical="center" wrapText="1"/>
    </xf>
    <xf numFmtId="10" fontId="50" fillId="8" borderId="5" xfId="2" applyNumberFormat="1" applyFont="1" applyFill="1" applyBorder="1" applyAlignment="1" applyProtection="1">
      <alignment horizontal="center" vertical="center" wrapText="1"/>
    </xf>
    <xf numFmtId="165" fontId="49" fillId="0" borderId="6"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horizontal="center" vertical="center" wrapText="1"/>
    </xf>
    <xf numFmtId="0" fontId="9" fillId="3" borderId="11" xfId="0" applyFont="1" applyFill="1" applyBorder="1" applyAlignment="1" applyProtection="1">
      <alignment horizontal="center" vertical="center" wrapText="1"/>
      <protection hidden="1"/>
    </xf>
    <xf numFmtId="0" fontId="9" fillId="3" borderId="5" xfId="0" applyFont="1" applyFill="1" applyBorder="1" applyAlignment="1" applyProtection="1">
      <alignment horizontal="center" vertical="center" wrapText="1"/>
      <protection hidden="1"/>
    </xf>
    <xf numFmtId="164" fontId="9" fillId="8" borderId="0" xfId="1" applyNumberFormat="1" applyFont="1" applyFill="1" applyBorder="1" applyAlignment="1" applyProtection="1">
      <alignment horizontal="center" wrapText="1"/>
      <protection hidden="1"/>
    </xf>
    <xf numFmtId="0" fontId="5" fillId="3" borderId="11" xfId="0" applyFont="1" applyFill="1" applyBorder="1" applyAlignment="1" applyProtection="1">
      <alignment horizontal="center" vertical="center" wrapText="1"/>
      <protection hidden="1"/>
    </xf>
    <xf numFmtId="0" fontId="5" fillId="3" borderId="5" xfId="0" applyFont="1" applyFill="1" applyBorder="1" applyAlignment="1" applyProtection="1">
      <alignment horizontal="center" vertical="center" wrapText="1"/>
      <protection hidden="1"/>
    </xf>
    <xf numFmtId="14" fontId="12" fillId="5" borderId="5" xfId="0" applyNumberFormat="1" applyFont="1" applyFill="1" applyBorder="1" applyAlignment="1" applyProtection="1">
      <alignment horizontal="center" vertical="center"/>
      <protection locked="0"/>
    </xf>
    <xf numFmtId="0" fontId="1" fillId="0" borderId="0" xfId="0" applyFont="1" applyFill="1" applyBorder="1" applyAlignment="1" applyProtection="1">
      <alignment horizontal="center"/>
      <protection locked="0"/>
    </xf>
    <xf numFmtId="0" fontId="28" fillId="9" borderId="0" xfId="0" applyFont="1" applyFill="1" applyBorder="1" applyAlignment="1">
      <alignment horizontal="center" vertical="center" wrapText="1"/>
    </xf>
    <xf numFmtId="0" fontId="22" fillId="10" borderId="0" xfId="0" applyFont="1" applyFill="1" applyAlignment="1" applyProtection="1">
      <alignment horizontal="center" vertical="center"/>
      <protection locked="0"/>
    </xf>
    <xf numFmtId="0" fontId="12" fillId="5" borderId="5" xfId="0" applyFont="1" applyFill="1" applyBorder="1" applyAlignment="1" applyProtection="1">
      <alignment horizontal="center" vertical="center"/>
      <protection locked="0"/>
    </xf>
    <xf numFmtId="0" fontId="12" fillId="5" borderId="6" xfId="0" applyFont="1" applyFill="1" applyBorder="1" applyAlignment="1" applyProtection="1">
      <alignment horizontal="center" vertical="center"/>
      <protection locked="0"/>
    </xf>
    <xf numFmtId="165" fontId="12" fillId="5" borderId="5" xfId="0" applyNumberFormat="1" applyFont="1" applyFill="1" applyBorder="1" applyAlignment="1" applyProtection="1">
      <alignment horizontal="center"/>
      <protection hidden="1"/>
    </xf>
    <xf numFmtId="0" fontId="17" fillId="0" borderId="0" xfId="0" applyFont="1" applyFill="1" applyBorder="1" applyAlignment="1" applyProtection="1">
      <alignment horizontal="center"/>
      <protection locked="0"/>
    </xf>
    <xf numFmtId="0" fontId="12" fillId="4" borderId="0" xfId="0" applyFont="1" applyFill="1" applyAlignment="1" applyProtection="1">
      <alignment horizontal="left" vertical="center" wrapText="1"/>
      <protection hidden="1"/>
    </xf>
    <xf numFmtId="0" fontId="11" fillId="4" borderId="0" xfId="0" applyFont="1" applyFill="1" applyAlignment="1" applyProtection="1">
      <alignment horizontal="center" vertical="center"/>
      <protection hidden="1"/>
    </xf>
    <xf numFmtId="0" fontId="6" fillId="4" borderId="0" xfId="0" applyFont="1" applyFill="1" applyAlignment="1" applyProtection="1">
      <alignment horizontal="center" vertical="center" wrapText="1"/>
      <protection hidden="1"/>
    </xf>
    <xf numFmtId="0" fontId="9" fillId="3" borderId="13" xfId="0" applyFont="1" applyFill="1" applyBorder="1" applyAlignment="1" applyProtection="1">
      <alignment horizontal="center" vertical="center" wrapText="1"/>
      <protection hidden="1"/>
    </xf>
    <xf numFmtId="0" fontId="9" fillId="3" borderId="0" xfId="0" applyFont="1" applyFill="1" applyBorder="1" applyAlignment="1" applyProtection="1">
      <alignment horizontal="center" vertical="center" wrapText="1"/>
      <protection hidden="1"/>
    </xf>
    <xf numFmtId="0" fontId="4" fillId="4" borderId="3" xfId="0" applyFont="1" applyFill="1" applyBorder="1" applyAlignment="1" applyProtection="1">
      <alignment horizontal="left" vertical="center" wrapText="1"/>
      <protection hidden="1"/>
    </xf>
    <xf numFmtId="0" fontId="4" fillId="4" borderId="6" xfId="0" applyFont="1" applyFill="1" applyBorder="1" applyAlignment="1" applyProtection="1">
      <alignment horizontal="left" vertical="center" wrapText="1"/>
      <protection hidden="1"/>
    </xf>
    <xf numFmtId="0" fontId="4" fillId="4" borderId="4" xfId="0" applyFont="1" applyFill="1" applyBorder="1" applyAlignment="1" applyProtection="1">
      <alignment horizontal="left" vertical="center" wrapText="1"/>
      <protection hidden="1"/>
    </xf>
    <xf numFmtId="165" fontId="12" fillId="5" borderId="6" xfId="0" applyNumberFormat="1" applyFont="1" applyFill="1" applyBorder="1" applyAlignment="1" applyProtection="1">
      <alignment horizontal="center"/>
      <protection hidden="1"/>
    </xf>
    <xf numFmtId="164" fontId="23" fillId="8" borderId="13" xfId="1" applyNumberFormat="1" applyFont="1" applyFill="1" applyBorder="1" applyAlignment="1" applyProtection="1">
      <alignment horizontal="center" wrapText="1"/>
      <protection hidden="1"/>
    </xf>
    <xf numFmtId="164" fontId="23" fillId="8" borderId="0" xfId="1" applyNumberFormat="1" applyFont="1" applyFill="1" applyBorder="1" applyAlignment="1" applyProtection="1">
      <alignment horizontal="center" wrapText="1"/>
      <protection hidden="1"/>
    </xf>
    <xf numFmtId="0" fontId="4" fillId="4" borderId="11" xfId="0" applyFont="1" applyFill="1" applyBorder="1" applyAlignment="1" applyProtection="1">
      <alignment horizontal="left" vertical="center" wrapText="1"/>
      <protection hidden="1"/>
    </xf>
    <xf numFmtId="0" fontId="4" fillId="4" borderId="5" xfId="0" applyFont="1" applyFill="1" applyBorder="1" applyAlignment="1" applyProtection="1">
      <alignment horizontal="left" vertical="center" wrapText="1"/>
      <protection hidden="1"/>
    </xf>
    <xf numFmtId="0" fontId="4" fillId="4" borderId="12" xfId="0" applyFont="1" applyFill="1" applyBorder="1" applyAlignment="1" applyProtection="1">
      <alignment horizontal="left" vertical="center" wrapText="1"/>
      <protection hidden="1"/>
    </xf>
    <xf numFmtId="0" fontId="23" fillId="8" borderId="11" xfId="1" applyFont="1" applyFill="1" applyBorder="1" applyAlignment="1" applyProtection="1">
      <alignment horizontal="center" wrapText="1"/>
      <protection hidden="1"/>
    </xf>
    <xf numFmtId="0" fontId="23" fillId="8" borderId="5" xfId="1" applyFont="1" applyFill="1" applyBorder="1" applyAlignment="1" applyProtection="1">
      <alignment horizontal="center" wrapText="1"/>
      <protection hidden="1"/>
    </xf>
    <xf numFmtId="14" fontId="12" fillId="5" borderId="6" xfId="0" applyNumberFormat="1" applyFont="1" applyFill="1" applyBorder="1" applyAlignment="1" applyProtection="1">
      <alignment horizontal="center"/>
    </xf>
    <xf numFmtId="0" fontId="16" fillId="0" borderId="0" xfId="0" applyFont="1" applyFill="1" applyBorder="1" applyAlignment="1" applyProtection="1">
      <alignment horizontal="center"/>
      <protection locked="0"/>
    </xf>
    <xf numFmtId="0" fontId="12" fillId="5" borderId="5" xfId="0" applyNumberFormat="1" applyFont="1" applyFill="1" applyBorder="1" applyAlignment="1" applyProtection="1">
      <alignment horizontal="center"/>
    </xf>
    <xf numFmtId="0" fontId="12" fillId="5" borderId="6" xfId="0" applyNumberFormat="1" applyFont="1" applyFill="1" applyBorder="1" applyAlignment="1" applyProtection="1">
      <alignment horizontal="center"/>
    </xf>
    <xf numFmtId="0" fontId="23" fillId="8" borderId="11" xfId="0" applyFont="1" applyFill="1" applyBorder="1" applyAlignment="1" applyProtection="1">
      <alignment horizontal="center" wrapText="1"/>
      <protection hidden="1"/>
    </xf>
    <xf numFmtId="0" fontId="23" fillId="8" borderId="5" xfId="0" applyFont="1" applyFill="1" applyBorder="1" applyAlignment="1" applyProtection="1">
      <alignment horizontal="center" wrapText="1"/>
      <protection hidden="1"/>
    </xf>
    <xf numFmtId="0" fontId="23" fillId="8" borderId="13" xfId="1" applyFont="1" applyFill="1" applyBorder="1" applyAlignment="1" applyProtection="1">
      <alignment horizontal="center" wrapText="1"/>
      <protection hidden="1"/>
    </xf>
    <xf numFmtId="0" fontId="23" fillId="8" borderId="0" xfId="1" applyFont="1" applyFill="1" applyBorder="1" applyAlignment="1" applyProtection="1">
      <alignment horizontal="center" wrapText="1"/>
      <protection hidden="1"/>
    </xf>
    <xf numFmtId="0" fontId="11" fillId="4" borderId="0" xfId="0" applyFont="1" applyFill="1" applyAlignment="1" applyProtection="1">
      <alignment horizontal="center" vertical="center" wrapText="1"/>
      <protection hidden="1"/>
    </xf>
    <xf numFmtId="0" fontId="9" fillId="3" borderId="11" xfId="0" applyFont="1" applyFill="1" applyBorder="1" applyAlignment="1" applyProtection="1">
      <alignment horizontal="center" vertical="center" wrapText="1"/>
      <protection locked="0"/>
    </xf>
    <xf numFmtId="0" fontId="9" fillId="3" borderId="5" xfId="0" applyFont="1" applyFill="1" applyBorder="1" applyAlignment="1" applyProtection="1">
      <alignment horizontal="center" vertical="center" wrapText="1"/>
      <protection locked="0"/>
    </xf>
    <xf numFmtId="0" fontId="23" fillId="8" borderId="11" xfId="1" applyFont="1" applyFill="1" applyBorder="1" applyAlignment="1" applyProtection="1">
      <alignment horizontal="center" wrapText="1"/>
      <protection locked="0"/>
    </xf>
    <xf numFmtId="0" fontId="23" fillId="8" borderId="5" xfId="1" applyFont="1" applyFill="1" applyBorder="1" applyAlignment="1" applyProtection="1">
      <alignment horizontal="center" wrapText="1"/>
      <protection locked="0"/>
    </xf>
    <xf numFmtId="0" fontId="5" fillId="3" borderId="11" xfId="0" applyFont="1" applyFill="1" applyBorder="1" applyAlignment="1" applyProtection="1">
      <alignment horizontal="center" vertical="center" wrapText="1"/>
      <protection locked="0"/>
    </xf>
    <xf numFmtId="0" fontId="5" fillId="3" borderId="5" xfId="0" applyFont="1" applyFill="1" applyBorder="1" applyAlignment="1" applyProtection="1">
      <alignment horizontal="center" vertical="center" wrapText="1"/>
      <protection locked="0"/>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FFFFFF"/>
      <color rgb="FF0083E6"/>
      <color rgb="FF0088EE"/>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0.91666666666666663</c:v>
                </c:pt>
                <c:pt idx="1">
                  <c:v>0.91666666666666663</c:v>
                </c:pt>
                <c:pt idx="2">
                  <c:v>0.875</c:v>
                </c:pt>
                <c:pt idx="3">
                  <c:v>1</c:v>
                </c:pt>
                <c:pt idx="4">
                  <c:v>0</c:v>
                </c:pt>
                <c:pt idx="5">
                  <c:v>0</c:v>
                </c:pt>
              </c:numCache>
            </c:numRef>
          </c:val>
          <c:extLst xmlns:c16r2="http://schemas.microsoft.com/office/drawing/2015/06/chart">
            <c:ext xmlns:c16="http://schemas.microsoft.com/office/drawing/2014/chart" uri="{C3380CC4-5D6E-409C-BE32-E72D297353CC}">
              <c16:uniqueId val="{00000000-6874-4731-9DF1-5854F0B3032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6874-4731-9DF1-5854F0B30326}"/>
            </c:ext>
          </c:extLst>
        </c:ser>
        <c:dLbls>
          <c:showLegendKey val="0"/>
          <c:showVal val="1"/>
          <c:showCatName val="0"/>
          <c:showSerName val="0"/>
          <c:showPercent val="0"/>
          <c:showBubbleSize val="0"/>
        </c:dLbls>
        <c:gapWidth val="75"/>
        <c:overlap val="40"/>
        <c:axId val="511688944"/>
        <c:axId val="511689504"/>
      </c:barChart>
      <c:catAx>
        <c:axId val="5116889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11689504"/>
        <c:crosses val="autoZero"/>
        <c:auto val="1"/>
        <c:lblAlgn val="ctr"/>
        <c:lblOffset val="100"/>
        <c:noMultiLvlLbl val="0"/>
      </c:catAx>
      <c:valAx>
        <c:axId val="5116895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116889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0.70588235294117652</c:v>
                </c:pt>
                <c:pt idx="1">
                  <c:v>0.73529411764705888</c:v>
                </c:pt>
                <c:pt idx="2">
                  <c:v>1</c:v>
                </c:pt>
                <c:pt idx="3">
                  <c:v>1</c:v>
                </c:pt>
                <c:pt idx="4">
                  <c:v>0</c:v>
                </c:pt>
                <c:pt idx="5">
                  <c:v>0</c:v>
                </c:pt>
              </c:numCache>
            </c:numRef>
          </c:val>
          <c:extLst xmlns:c16r2="http://schemas.microsoft.com/office/drawing/2015/06/chart">
            <c:ext xmlns:c16="http://schemas.microsoft.com/office/drawing/2014/chart" uri="{C3380CC4-5D6E-409C-BE32-E72D297353CC}">
              <c16:uniqueId val="{00000000-E40E-4B35-B0EA-FAC0ADEE547B}"/>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E40E-4B35-B0EA-FAC0ADEE547B}"/>
            </c:ext>
          </c:extLst>
        </c:ser>
        <c:dLbls>
          <c:showLegendKey val="0"/>
          <c:showVal val="1"/>
          <c:showCatName val="0"/>
          <c:showSerName val="0"/>
          <c:showPercent val="0"/>
          <c:showBubbleSize val="0"/>
        </c:dLbls>
        <c:gapWidth val="75"/>
        <c:overlap val="40"/>
        <c:axId val="513332320"/>
        <c:axId val="513332880"/>
      </c:barChart>
      <c:catAx>
        <c:axId val="5133323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13332880"/>
        <c:crosses val="autoZero"/>
        <c:auto val="1"/>
        <c:lblAlgn val="ctr"/>
        <c:lblOffset val="100"/>
        <c:noMultiLvlLbl val="0"/>
      </c:catAx>
      <c:valAx>
        <c:axId val="5133328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133323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0.83333333333333337</c:v>
                </c:pt>
                <c:pt idx="1">
                  <c:v>1</c:v>
                </c:pt>
                <c:pt idx="2">
                  <c:v>1</c:v>
                </c:pt>
                <c:pt idx="3">
                  <c:v>1</c:v>
                </c:pt>
                <c:pt idx="4">
                  <c:v>0</c:v>
                </c:pt>
                <c:pt idx="5">
                  <c:v>0</c:v>
                </c:pt>
              </c:numCache>
            </c:numRef>
          </c:val>
          <c:extLst xmlns:c16r2="http://schemas.microsoft.com/office/drawing/2015/06/chart">
            <c:ext xmlns:c16="http://schemas.microsoft.com/office/drawing/2014/chart" uri="{C3380CC4-5D6E-409C-BE32-E72D297353CC}">
              <c16:uniqueId val="{00000000-B70C-4816-A507-4DACD5864E4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B70C-4816-A507-4DACD5864E43}"/>
            </c:ext>
          </c:extLst>
        </c:ser>
        <c:dLbls>
          <c:showLegendKey val="0"/>
          <c:showVal val="1"/>
          <c:showCatName val="0"/>
          <c:showSerName val="0"/>
          <c:showPercent val="0"/>
          <c:showBubbleSize val="0"/>
        </c:dLbls>
        <c:gapWidth val="75"/>
        <c:overlap val="40"/>
        <c:axId val="423151984"/>
        <c:axId val="423152544"/>
      </c:barChart>
      <c:catAx>
        <c:axId val="4231519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23152544"/>
        <c:crosses val="autoZero"/>
        <c:auto val="1"/>
        <c:lblAlgn val="ctr"/>
        <c:lblOffset val="100"/>
        <c:noMultiLvlLbl val="0"/>
      </c:catAx>
      <c:valAx>
        <c:axId val="4231525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231519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1</c:v>
                </c:pt>
                <c:pt idx="1">
                  <c:v>1</c:v>
                </c:pt>
                <c:pt idx="2">
                  <c:v>0.875</c:v>
                </c:pt>
                <c:pt idx="3">
                  <c:v>1</c:v>
                </c:pt>
                <c:pt idx="4">
                  <c:v>0</c:v>
                </c:pt>
                <c:pt idx="5">
                  <c:v>0</c:v>
                </c:pt>
              </c:numCache>
            </c:numRef>
          </c:val>
          <c:extLst xmlns:c16r2="http://schemas.microsoft.com/office/drawing/2015/06/chart">
            <c:ext xmlns:c16="http://schemas.microsoft.com/office/drawing/2014/chart" uri="{C3380CC4-5D6E-409C-BE32-E72D297353CC}">
              <c16:uniqueId val="{00000000-C044-4C5B-AF84-457A0F79A6DB}"/>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C044-4C5B-AF84-457A0F79A6DB}"/>
            </c:ext>
          </c:extLst>
        </c:ser>
        <c:dLbls>
          <c:showLegendKey val="0"/>
          <c:showVal val="1"/>
          <c:showCatName val="0"/>
          <c:showSerName val="0"/>
          <c:showPercent val="0"/>
          <c:showBubbleSize val="0"/>
        </c:dLbls>
        <c:gapWidth val="75"/>
        <c:overlap val="40"/>
        <c:axId val="423264080"/>
        <c:axId val="423264640"/>
      </c:barChart>
      <c:catAx>
        <c:axId val="4232640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23264640"/>
        <c:crosses val="autoZero"/>
        <c:auto val="1"/>
        <c:lblAlgn val="ctr"/>
        <c:lblOffset val="100"/>
        <c:noMultiLvlLbl val="0"/>
      </c:catAx>
      <c:valAx>
        <c:axId val="4232646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232640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TGC-Gestion des déchets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garde'!$B$160:$B$165</c:f>
              <c:numCache>
                <c:formatCode>0.0%</c:formatCode>
                <c:ptCount val="6"/>
                <c:pt idx="0">
                  <c:v>1</c:v>
                </c:pt>
                <c:pt idx="1">
                  <c:v>1</c:v>
                </c:pt>
                <c:pt idx="2">
                  <c:v>0.25</c:v>
                </c:pt>
                <c:pt idx="3">
                  <c:v>1</c:v>
                </c:pt>
                <c:pt idx="4">
                  <c:v>0</c:v>
                </c:pt>
                <c:pt idx="5">
                  <c:v>0</c:v>
                </c:pt>
              </c:numCache>
            </c:numRef>
          </c:val>
          <c:extLst xmlns:c16r2="http://schemas.microsoft.com/office/drawing/2015/06/chart">
            <c:ext xmlns:c16="http://schemas.microsoft.com/office/drawing/2014/chart" uri="{C3380CC4-5D6E-409C-BE32-E72D297353CC}">
              <c16:uniqueId val="{00000000-FA31-4295-BB18-6D1695403629}"/>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garde'!$C$160:$C$165</c:f>
              <c:numCache>
                <c:formatCode>0.0%</c:formatCode>
                <c:ptCount val="6"/>
              </c:numCache>
            </c:numRef>
          </c:val>
          <c:extLst xmlns:c16r2="http://schemas.microsoft.com/office/drawing/2015/06/chart">
            <c:ext xmlns:c16="http://schemas.microsoft.com/office/drawing/2014/chart" uri="{C3380CC4-5D6E-409C-BE32-E72D297353CC}">
              <c16:uniqueId val="{00000001-FA31-4295-BB18-6D1695403629}"/>
            </c:ext>
          </c:extLst>
        </c:ser>
        <c:dLbls>
          <c:showLegendKey val="0"/>
          <c:showVal val="1"/>
          <c:showCatName val="0"/>
          <c:showSerName val="0"/>
          <c:showPercent val="0"/>
          <c:showBubbleSize val="0"/>
        </c:dLbls>
        <c:gapWidth val="75"/>
        <c:overlap val="40"/>
        <c:axId val="423353632"/>
        <c:axId val="423354192"/>
      </c:barChart>
      <c:catAx>
        <c:axId val="4233536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23354192"/>
        <c:crosses val="autoZero"/>
        <c:auto val="1"/>
        <c:lblAlgn val="ctr"/>
        <c:lblOffset val="100"/>
        <c:noMultiLvlLbl val="0"/>
      </c:catAx>
      <c:valAx>
        <c:axId val="4233541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233536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garde'!$B$169:$B$174</c:f>
              <c:numCache>
                <c:formatCode>0.0%</c:formatCode>
                <c:ptCount val="6"/>
                <c:pt idx="0">
                  <c:v>0.9642857142857143</c:v>
                </c:pt>
                <c:pt idx="1">
                  <c:v>1</c:v>
                </c:pt>
                <c:pt idx="2">
                  <c:v>0.72222222222222221</c:v>
                </c:pt>
                <c:pt idx="3">
                  <c:v>0.94444444444444442</c:v>
                </c:pt>
                <c:pt idx="4">
                  <c:v>0</c:v>
                </c:pt>
                <c:pt idx="5">
                  <c:v>0</c:v>
                </c:pt>
              </c:numCache>
            </c:numRef>
          </c:val>
          <c:extLst xmlns:c16r2="http://schemas.microsoft.com/office/drawing/2015/06/chart">
            <c:ext xmlns:c16="http://schemas.microsoft.com/office/drawing/2014/chart" uri="{C3380CC4-5D6E-409C-BE32-E72D297353CC}">
              <c16:uniqueId val="{00000000-6461-4F92-9BB1-CB58A39A9E5D}"/>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garde'!$C$169:$C$174</c:f>
              <c:numCache>
                <c:formatCode>0.0%</c:formatCode>
                <c:ptCount val="6"/>
              </c:numCache>
            </c:numRef>
          </c:val>
          <c:extLst xmlns:c16r2="http://schemas.microsoft.com/office/drawing/2015/06/chart">
            <c:ext xmlns:c16="http://schemas.microsoft.com/office/drawing/2014/chart" uri="{C3380CC4-5D6E-409C-BE32-E72D297353CC}">
              <c16:uniqueId val="{00000001-6461-4F92-9BB1-CB58A39A9E5D}"/>
            </c:ext>
          </c:extLst>
        </c:ser>
        <c:dLbls>
          <c:showLegendKey val="0"/>
          <c:showVal val="1"/>
          <c:showCatName val="0"/>
          <c:showSerName val="0"/>
          <c:showPercent val="0"/>
          <c:showBubbleSize val="0"/>
        </c:dLbls>
        <c:gapWidth val="75"/>
        <c:overlap val="40"/>
        <c:axId val="424065824"/>
        <c:axId val="424066384"/>
      </c:barChart>
      <c:catAx>
        <c:axId val="4240658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24066384"/>
        <c:crosses val="autoZero"/>
        <c:auto val="1"/>
        <c:lblAlgn val="ctr"/>
        <c:lblOffset val="100"/>
        <c:noMultiLvlLbl val="0"/>
      </c:catAx>
      <c:valAx>
        <c:axId val="4240663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240658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garde'!$B$178:$B$183</c:f>
              <c:numCache>
                <c:formatCode>0.0%</c:formatCode>
                <c:ptCount val="6"/>
                <c:pt idx="0">
                  <c:v>0.83333333333333337</c:v>
                </c:pt>
                <c:pt idx="1">
                  <c:v>1</c:v>
                </c:pt>
                <c:pt idx="2">
                  <c:v>0</c:v>
                </c:pt>
                <c:pt idx="3">
                  <c:v>1</c:v>
                </c:pt>
                <c:pt idx="4">
                  <c:v>0</c:v>
                </c:pt>
                <c:pt idx="5">
                  <c:v>0</c:v>
                </c:pt>
              </c:numCache>
            </c:numRef>
          </c:val>
          <c:extLst xmlns:c16r2="http://schemas.microsoft.com/office/drawing/2015/06/chart">
            <c:ext xmlns:c16="http://schemas.microsoft.com/office/drawing/2014/chart" uri="{C3380CC4-5D6E-409C-BE32-E72D297353CC}">
              <c16:uniqueId val="{00000000-695F-499D-B37B-3D819D124B4D}"/>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garde'!$C$178:$C$183</c:f>
              <c:numCache>
                <c:formatCode>0.0%</c:formatCode>
                <c:ptCount val="6"/>
              </c:numCache>
            </c:numRef>
          </c:val>
          <c:extLst xmlns:c16r2="http://schemas.microsoft.com/office/drawing/2015/06/chart">
            <c:ext xmlns:c16="http://schemas.microsoft.com/office/drawing/2014/chart" uri="{C3380CC4-5D6E-409C-BE32-E72D297353CC}">
              <c16:uniqueId val="{00000001-695F-499D-B37B-3D819D124B4D}"/>
            </c:ext>
          </c:extLst>
        </c:ser>
        <c:dLbls>
          <c:showLegendKey val="0"/>
          <c:showVal val="1"/>
          <c:showCatName val="0"/>
          <c:showSerName val="0"/>
          <c:showPercent val="0"/>
          <c:showBubbleSize val="0"/>
        </c:dLbls>
        <c:gapWidth val="75"/>
        <c:overlap val="40"/>
        <c:axId val="423512272"/>
        <c:axId val="423512832"/>
      </c:barChart>
      <c:catAx>
        <c:axId val="4235122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23512832"/>
        <c:crosses val="autoZero"/>
        <c:auto val="1"/>
        <c:lblAlgn val="ctr"/>
        <c:lblOffset val="100"/>
        <c:noMultiLvlLbl val="0"/>
      </c:catAx>
      <c:valAx>
        <c:axId val="4235128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235122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garde'!$B$187:$B$192</c:f>
              <c:numCache>
                <c:formatCode>0.0%</c:formatCode>
                <c:ptCount val="6"/>
                <c:pt idx="0">
                  <c:v>0.94247787610619471</c:v>
                </c:pt>
                <c:pt idx="1">
                  <c:v>0.84070796460176989</c:v>
                </c:pt>
                <c:pt idx="2">
                  <c:v>0.80275229357798161</c:v>
                </c:pt>
                <c:pt idx="3">
                  <c:v>0.89150943396226412</c:v>
                </c:pt>
                <c:pt idx="4">
                  <c:v>0</c:v>
                </c:pt>
                <c:pt idx="5">
                  <c:v>0</c:v>
                </c:pt>
              </c:numCache>
            </c:numRef>
          </c:val>
          <c:extLst xmlns:c16r2="http://schemas.microsoft.com/office/drawing/2015/06/chart">
            <c:ext xmlns:c16="http://schemas.microsoft.com/office/drawing/2014/chart" uri="{C3380CC4-5D6E-409C-BE32-E72D297353CC}">
              <c16:uniqueId val="{00000000-16A6-401C-8B22-555F14525AA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garde'!$C$187:$C$192</c:f>
              <c:numCache>
                <c:formatCode>0.0%</c:formatCode>
                <c:ptCount val="6"/>
              </c:numCache>
            </c:numRef>
          </c:val>
          <c:extLst xmlns:c16r2="http://schemas.microsoft.com/office/drawing/2015/06/chart">
            <c:ext xmlns:c16="http://schemas.microsoft.com/office/drawing/2014/chart" uri="{C3380CC4-5D6E-409C-BE32-E72D297353CC}">
              <c16:uniqueId val="{00000001-16A6-401C-8B22-555F14525AA2}"/>
            </c:ext>
          </c:extLst>
        </c:ser>
        <c:dLbls>
          <c:showLegendKey val="0"/>
          <c:showVal val="1"/>
          <c:showCatName val="0"/>
          <c:showSerName val="0"/>
          <c:showPercent val="0"/>
          <c:showBubbleSize val="0"/>
        </c:dLbls>
        <c:gapWidth val="75"/>
        <c:overlap val="40"/>
        <c:axId val="423515632"/>
        <c:axId val="423586016"/>
      </c:barChart>
      <c:catAx>
        <c:axId val="4235156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23586016"/>
        <c:crosses val="autoZero"/>
        <c:auto val="1"/>
        <c:lblAlgn val="ctr"/>
        <c:lblOffset val="100"/>
        <c:noMultiLvlLbl val="0"/>
      </c:catAx>
      <c:valAx>
        <c:axId val="4235860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235156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0.82989690721649489</c:v>
                </c:pt>
                <c:pt idx="1">
                  <c:v>0.92361111111111116</c:v>
                </c:pt>
                <c:pt idx="2">
                  <c:v>0.85984848484848486</c:v>
                </c:pt>
                <c:pt idx="3">
                  <c:v>0.92164179104477617</c:v>
                </c:pt>
                <c:pt idx="4">
                  <c:v>0</c:v>
                </c:pt>
                <c:pt idx="5">
                  <c:v>0</c:v>
                </c:pt>
              </c:numCache>
            </c:numRef>
          </c:val>
          <c:extLst xmlns:c16r2="http://schemas.microsoft.com/office/drawing/2015/06/chart">
            <c:ext xmlns:c16="http://schemas.microsoft.com/office/drawing/2014/chart" uri="{C3380CC4-5D6E-409C-BE32-E72D297353CC}">
              <c16:uniqueId val="{00000000-22BC-4E0F-B38D-876DF34D8A44}"/>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22BC-4E0F-B38D-876DF34D8A44}"/>
            </c:ext>
          </c:extLst>
        </c:ser>
        <c:dLbls>
          <c:showLegendKey val="0"/>
          <c:showVal val="1"/>
          <c:showCatName val="0"/>
          <c:showSerName val="0"/>
          <c:showPercent val="0"/>
          <c:showBubbleSize val="0"/>
        </c:dLbls>
        <c:gapWidth val="75"/>
        <c:overlap val="40"/>
        <c:axId val="423588816"/>
        <c:axId val="423589376"/>
      </c:barChart>
      <c:catAx>
        <c:axId val="4235888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23589376"/>
        <c:crosses val="autoZero"/>
        <c:auto val="1"/>
        <c:lblAlgn val="ctr"/>
        <c:lblOffset val="100"/>
        <c:noMultiLvlLbl val="0"/>
      </c:catAx>
      <c:valAx>
        <c:axId val="4235893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235888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0.88618739166134475</c:v>
                </c:pt>
                <c:pt idx="1">
                  <c:v>0.88215953785644052</c:v>
                </c:pt>
                <c:pt idx="2">
                  <c:v>0.83130038921323324</c:v>
                </c:pt>
                <c:pt idx="3">
                  <c:v>0.90657561250352015</c:v>
                </c:pt>
                <c:pt idx="4">
                  <c:v>0</c:v>
                </c:pt>
                <c:pt idx="5">
                  <c:v>0</c:v>
                </c:pt>
              </c:numCache>
            </c:numRef>
          </c:val>
          <c:extLst xmlns:c16r2="http://schemas.microsoft.com/office/drawing/2015/06/chart">
            <c:ext xmlns:c16="http://schemas.microsoft.com/office/drawing/2014/chart" uri="{C3380CC4-5D6E-409C-BE32-E72D297353CC}">
              <c16:uniqueId val="{00000000-AF4A-4688-A32C-BB060236076C}"/>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AF4A-4688-A32C-BB060236076C}"/>
            </c:ext>
          </c:extLst>
        </c:ser>
        <c:dLbls>
          <c:showLegendKey val="0"/>
          <c:showVal val="0"/>
          <c:showCatName val="0"/>
          <c:showSerName val="0"/>
          <c:showPercent val="0"/>
          <c:showBubbleSize val="0"/>
        </c:dLbls>
        <c:gapWidth val="75"/>
        <c:overlap val="-25"/>
        <c:axId val="423694848"/>
        <c:axId val="423695408"/>
        <c:extLst xmlns:c16r2="http://schemas.microsoft.com/office/drawing/2015/06/chart"/>
      </c:barChart>
      <c:catAx>
        <c:axId val="423694848"/>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23695408"/>
        <c:crosses val="autoZero"/>
        <c:auto val="1"/>
        <c:lblAlgn val="ctr"/>
        <c:lblOffset val="100"/>
        <c:noMultiLvlLbl val="0"/>
      </c:catAx>
      <c:valAx>
        <c:axId val="423695408"/>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4236948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016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BDC7-4A29-A2E5-88F7F91F9253}"/>
                </c:ext>
                <c:ext xmlns:c15="http://schemas.microsoft.com/office/drawing/2012/chart" uri="{CE6537A1-D6FC-4f65-9D91-7224C49458BB}"/>
              </c:extLst>
            </c:dLbl>
            <c:dLbl>
              <c:idx val="1"/>
              <c:layout>
                <c:manualLayout>
                  <c:x val="-6.111042119797659E-17"/>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BDC7-4A29-A2E5-88F7F91F9253}"/>
                </c:ext>
                <c:ext xmlns:c15="http://schemas.microsoft.com/office/drawing/2012/chart" uri="{CE6537A1-D6FC-4f65-9D91-7224C49458BB}"/>
              </c:extLst>
            </c:dLbl>
            <c:dLbl>
              <c:idx val="2"/>
              <c:layout>
                <c:manualLayout>
                  <c:x val="-1.0000002624672604E-2"/>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BDC7-4A29-A2E5-88F7F91F9253}"/>
                </c:ext>
                <c:ext xmlns:c15="http://schemas.microsoft.com/office/drawing/2012/chart" uri="{CE6537A1-D6FC-4f65-9D91-7224C49458BB}"/>
              </c:extLst>
            </c:dLbl>
            <c:dLbl>
              <c:idx val="3"/>
              <c:layout>
                <c:manualLayout>
                  <c:x val="-1.3333336832896807E-2"/>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BDC7-4A29-A2E5-88F7F91F9253}"/>
                </c:ext>
                <c:ext xmlns:c15="http://schemas.microsoft.com/office/drawing/2012/chart" uri="{CE6537A1-D6FC-4f65-9D91-7224C49458BB}"/>
              </c:extLst>
            </c:dLbl>
            <c:dLbl>
              <c:idx val="4"/>
              <c:layout>
                <c:manualLayout>
                  <c:x val="-3.3333342082242016E-3"/>
                  <c:y val="-2.3217410323709536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BDC7-4A29-A2E5-88F7F91F9253}"/>
                </c:ext>
                <c:ext xmlns:c15="http://schemas.microsoft.com/office/drawing/2012/chart" uri="{CE6537A1-D6FC-4f65-9D91-7224C49458BB}"/>
              </c:extLst>
            </c:dLbl>
            <c:dLbl>
              <c:idx val="5"/>
              <c:layout>
                <c:manualLayout>
                  <c:x val="-3.3333342082243239E-3"/>
                  <c:y val="-2.3217410323709536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BDC7-4A29-A2E5-88F7F91F9253}"/>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c:v>
                </c:pt>
                <c:pt idx="1">
                  <c:v>0.63318181818181818</c:v>
                </c:pt>
                <c:pt idx="2">
                  <c:v>0.81153846153846154</c:v>
                </c:pt>
                <c:pt idx="3">
                  <c:v>0.84229166666666666</c:v>
                </c:pt>
                <c:pt idx="4">
                  <c:v>0</c:v>
                </c:pt>
                <c:pt idx="5">
                  <c:v>0</c:v>
                </c:pt>
              </c:numCache>
            </c:numRef>
          </c:val>
          <c:extLst xmlns:c16r2="http://schemas.microsoft.com/office/drawing/2015/06/chart">
            <c:ext xmlns:c16="http://schemas.microsoft.com/office/drawing/2014/chart" uri="{C3380CC4-5D6E-409C-BE32-E72D297353CC}">
              <c16:uniqueId val="{00000006-BDC7-4A29-A2E5-88F7F91F925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BDC7-4A29-A2E5-88F7F91F9253}"/>
            </c:ext>
          </c:extLst>
        </c:ser>
        <c:dLbls>
          <c:showLegendKey val="0"/>
          <c:showVal val="1"/>
          <c:showCatName val="0"/>
          <c:showSerName val="0"/>
          <c:showPercent val="0"/>
          <c:showBubbleSize val="0"/>
        </c:dLbls>
        <c:gapWidth val="65"/>
        <c:axId val="512765680"/>
        <c:axId val="512766240"/>
        <c:extLst xmlns:c16r2="http://schemas.microsoft.com/office/drawing/2015/06/chart"/>
      </c:barChart>
      <c:catAx>
        <c:axId val="5127656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12766240"/>
        <c:crosses val="autoZero"/>
        <c:auto val="1"/>
        <c:lblAlgn val="ctr"/>
        <c:lblOffset val="100"/>
        <c:noMultiLvlLbl val="0"/>
      </c:catAx>
      <c:valAx>
        <c:axId val="5127662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5127656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0.80555555555555558</c:v>
                </c:pt>
                <c:pt idx="1">
                  <c:v>0.85135135135135132</c:v>
                </c:pt>
                <c:pt idx="2">
                  <c:v>0.8970588235294118</c:v>
                </c:pt>
                <c:pt idx="3">
                  <c:v>0.97058823529411764</c:v>
                </c:pt>
                <c:pt idx="4">
                  <c:v>0</c:v>
                </c:pt>
                <c:pt idx="5">
                  <c:v>0</c:v>
                </c:pt>
              </c:numCache>
            </c:numRef>
          </c:val>
          <c:extLst xmlns:c16r2="http://schemas.microsoft.com/office/drawing/2015/06/chart">
            <c:ext xmlns:c16="http://schemas.microsoft.com/office/drawing/2014/chart" uri="{C3380CC4-5D6E-409C-BE32-E72D297353CC}">
              <c16:uniqueId val="{00000000-175E-485C-A695-7FAD3FF19AE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175E-485C-A695-7FAD3FF19AEF}"/>
            </c:ext>
          </c:extLst>
        </c:ser>
        <c:dLbls>
          <c:showLegendKey val="0"/>
          <c:showVal val="1"/>
          <c:showCatName val="0"/>
          <c:showSerName val="0"/>
          <c:showPercent val="0"/>
          <c:showBubbleSize val="0"/>
        </c:dLbls>
        <c:gapWidth val="75"/>
        <c:overlap val="40"/>
        <c:axId val="511692304"/>
        <c:axId val="512866368"/>
      </c:barChart>
      <c:catAx>
        <c:axId val="5116923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12866368"/>
        <c:crosses val="autoZero"/>
        <c:auto val="1"/>
        <c:lblAlgn val="ctr"/>
        <c:lblOffset val="100"/>
        <c:noMultiLvlLbl val="0"/>
      </c:catAx>
      <c:valAx>
        <c:axId val="5128663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116923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0.72972972972972971</c:v>
                </c:pt>
                <c:pt idx="1">
                  <c:v>0.91428571428571426</c:v>
                </c:pt>
                <c:pt idx="2">
                  <c:v>0.90909090909090906</c:v>
                </c:pt>
                <c:pt idx="3">
                  <c:v>0.9242424242424242</c:v>
                </c:pt>
                <c:pt idx="4">
                  <c:v>0</c:v>
                </c:pt>
                <c:pt idx="5">
                  <c:v>0</c:v>
                </c:pt>
              </c:numCache>
            </c:numRef>
          </c:val>
          <c:extLst xmlns:c16r2="http://schemas.microsoft.com/office/drawing/2015/06/chart">
            <c:ext xmlns:c16="http://schemas.microsoft.com/office/drawing/2014/chart" uri="{C3380CC4-5D6E-409C-BE32-E72D297353CC}">
              <c16:uniqueId val="{00000000-2A73-4B13-AF78-20E8EA7E57A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2A73-4B13-AF78-20E8EA7E57AE}"/>
            </c:ext>
          </c:extLst>
        </c:ser>
        <c:dLbls>
          <c:showLegendKey val="0"/>
          <c:showVal val="1"/>
          <c:showCatName val="0"/>
          <c:showSerName val="0"/>
          <c:showPercent val="0"/>
          <c:showBubbleSize val="0"/>
        </c:dLbls>
        <c:gapWidth val="75"/>
        <c:overlap val="40"/>
        <c:axId val="512869168"/>
        <c:axId val="512869728"/>
      </c:barChart>
      <c:catAx>
        <c:axId val="5128691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12869728"/>
        <c:crosses val="autoZero"/>
        <c:auto val="1"/>
        <c:lblAlgn val="ctr"/>
        <c:lblOffset val="100"/>
        <c:noMultiLvlLbl val="0"/>
      </c:catAx>
      <c:valAx>
        <c:axId val="5128697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128691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0.79629629629629628</c:v>
                </c:pt>
                <c:pt idx="1">
                  <c:v>0.92307692307692313</c:v>
                </c:pt>
                <c:pt idx="2">
                  <c:v>0.90384615384615385</c:v>
                </c:pt>
                <c:pt idx="3">
                  <c:v>0.96153846153846156</c:v>
                </c:pt>
                <c:pt idx="4">
                  <c:v>0</c:v>
                </c:pt>
                <c:pt idx="5">
                  <c:v>0</c:v>
                </c:pt>
              </c:numCache>
            </c:numRef>
          </c:val>
          <c:extLst xmlns:c16r2="http://schemas.microsoft.com/office/drawing/2015/06/chart">
            <c:ext xmlns:c16="http://schemas.microsoft.com/office/drawing/2014/chart" uri="{C3380CC4-5D6E-409C-BE32-E72D297353CC}">
              <c16:uniqueId val="{00000000-7D64-4250-8C93-34C4CEA4A47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D64-4250-8C93-34C4CEA4A47F}"/>
            </c:ext>
          </c:extLst>
        </c:ser>
        <c:dLbls>
          <c:showLegendKey val="0"/>
          <c:showVal val="1"/>
          <c:showCatName val="0"/>
          <c:showSerName val="0"/>
          <c:showPercent val="0"/>
          <c:showBubbleSize val="0"/>
        </c:dLbls>
        <c:gapWidth val="75"/>
        <c:overlap val="40"/>
        <c:axId val="513499456"/>
        <c:axId val="513500016"/>
      </c:barChart>
      <c:catAx>
        <c:axId val="5134994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13500016"/>
        <c:crosses val="autoZero"/>
        <c:auto val="1"/>
        <c:lblAlgn val="ctr"/>
        <c:lblOffset val="100"/>
        <c:noMultiLvlLbl val="0"/>
      </c:catAx>
      <c:valAx>
        <c:axId val="5135000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134994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0.76249999999999996</c:v>
                </c:pt>
                <c:pt idx="1">
                  <c:v>0.94736842105263153</c:v>
                </c:pt>
                <c:pt idx="2">
                  <c:v>0.81081081081081086</c:v>
                </c:pt>
                <c:pt idx="3">
                  <c:v>0.81081081081081086</c:v>
                </c:pt>
                <c:pt idx="4">
                  <c:v>0</c:v>
                </c:pt>
                <c:pt idx="5">
                  <c:v>0</c:v>
                </c:pt>
              </c:numCache>
            </c:numRef>
          </c:val>
          <c:extLst xmlns:c16r2="http://schemas.microsoft.com/office/drawing/2015/06/chart">
            <c:ext xmlns:c16="http://schemas.microsoft.com/office/drawing/2014/chart" uri="{C3380CC4-5D6E-409C-BE32-E72D297353CC}">
              <c16:uniqueId val="{00000000-B8F6-41AB-935A-1C0F7F479D19}"/>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B8F6-41AB-935A-1C0F7F479D19}"/>
            </c:ext>
          </c:extLst>
        </c:ser>
        <c:dLbls>
          <c:showLegendKey val="0"/>
          <c:showVal val="1"/>
          <c:showCatName val="0"/>
          <c:showSerName val="0"/>
          <c:showPercent val="0"/>
          <c:showBubbleSize val="0"/>
        </c:dLbls>
        <c:gapWidth val="75"/>
        <c:overlap val="40"/>
        <c:axId val="512960208"/>
        <c:axId val="512960768"/>
      </c:barChart>
      <c:catAx>
        <c:axId val="5129602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12960768"/>
        <c:crosses val="autoZero"/>
        <c:auto val="1"/>
        <c:lblAlgn val="ctr"/>
        <c:lblOffset val="100"/>
        <c:noMultiLvlLbl val="0"/>
      </c:catAx>
      <c:valAx>
        <c:axId val="5129607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129602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0.9285714285714286</c:v>
                </c:pt>
                <c:pt idx="1">
                  <c:v>0.96551724137931039</c:v>
                </c:pt>
                <c:pt idx="2">
                  <c:v>0.88095238095238093</c:v>
                </c:pt>
                <c:pt idx="3">
                  <c:v>0.90909090909090906</c:v>
                </c:pt>
                <c:pt idx="4">
                  <c:v>0</c:v>
                </c:pt>
                <c:pt idx="5">
                  <c:v>0</c:v>
                </c:pt>
              </c:numCache>
            </c:numRef>
          </c:val>
          <c:extLst xmlns:c16r2="http://schemas.microsoft.com/office/drawing/2015/06/chart">
            <c:ext xmlns:c16="http://schemas.microsoft.com/office/drawing/2014/chart" uri="{C3380CC4-5D6E-409C-BE32-E72D297353CC}">
              <c16:uniqueId val="{00000000-23AA-4A9D-93E3-CECB9551D70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23AA-4A9D-93E3-CECB9551D706}"/>
            </c:ext>
          </c:extLst>
        </c:ser>
        <c:dLbls>
          <c:showLegendKey val="0"/>
          <c:showVal val="1"/>
          <c:showCatName val="0"/>
          <c:showSerName val="0"/>
          <c:showPercent val="0"/>
          <c:showBubbleSize val="0"/>
        </c:dLbls>
        <c:gapWidth val="75"/>
        <c:overlap val="40"/>
        <c:axId val="513006768"/>
        <c:axId val="513007328"/>
      </c:barChart>
      <c:catAx>
        <c:axId val="5130067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13007328"/>
        <c:crosses val="autoZero"/>
        <c:auto val="1"/>
        <c:lblAlgn val="ctr"/>
        <c:lblOffset val="100"/>
        <c:noMultiLvlLbl val="0"/>
      </c:catAx>
      <c:valAx>
        <c:axId val="5130073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130067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0.92105263157894735</c:v>
                </c:pt>
                <c:pt idx="1">
                  <c:v>0.94736842105263153</c:v>
                </c:pt>
                <c:pt idx="2">
                  <c:v>0.97368421052631582</c:v>
                </c:pt>
                <c:pt idx="3">
                  <c:v>0.94736842105263153</c:v>
                </c:pt>
                <c:pt idx="4">
                  <c:v>0</c:v>
                </c:pt>
                <c:pt idx="5">
                  <c:v>0</c:v>
                </c:pt>
              </c:numCache>
            </c:numRef>
          </c:val>
          <c:extLst xmlns:c16r2="http://schemas.microsoft.com/office/drawing/2015/06/chart">
            <c:ext xmlns:c16="http://schemas.microsoft.com/office/drawing/2014/chart" uri="{C3380CC4-5D6E-409C-BE32-E72D297353CC}">
              <c16:uniqueId val="{00000000-C0CC-404B-AADD-CA0EB6F6C35C}"/>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C0CC-404B-AADD-CA0EB6F6C35C}"/>
            </c:ext>
          </c:extLst>
        </c:ser>
        <c:dLbls>
          <c:showLegendKey val="0"/>
          <c:showVal val="1"/>
          <c:showCatName val="0"/>
          <c:showSerName val="0"/>
          <c:showPercent val="0"/>
          <c:showBubbleSize val="0"/>
        </c:dLbls>
        <c:gapWidth val="75"/>
        <c:overlap val="40"/>
        <c:axId val="513143440"/>
        <c:axId val="513144000"/>
      </c:barChart>
      <c:catAx>
        <c:axId val="5131434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13144000"/>
        <c:crosses val="autoZero"/>
        <c:auto val="1"/>
        <c:lblAlgn val="ctr"/>
        <c:lblOffset val="100"/>
        <c:noMultiLvlLbl val="0"/>
      </c:catAx>
      <c:valAx>
        <c:axId val="5131440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131434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0.56666666666666665</c:v>
                </c:pt>
                <c:pt idx="1">
                  <c:v>0.8571428571428571</c:v>
                </c:pt>
                <c:pt idx="2">
                  <c:v>0.53333333333333333</c:v>
                </c:pt>
                <c:pt idx="3">
                  <c:v>0.56666666666666665</c:v>
                </c:pt>
                <c:pt idx="4">
                  <c:v>0</c:v>
                </c:pt>
                <c:pt idx="5">
                  <c:v>0</c:v>
                </c:pt>
              </c:numCache>
            </c:numRef>
          </c:val>
          <c:extLst xmlns:c16r2="http://schemas.microsoft.com/office/drawing/2015/06/chart">
            <c:ext xmlns:c16="http://schemas.microsoft.com/office/drawing/2014/chart" uri="{C3380CC4-5D6E-409C-BE32-E72D297353CC}">
              <c16:uniqueId val="{00000000-F304-4BB2-A76F-BFC2FE6B4D8D}"/>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F304-4BB2-A76F-BFC2FE6B4D8D}"/>
            </c:ext>
          </c:extLst>
        </c:ser>
        <c:dLbls>
          <c:showLegendKey val="0"/>
          <c:showVal val="1"/>
          <c:showCatName val="0"/>
          <c:showSerName val="0"/>
          <c:showPercent val="0"/>
          <c:showBubbleSize val="0"/>
        </c:dLbls>
        <c:gapWidth val="75"/>
        <c:overlap val="40"/>
        <c:axId val="513265792"/>
        <c:axId val="513266352"/>
      </c:barChart>
      <c:catAx>
        <c:axId val="5132657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13266352"/>
        <c:crosses val="autoZero"/>
        <c:auto val="1"/>
        <c:lblAlgn val="ctr"/>
        <c:lblOffset val="100"/>
        <c:noMultiLvlLbl val="0"/>
      </c:catAx>
      <c:valAx>
        <c:axId val="5132663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132657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0.9838709677419355</c:v>
                </c:pt>
                <c:pt idx="1">
                  <c:v>0.967741935483871</c:v>
                </c:pt>
                <c:pt idx="2">
                  <c:v>0.80645161290322576</c:v>
                </c:pt>
                <c:pt idx="3">
                  <c:v>0.98333333333333328</c:v>
                </c:pt>
                <c:pt idx="4">
                  <c:v>0</c:v>
                </c:pt>
                <c:pt idx="5">
                  <c:v>0</c:v>
                </c:pt>
              </c:numCache>
            </c:numRef>
          </c:val>
          <c:extLst xmlns:c16r2="http://schemas.microsoft.com/office/drawing/2015/06/chart">
            <c:ext xmlns:c16="http://schemas.microsoft.com/office/drawing/2014/chart" uri="{C3380CC4-5D6E-409C-BE32-E72D297353CC}">
              <c16:uniqueId val="{00000000-B115-43F5-BF7C-2D010D8DA934}"/>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B115-43F5-BF7C-2D010D8DA934}"/>
            </c:ext>
          </c:extLst>
        </c:ser>
        <c:dLbls>
          <c:showLegendKey val="0"/>
          <c:showVal val="1"/>
          <c:showCatName val="0"/>
          <c:showSerName val="0"/>
          <c:showPercent val="0"/>
          <c:showBubbleSize val="0"/>
        </c:dLbls>
        <c:gapWidth val="75"/>
        <c:overlap val="40"/>
        <c:axId val="513269152"/>
        <c:axId val="513329520"/>
      </c:barChart>
      <c:catAx>
        <c:axId val="5132691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13329520"/>
        <c:crosses val="autoZero"/>
        <c:auto val="1"/>
        <c:lblAlgn val="ctr"/>
        <c:lblOffset val="100"/>
        <c:noMultiLvlLbl val="0"/>
      </c:catAx>
      <c:valAx>
        <c:axId val="5133295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132691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image" Target="../media/image1.png"/><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1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xmlns=""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xmlns=""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xmlns=""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xmlns=""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xmlns=""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xmlns=""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xmlns=""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xmlns=""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xmlns=""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xmlns=""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xmlns=""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xmlns=""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158</xdr:row>
      <xdr:rowOff>4762</xdr:rowOff>
    </xdr:from>
    <xdr:to>
      <xdr:col>9</xdr:col>
      <xdr:colOff>0</xdr:colOff>
      <xdr:row>165</xdr:row>
      <xdr:rowOff>9525</xdr:rowOff>
    </xdr:to>
    <xdr:graphicFrame macro="">
      <xdr:nvGraphicFramePr>
        <xdr:cNvPr id="15" name="Graphique 14">
          <a:extLst>
            <a:ext uri="{FF2B5EF4-FFF2-40B4-BE49-F238E27FC236}">
              <a16:creationId xmlns:a16="http://schemas.microsoft.com/office/drawing/2014/main" xmlns="" id="{00000000-0008-0000-00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167</xdr:row>
      <xdr:rowOff>0</xdr:rowOff>
    </xdr:from>
    <xdr:to>
      <xdr:col>9</xdr:col>
      <xdr:colOff>0</xdr:colOff>
      <xdr:row>174</xdr:row>
      <xdr:rowOff>0</xdr:rowOff>
    </xdr:to>
    <xdr:graphicFrame macro="">
      <xdr:nvGraphicFramePr>
        <xdr:cNvPr id="16" name="Graphique 15">
          <a:extLst>
            <a:ext uri="{FF2B5EF4-FFF2-40B4-BE49-F238E27FC236}">
              <a16:creationId xmlns:a16="http://schemas.microsoft.com/office/drawing/2014/main" xmlns=""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176</xdr:row>
      <xdr:rowOff>4762</xdr:rowOff>
    </xdr:from>
    <xdr:to>
      <xdr:col>9</xdr:col>
      <xdr:colOff>0</xdr:colOff>
      <xdr:row>183</xdr:row>
      <xdr:rowOff>9525</xdr:rowOff>
    </xdr:to>
    <xdr:graphicFrame macro="">
      <xdr:nvGraphicFramePr>
        <xdr:cNvPr id="17" name="Graphique 16">
          <a:extLst>
            <a:ext uri="{FF2B5EF4-FFF2-40B4-BE49-F238E27FC236}">
              <a16:creationId xmlns:a16="http://schemas.microsoft.com/office/drawing/2014/main" xmlns=""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185</xdr:row>
      <xdr:rowOff>4762</xdr:rowOff>
    </xdr:from>
    <xdr:to>
      <xdr:col>9</xdr:col>
      <xdr:colOff>0</xdr:colOff>
      <xdr:row>192</xdr:row>
      <xdr:rowOff>0</xdr:rowOff>
    </xdr:to>
    <xdr:graphicFrame macro="">
      <xdr:nvGraphicFramePr>
        <xdr:cNvPr id="18" name="Graphique 17">
          <a:extLst>
            <a:ext uri="{FF2B5EF4-FFF2-40B4-BE49-F238E27FC236}">
              <a16:creationId xmlns:a16="http://schemas.microsoft.com/office/drawing/2014/main" xmlns=""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xmlns="" id="{00000000-0008-0000-0000-000013000000}"/>
            </a:ext>
          </a:extLst>
        </xdr:cNvPr>
        <xdr:cNvPicPr>
          <a:picLocks noChangeAspect="1" noChangeArrowheads="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xmlns=""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xmlns=""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xmlns=""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xmlns="" id="{00000000-0008-0000-09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200025</xdr:rowOff>
    </xdr:to>
    <xdr:pic>
      <xdr:nvPicPr>
        <xdr:cNvPr id="3" name="Image 2" descr="http://www.servi.com.tn/static/upload/748daf0152b74bf124be98188d120343.png">
          <a:extLst>
            <a:ext uri="{FF2B5EF4-FFF2-40B4-BE49-F238E27FC236}">
              <a16:creationId xmlns:a16="http://schemas.microsoft.com/office/drawing/2014/main" xmlns="" id="{00000000-0008-0000-0B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8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C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0</xdr:rowOff>
    </xdr:to>
    <xdr:pic>
      <xdr:nvPicPr>
        <xdr:cNvPr id="3" name="Image 2" descr="http://www.servi.com.tn/static/upload/748daf0152b74bf124be98188d120343.png">
          <a:extLst>
            <a:ext uri="{FF2B5EF4-FFF2-40B4-BE49-F238E27FC236}">
              <a16:creationId xmlns:a16="http://schemas.microsoft.com/office/drawing/2014/main" xmlns="" id="{00000000-0008-0000-0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466" cy="12208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2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21721" cy="1285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247649</xdr:rowOff>
    </xdr:to>
    <xdr:pic>
      <xdr:nvPicPr>
        <xdr:cNvPr id="2" name="Image 1" descr="http://www.servi.com.tn/static/upload/748daf0152b74bf124be98188d120343.png">
          <a:extLst>
            <a:ext uri="{FF2B5EF4-FFF2-40B4-BE49-F238E27FC236}">
              <a16:creationId xmlns:a16="http://schemas.microsoft.com/office/drawing/2014/main" xmlns="" id="{00000000-0008-0000-03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335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4627130</xdr:colOff>
      <xdr:row>0</xdr:row>
      <xdr:rowOff>22610</xdr:rowOff>
    </xdr:from>
    <xdr:to>
      <xdr:col>3</xdr:col>
      <xdr:colOff>238125</xdr:colOff>
      <xdr:row>4</xdr:row>
      <xdr:rowOff>186911</xdr:rowOff>
    </xdr:to>
    <xdr:pic>
      <xdr:nvPicPr>
        <xdr:cNvPr id="2" name="Image 1" descr="http://www.servi.com.tn/static/upload/748daf0152b74bf124be98188d120343.png">
          <a:extLst>
            <a:ext uri="{FF2B5EF4-FFF2-40B4-BE49-F238E27FC236}">
              <a16:creationId xmlns:a16="http://schemas.microsoft.com/office/drawing/2014/main" xmlns="" id="{00000000-0008-0000-04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627130" y="22610"/>
          <a:ext cx="1811770" cy="12882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6</xdr:row>
      <xdr:rowOff>0</xdr:rowOff>
    </xdr:to>
    <xdr:pic>
      <xdr:nvPicPr>
        <xdr:cNvPr id="2" name="Image 1" descr="http://www.servi.com.tn/static/upload/748daf0152b74bf124be98188d120343.png">
          <a:extLst>
            <a:ext uri="{FF2B5EF4-FFF2-40B4-BE49-F238E27FC236}">
              <a16:creationId xmlns:a16="http://schemas.microsoft.com/office/drawing/2014/main" xmlns="" id="{00000000-0008-0000-05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43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6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xmlns="" id="{00000000-0008-0000-07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6</xdr:row>
      <xdr:rowOff>0</xdr:rowOff>
    </xdr:to>
    <xdr:pic>
      <xdr:nvPicPr>
        <xdr:cNvPr id="4" name="Image 1" descr="http://www.servi.com.tn/static/upload/748daf0152b74bf124be98188d120343.png">
          <a:extLst>
            <a:ext uri="{FF2B5EF4-FFF2-40B4-BE49-F238E27FC236}">
              <a16:creationId xmlns:a16="http://schemas.microsoft.com/office/drawing/2014/main" xmlns="" id="{00000000-0008-0000-05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43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8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4212793</xdr:colOff>
      <xdr:row>0</xdr:row>
      <xdr:rowOff>41660</xdr:rowOff>
    </xdr:from>
    <xdr:to>
      <xdr:col>3</xdr:col>
      <xdr:colOff>731358</xdr:colOff>
      <xdr:row>4</xdr:row>
      <xdr:rowOff>184535</xdr:rowOff>
    </xdr:to>
    <xdr:pic>
      <xdr:nvPicPr>
        <xdr:cNvPr id="5" name="Image 2" descr="http://www.servi.com.tn/static/upload/748daf0152b74bf124be98188d120343.png">
          <a:extLst>
            <a:ext uri="{FF2B5EF4-FFF2-40B4-BE49-F238E27FC236}">
              <a16:creationId xmlns:a16="http://schemas.microsoft.com/office/drawing/2014/main" xmlns="" id="{00000000-0008-0000-06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8.xml"/><Relationship Id="rId1" Type="http://schemas.openxmlformats.org/officeDocument/2006/relationships/printerSettings" Target="../printerSettings/printerSettings8.bin"/><Relationship Id="rId4" Type="http://schemas.openxmlformats.org/officeDocument/2006/relationships/comments" Target="../comments4.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view="pageBreakPreview" zoomScale="90" zoomScaleNormal="100" zoomScaleSheetLayoutView="90" workbookViewId="0">
      <selection activeCell="B43" sqref="B43:C43"/>
    </sheetView>
  </sheetViews>
  <sheetFormatPr baseColWidth="10" defaultColWidth="11.42578125" defaultRowHeight="15" x14ac:dyDescent="0.25"/>
  <cols>
    <col min="1" max="1" width="11.42578125" style="209"/>
    <col min="2" max="2" width="15" style="196" customWidth="1"/>
    <col min="3" max="3" width="14" style="196" customWidth="1"/>
    <col min="4" max="11" width="11.42578125" style="196"/>
    <col min="12" max="14" width="11.42578125" style="196" customWidth="1"/>
    <col min="15" max="16384" width="11.42578125" style="196"/>
  </cols>
  <sheetData>
    <row r="18" spans="1:11" ht="21" x14ac:dyDescent="0.25">
      <c r="A18" s="327" t="s">
        <v>379</v>
      </c>
      <c r="B18" s="327"/>
      <c r="C18" s="327"/>
      <c r="D18" s="328" t="s">
        <v>476</v>
      </c>
      <c r="E18" s="328"/>
      <c r="F18" s="328"/>
      <c r="G18" s="328"/>
      <c r="H18" s="328"/>
      <c r="I18" s="328"/>
      <c r="J18" s="328"/>
      <c r="K18" s="328"/>
    </row>
    <row r="20" spans="1:11" ht="16.5" x14ac:dyDescent="0.3">
      <c r="A20" s="202"/>
      <c r="B20" s="197"/>
      <c r="C20" s="197"/>
      <c r="D20" s="197"/>
      <c r="E20" s="197"/>
      <c r="F20" s="197"/>
      <c r="G20" s="197"/>
      <c r="H20" s="197"/>
      <c r="I20" s="197"/>
    </row>
    <row r="21" spans="1:11" x14ac:dyDescent="0.25">
      <c r="A21" s="329" t="s">
        <v>380</v>
      </c>
      <c r="B21" s="329"/>
      <c r="C21" s="329"/>
      <c r="D21" s="329"/>
      <c r="E21" s="329"/>
      <c r="F21" s="329"/>
      <c r="G21" s="329"/>
      <c r="H21" s="329"/>
      <c r="I21" s="329"/>
      <c r="J21" s="329"/>
      <c r="K21" s="329"/>
    </row>
    <row r="22" spans="1:11" x14ac:dyDescent="0.25">
      <c r="A22" s="203"/>
      <c r="B22" s="198"/>
      <c r="C22" s="198"/>
      <c r="D22" s="197"/>
      <c r="E22" s="197"/>
      <c r="F22" s="197"/>
      <c r="G22" s="197"/>
      <c r="H22" s="197"/>
      <c r="I22" s="197"/>
    </row>
    <row r="23" spans="1:11" ht="42" customHeight="1" x14ac:dyDescent="0.25">
      <c r="A23" s="204" t="s">
        <v>381</v>
      </c>
      <c r="B23" s="330" t="s">
        <v>382</v>
      </c>
      <c r="C23" s="330"/>
      <c r="D23" s="197"/>
      <c r="E23" s="197"/>
      <c r="F23" s="197"/>
      <c r="G23" s="197"/>
      <c r="H23" s="197"/>
      <c r="I23" s="197"/>
      <c r="J23" s="196" t="str">
        <f>D18</f>
        <v>CM Tozeur</v>
      </c>
    </row>
    <row r="24" spans="1:11" ht="33" customHeight="1" x14ac:dyDescent="0.25">
      <c r="A24" s="205" t="s">
        <v>383</v>
      </c>
      <c r="B24" s="331">
        <f>AVERAGE('A1 Exploitation'!D505,'A1 Technique'!D198)</f>
        <v>0.88618739166134475</v>
      </c>
      <c r="C24" s="331"/>
      <c r="D24" s="197"/>
      <c r="E24" s="197"/>
      <c r="F24" s="197"/>
      <c r="G24" s="197"/>
      <c r="H24" s="197"/>
      <c r="I24" s="197"/>
    </row>
    <row r="25" spans="1:11" ht="33" customHeight="1" x14ac:dyDescent="0.25">
      <c r="A25" s="204" t="s">
        <v>384</v>
      </c>
      <c r="B25" s="331">
        <f>AVERAGE('A2 Exploitation'!D505,'A2 Technique'!D198)</f>
        <v>0.88215953785644052</v>
      </c>
      <c r="C25" s="331"/>
      <c r="D25" s="197"/>
      <c r="E25" s="197"/>
      <c r="F25" s="197"/>
      <c r="G25" s="197"/>
      <c r="H25" s="197"/>
      <c r="I25" s="197"/>
    </row>
    <row r="26" spans="1:11" ht="33" customHeight="1" x14ac:dyDescent="0.25">
      <c r="A26" s="205" t="s">
        <v>385</v>
      </c>
      <c r="B26" s="331">
        <f>AVERAGE('A3 Exploitation'!D505,'A3 Technique'!D198)</f>
        <v>0.83130038921323324</v>
      </c>
      <c r="C26" s="331"/>
      <c r="D26" s="197"/>
      <c r="E26" s="197"/>
      <c r="F26" s="197"/>
      <c r="G26" s="197"/>
      <c r="H26" s="197"/>
      <c r="I26" s="197"/>
    </row>
    <row r="27" spans="1:11" ht="33" customHeight="1" x14ac:dyDescent="0.25">
      <c r="A27" s="205" t="s">
        <v>386</v>
      </c>
      <c r="B27" s="331">
        <f>AVERAGE('A4 Exploitation'!D505,'A4 Technique'!D198)</f>
        <v>0.90657561250352015</v>
      </c>
      <c r="C27" s="331"/>
      <c r="D27" s="197"/>
      <c r="E27" s="197"/>
      <c r="F27" s="197"/>
      <c r="G27" s="197"/>
      <c r="H27" s="197"/>
      <c r="I27" s="197"/>
    </row>
    <row r="28" spans="1:11" ht="33" customHeight="1" x14ac:dyDescent="0.25">
      <c r="A28" s="204" t="s">
        <v>387</v>
      </c>
      <c r="B28" s="331">
        <f>AVERAGE('A5 Exploitation'!D505,'A5 Technique'!D198)</f>
        <v>0</v>
      </c>
      <c r="C28" s="331"/>
      <c r="D28" s="197"/>
      <c r="E28" s="197"/>
      <c r="F28" s="197"/>
      <c r="G28" s="197"/>
      <c r="H28" s="197"/>
      <c r="I28" s="197"/>
    </row>
    <row r="29" spans="1:11" ht="33" customHeight="1" x14ac:dyDescent="0.25">
      <c r="A29" s="204" t="s">
        <v>388</v>
      </c>
      <c r="B29" s="331">
        <f>AVERAGE('A6 Exploitation'!D505,'A6 Technique'!D198)</f>
        <v>0</v>
      </c>
      <c r="C29" s="331"/>
      <c r="D29" s="197"/>
      <c r="E29" s="197"/>
      <c r="F29" s="197"/>
      <c r="G29" s="197"/>
      <c r="H29" s="197"/>
      <c r="I29" s="197"/>
    </row>
    <row r="30" spans="1:11" x14ac:dyDescent="0.25">
      <c r="A30" s="203"/>
      <c r="B30" s="198"/>
      <c r="C30" s="198"/>
      <c r="D30" s="197"/>
      <c r="E30" s="197"/>
      <c r="F30" s="197"/>
      <c r="G30" s="197"/>
      <c r="H30" s="197"/>
      <c r="I30" s="197"/>
    </row>
    <row r="31" spans="1:11" x14ac:dyDescent="0.25">
      <c r="A31" s="203"/>
      <c r="B31" s="198"/>
      <c r="C31" s="198"/>
      <c r="D31" s="197"/>
      <c r="E31" s="197"/>
      <c r="F31" s="197"/>
      <c r="G31" s="197"/>
      <c r="H31" s="197"/>
      <c r="I31" s="197"/>
    </row>
    <row r="32" spans="1:11" x14ac:dyDescent="0.25">
      <c r="A32" s="203"/>
      <c r="B32" s="198"/>
      <c r="C32" s="198"/>
      <c r="D32" s="197"/>
      <c r="E32" s="197"/>
      <c r="F32" s="197"/>
      <c r="G32" s="197"/>
      <c r="H32" s="197"/>
      <c r="I32" s="197"/>
    </row>
    <row r="33" spans="1:10" ht="33" customHeight="1" x14ac:dyDescent="0.25">
      <c r="A33" s="204" t="s">
        <v>381</v>
      </c>
      <c r="B33" s="330" t="s">
        <v>389</v>
      </c>
      <c r="C33" s="330"/>
      <c r="D33" s="197"/>
      <c r="E33" s="197"/>
      <c r="F33" s="197"/>
      <c r="G33" s="197"/>
      <c r="H33" s="197"/>
      <c r="I33" s="197"/>
      <c r="J33" s="196" t="str">
        <f>D18</f>
        <v>CM Tozeur</v>
      </c>
    </row>
    <row r="34" spans="1:10" ht="33" customHeight="1" x14ac:dyDescent="0.25">
      <c r="A34" s="205" t="s">
        <v>383</v>
      </c>
      <c r="B34" s="331">
        <f>'A1 Exploitation'!D505</f>
        <v>0.82989690721649489</v>
      </c>
      <c r="C34" s="331"/>
      <c r="D34" s="197"/>
      <c r="E34" s="197"/>
      <c r="F34" s="197"/>
      <c r="G34" s="197"/>
      <c r="H34" s="197"/>
      <c r="I34" s="197"/>
    </row>
    <row r="35" spans="1:10" ht="33" customHeight="1" x14ac:dyDescent="0.25">
      <c r="A35" s="204" t="s">
        <v>384</v>
      </c>
      <c r="B35" s="331">
        <f>'A2 Exploitation'!D505</f>
        <v>0.92361111111111116</v>
      </c>
      <c r="C35" s="331"/>
      <c r="D35" s="197"/>
      <c r="E35" s="197"/>
      <c r="F35" s="197"/>
      <c r="G35" s="197"/>
      <c r="H35" s="197"/>
      <c r="I35" s="197"/>
    </row>
    <row r="36" spans="1:10" ht="33" customHeight="1" x14ac:dyDescent="0.25">
      <c r="A36" s="205" t="s">
        <v>385</v>
      </c>
      <c r="B36" s="331">
        <f>'A3 Exploitation'!D505</f>
        <v>0.85984848484848486</v>
      </c>
      <c r="C36" s="331"/>
      <c r="D36" s="197"/>
      <c r="E36" s="197"/>
      <c r="F36" s="197"/>
      <c r="G36" s="197"/>
      <c r="H36" s="197"/>
      <c r="I36" s="197"/>
    </row>
    <row r="37" spans="1:10" ht="33" customHeight="1" x14ac:dyDescent="0.25">
      <c r="A37" s="205" t="s">
        <v>386</v>
      </c>
      <c r="B37" s="331">
        <f>'A4 Exploitation'!D505</f>
        <v>0.92164179104477617</v>
      </c>
      <c r="C37" s="331"/>
      <c r="D37" s="197"/>
      <c r="E37" s="197"/>
      <c r="F37" s="197"/>
      <c r="G37" s="197"/>
      <c r="H37" s="197"/>
      <c r="I37" s="197"/>
    </row>
    <row r="38" spans="1:10" ht="33" customHeight="1" x14ac:dyDescent="0.25">
      <c r="A38" s="204" t="s">
        <v>387</v>
      </c>
      <c r="B38" s="331">
        <f>'A5 Exploitation'!D505</f>
        <v>0</v>
      </c>
      <c r="C38" s="331"/>
      <c r="D38" s="197"/>
      <c r="E38" s="197"/>
      <c r="F38" s="197"/>
      <c r="G38" s="197"/>
      <c r="H38" s="197"/>
      <c r="I38" s="197"/>
    </row>
    <row r="39" spans="1:10" ht="33" customHeight="1" x14ac:dyDescent="0.25">
      <c r="A39" s="204" t="s">
        <v>388</v>
      </c>
      <c r="B39" s="331">
        <f>'A6 Exploitation'!D505</f>
        <v>0</v>
      </c>
      <c r="C39" s="331"/>
      <c r="D39" s="197"/>
      <c r="E39" s="197"/>
      <c r="F39" s="197"/>
      <c r="G39" s="197"/>
      <c r="H39" s="197"/>
      <c r="I39" s="197"/>
    </row>
    <row r="40" spans="1:10" ht="18" x14ac:dyDescent="0.25">
      <c r="A40" s="206"/>
      <c r="B40" s="199"/>
      <c r="C40" s="199"/>
      <c r="D40" s="197"/>
      <c r="E40" s="197"/>
      <c r="F40" s="197"/>
      <c r="G40" s="197"/>
      <c r="H40" s="197"/>
      <c r="I40" s="197"/>
    </row>
    <row r="41" spans="1:10" ht="18" x14ac:dyDescent="0.25">
      <c r="A41" s="206"/>
      <c r="B41" s="199"/>
      <c r="C41" s="199"/>
      <c r="D41" s="197"/>
      <c r="E41" s="197"/>
      <c r="F41" s="197"/>
      <c r="G41" s="197"/>
      <c r="H41" s="197"/>
      <c r="I41" s="197"/>
    </row>
    <row r="42" spans="1:10" ht="45" customHeight="1" x14ac:dyDescent="0.25">
      <c r="A42" s="204" t="s">
        <v>381</v>
      </c>
      <c r="B42" s="332" t="s">
        <v>390</v>
      </c>
      <c r="C42" s="332"/>
      <c r="D42" s="197"/>
      <c r="E42" s="197"/>
      <c r="F42" s="197"/>
      <c r="G42" s="197"/>
      <c r="H42" s="197"/>
      <c r="I42" s="197"/>
      <c r="J42" s="196" t="str">
        <f>D18</f>
        <v>CM Tozeur</v>
      </c>
    </row>
    <row r="43" spans="1:10" ht="33" customHeight="1" x14ac:dyDescent="0.25">
      <c r="A43" s="205" t="s">
        <v>383</v>
      </c>
      <c r="B43" s="331" t="e">
        <f>AVERAGE('A1 Exploitation'!D503, 'A1 Technique'!D196)</f>
        <v>#DIV/0!</v>
      </c>
      <c r="C43" s="331"/>
      <c r="D43" s="197"/>
      <c r="E43" s="197"/>
      <c r="F43" s="197"/>
      <c r="G43" s="197"/>
      <c r="H43" s="197"/>
      <c r="I43" s="197"/>
    </row>
    <row r="44" spans="1:10" ht="33" customHeight="1" x14ac:dyDescent="0.25">
      <c r="A44" s="204" t="s">
        <v>384</v>
      </c>
      <c r="B44" s="331">
        <f>AVERAGE('A2 Exploitation'!D503, 'A2 Technique'!D196)</f>
        <v>0.63318181818181818</v>
      </c>
      <c r="C44" s="331"/>
      <c r="D44" s="197"/>
      <c r="E44" s="197"/>
      <c r="F44" s="197"/>
      <c r="G44" s="197"/>
      <c r="H44" s="197"/>
      <c r="I44" s="197"/>
    </row>
    <row r="45" spans="1:10" ht="33" customHeight="1" x14ac:dyDescent="0.25">
      <c r="A45" s="205" t="s">
        <v>385</v>
      </c>
      <c r="B45" s="331">
        <f>AVERAGE('A3 Exploitation'!D503, 'A3 Technique'!D196)</f>
        <v>0.81153846153846154</v>
      </c>
      <c r="C45" s="331"/>
      <c r="D45" s="197"/>
      <c r="E45" s="197"/>
      <c r="F45" s="197"/>
      <c r="G45" s="197"/>
      <c r="H45" s="197"/>
      <c r="I45" s="197"/>
    </row>
    <row r="46" spans="1:10" ht="33" customHeight="1" x14ac:dyDescent="0.25">
      <c r="A46" s="205" t="s">
        <v>386</v>
      </c>
      <c r="B46" s="331">
        <f>AVERAGE('A4 Exploitation'!D503, 'A4 Technique'!D196)</f>
        <v>0.84229166666666666</v>
      </c>
      <c r="C46" s="331"/>
      <c r="D46" s="197"/>
      <c r="E46" s="197"/>
      <c r="F46" s="197"/>
      <c r="G46" s="197"/>
      <c r="H46" s="197"/>
      <c r="I46" s="197"/>
    </row>
    <row r="47" spans="1:10" ht="33" customHeight="1" x14ac:dyDescent="0.25">
      <c r="A47" s="204" t="s">
        <v>387</v>
      </c>
      <c r="B47" s="331">
        <f>AVERAGE('A5 Exploitation'!D503, 'A5 Technique'!D196)</f>
        <v>0</v>
      </c>
      <c r="C47" s="331"/>
      <c r="D47" s="197"/>
      <c r="E47" s="197"/>
      <c r="F47" s="197"/>
      <c r="G47" s="197"/>
      <c r="H47" s="197"/>
      <c r="I47" s="197"/>
    </row>
    <row r="48" spans="1:10" ht="33" customHeight="1" x14ac:dyDescent="0.25">
      <c r="A48" s="204" t="s">
        <v>388</v>
      </c>
      <c r="B48" s="331">
        <f>AVERAGE('A6 Exploitation'!D503, 'A6 Technique'!D196)</f>
        <v>0</v>
      </c>
      <c r="C48" s="331"/>
      <c r="D48" s="197"/>
      <c r="E48" s="197"/>
      <c r="F48" s="197"/>
      <c r="G48" s="197"/>
      <c r="H48" s="197"/>
      <c r="I48" s="197"/>
    </row>
    <row r="49" spans="1:10" ht="18" x14ac:dyDescent="0.25">
      <c r="A49" s="206"/>
      <c r="B49" s="199"/>
      <c r="C49" s="199"/>
      <c r="D49" s="197"/>
      <c r="E49" s="197"/>
      <c r="F49" s="197"/>
      <c r="G49" s="197"/>
      <c r="H49" s="197"/>
      <c r="I49" s="197"/>
    </row>
    <row r="50" spans="1:10" x14ac:dyDescent="0.25">
      <c r="A50" s="203"/>
      <c r="B50" s="198"/>
      <c r="C50" s="198"/>
      <c r="D50" s="197"/>
      <c r="E50" s="197"/>
      <c r="F50" s="197"/>
      <c r="G50" s="197"/>
      <c r="H50" s="197"/>
      <c r="I50" s="197"/>
    </row>
    <row r="51" spans="1:10" ht="33" customHeight="1" x14ac:dyDescent="0.25">
      <c r="A51" s="204" t="s">
        <v>381</v>
      </c>
      <c r="B51" s="330" t="s">
        <v>391</v>
      </c>
      <c r="C51" s="330"/>
      <c r="D51" s="197"/>
      <c r="E51" s="197"/>
      <c r="F51" s="197"/>
      <c r="G51" s="197"/>
      <c r="H51" s="197"/>
      <c r="I51" s="197"/>
      <c r="J51" s="196" t="str">
        <f>D18</f>
        <v>CM Tozeur</v>
      </c>
    </row>
    <row r="52" spans="1:10" ht="33" customHeight="1" x14ac:dyDescent="0.25">
      <c r="A52" s="205" t="s">
        <v>383</v>
      </c>
      <c r="B52" s="333">
        <f>'A1 Exploitation'!D41</f>
        <v>0.91666666666666663</v>
      </c>
      <c r="C52" s="333"/>
      <c r="D52" s="197"/>
      <c r="E52" s="197"/>
      <c r="F52" s="197"/>
      <c r="G52" s="197"/>
      <c r="H52" s="197"/>
      <c r="I52" s="197"/>
    </row>
    <row r="53" spans="1:10" ht="33" customHeight="1" x14ac:dyDescent="0.25">
      <c r="A53" s="204" t="s">
        <v>384</v>
      </c>
      <c r="B53" s="333">
        <f>'A2 Exploitation'!D41</f>
        <v>0.91666666666666663</v>
      </c>
      <c r="C53" s="333"/>
      <c r="D53" s="197"/>
      <c r="E53" s="197"/>
      <c r="F53" s="197"/>
      <c r="G53" s="197"/>
      <c r="H53" s="197"/>
      <c r="I53" s="197"/>
    </row>
    <row r="54" spans="1:10" ht="33" customHeight="1" x14ac:dyDescent="0.25">
      <c r="A54" s="205" t="s">
        <v>385</v>
      </c>
      <c r="B54" s="333">
        <f>'A3 Exploitation'!D41</f>
        <v>0.875</v>
      </c>
      <c r="C54" s="333"/>
      <c r="D54" s="197"/>
      <c r="E54" s="197"/>
      <c r="F54" s="197"/>
      <c r="G54" s="197"/>
      <c r="H54" s="197"/>
      <c r="I54" s="197"/>
    </row>
    <row r="55" spans="1:10" ht="33" customHeight="1" x14ac:dyDescent="0.25">
      <c r="A55" s="205" t="s">
        <v>386</v>
      </c>
      <c r="B55" s="333">
        <f>'A4 Exploitation'!D41</f>
        <v>1</v>
      </c>
      <c r="C55" s="333"/>
      <c r="D55" s="197"/>
      <c r="E55" s="197"/>
      <c r="F55" s="197"/>
      <c r="G55" s="197"/>
      <c r="H55" s="197"/>
      <c r="I55" s="197"/>
    </row>
    <row r="56" spans="1:10" ht="33" customHeight="1" x14ac:dyDescent="0.25">
      <c r="A56" s="204" t="s">
        <v>387</v>
      </c>
      <c r="B56" s="333">
        <f>'A5 Exploitation'!D41</f>
        <v>0</v>
      </c>
      <c r="C56" s="333"/>
      <c r="D56" s="197"/>
      <c r="E56" s="197"/>
      <c r="F56" s="197"/>
      <c r="G56" s="197"/>
      <c r="H56" s="197"/>
      <c r="I56" s="197"/>
    </row>
    <row r="57" spans="1:10" ht="33" customHeight="1" x14ac:dyDescent="0.25">
      <c r="A57" s="204" t="s">
        <v>388</v>
      </c>
      <c r="B57" s="333">
        <f>'A6 Exploitation'!D41</f>
        <v>0</v>
      </c>
      <c r="C57" s="333"/>
      <c r="D57" s="197"/>
      <c r="E57" s="197"/>
      <c r="F57" s="197"/>
      <c r="G57" s="197"/>
      <c r="H57" s="197"/>
      <c r="I57" s="197"/>
    </row>
    <row r="58" spans="1:10" ht="18" x14ac:dyDescent="0.25">
      <c r="A58" s="207"/>
      <c r="B58" s="200"/>
      <c r="C58" s="200"/>
      <c r="D58" s="197"/>
      <c r="E58" s="197"/>
      <c r="F58" s="197"/>
      <c r="G58" s="197"/>
      <c r="H58" s="197"/>
      <c r="I58" s="197"/>
    </row>
    <row r="59" spans="1:10" ht="18" x14ac:dyDescent="0.25">
      <c r="A59" s="207"/>
      <c r="B59" s="200"/>
      <c r="C59" s="200"/>
      <c r="D59" s="197"/>
      <c r="E59" s="197"/>
      <c r="F59" s="197"/>
      <c r="G59" s="197"/>
      <c r="H59" s="197"/>
      <c r="I59" s="197"/>
    </row>
    <row r="60" spans="1:10" ht="33" customHeight="1" x14ac:dyDescent="0.25">
      <c r="A60" s="204" t="s">
        <v>381</v>
      </c>
      <c r="B60" s="330" t="s">
        <v>392</v>
      </c>
      <c r="C60" s="330"/>
      <c r="D60" s="197"/>
      <c r="E60" s="197"/>
      <c r="F60" s="197"/>
      <c r="G60" s="197"/>
      <c r="H60" s="197"/>
      <c r="I60" s="197"/>
      <c r="J60" s="196" t="str">
        <f>D18</f>
        <v>CM Tozeur</v>
      </c>
    </row>
    <row r="61" spans="1:10" ht="33" customHeight="1" x14ac:dyDescent="0.25">
      <c r="A61" s="205" t="s">
        <v>383</v>
      </c>
      <c r="B61" s="331">
        <f>'A1 Exploitation'!D97</f>
        <v>0.80555555555555558</v>
      </c>
      <c r="C61" s="331"/>
      <c r="D61" s="197"/>
      <c r="E61" s="197"/>
      <c r="F61" s="197"/>
      <c r="G61" s="197"/>
      <c r="H61" s="197"/>
      <c r="I61" s="197"/>
    </row>
    <row r="62" spans="1:10" ht="33" customHeight="1" x14ac:dyDescent="0.25">
      <c r="A62" s="204" t="s">
        <v>384</v>
      </c>
      <c r="B62" s="331">
        <f>'A2 Exploitation'!D97</f>
        <v>0.85135135135135132</v>
      </c>
      <c r="C62" s="331"/>
      <c r="D62" s="197"/>
      <c r="E62" s="197"/>
      <c r="F62" s="197"/>
      <c r="G62" s="197"/>
      <c r="H62" s="197"/>
      <c r="I62" s="197"/>
    </row>
    <row r="63" spans="1:10" ht="33" customHeight="1" x14ac:dyDescent="0.25">
      <c r="A63" s="205" t="s">
        <v>385</v>
      </c>
      <c r="B63" s="331">
        <f>'A3 Exploitation'!D97</f>
        <v>0.8970588235294118</v>
      </c>
      <c r="C63" s="331"/>
      <c r="D63" s="197"/>
      <c r="E63" s="197"/>
      <c r="F63" s="197"/>
      <c r="G63" s="197"/>
      <c r="H63" s="197"/>
      <c r="I63" s="197"/>
    </row>
    <row r="64" spans="1:10" ht="33" customHeight="1" x14ac:dyDescent="0.25">
      <c r="A64" s="205" t="s">
        <v>386</v>
      </c>
      <c r="B64" s="331">
        <f>'A4 Exploitation'!D97</f>
        <v>0.97058823529411764</v>
      </c>
      <c r="C64" s="331"/>
      <c r="D64" s="197"/>
      <c r="E64" s="197"/>
      <c r="F64" s="197"/>
      <c r="G64" s="197"/>
      <c r="H64" s="197"/>
      <c r="I64" s="197"/>
    </row>
    <row r="65" spans="1:10" ht="33" customHeight="1" x14ac:dyDescent="0.25">
      <c r="A65" s="204" t="s">
        <v>387</v>
      </c>
      <c r="B65" s="331">
        <f>'A5 Exploitation'!D97</f>
        <v>0</v>
      </c>
      <c r="C65" s="331"/>
      <c r="D65" s="197"/>
      <c r="E65" s="197"/>
      <c r="F65" s="197"/>
      <c r="G65" s="197"/>
      <c r="H65" s="197"/>
      <c r="I65" s="197"/>
    </row>
    <row r="66" spans="1:10" ht="33" customHeight="1" x14ac:dyDescent="0.25">
      <c r="A66" s="204" t="s">
        <v>388</v>
      </c>
      <c r="B66" s="331">
        <f>'A6 Exploitation'!D97</f>
        <v>0</v>
      </c>
      <c r="C66" s="331"/>
      <c r="D66" s="197"/>
      <c r="E66" s="197"/>
      <c r="F66" s="197"/>
      <c r="G66" s="197"/>
      <c r="H66" s="197"/>
      <c r="I66" s="197"/>
    </row>
    <row r="67" spans="1:10" ht="18" x14ac:dyDescent="0.25">
      <c r="A67" s="207"/>
      <c r="B67" s="200"/>
      <c r="C67" s="200"/>
      <c r="D67" s="197"/>
      <c r="E67" s="197"/>
      <c r="F67" s="197"/>
      <c r="G67" s="197"/>
      <c r="H67" s="197"/>
      <c r="I67" s="197"/>
    </row>
    <row r="68" spans="1:10" ht="18" x14ac:dyDescent="0.25">
      <c r="A68" s="207"/>
      <c r="B68" s="200"/>
      <c r="C68" s="200"/>
      <c r="D68" s="197"/>
      <c r="E68" s="197"/>
      <c r="F68" s="197"/>
      <c r="G68" s="197"/>
      <c r="H68" s="197"/>
      <c r="I68" s="197"/>
    </row>
    <row r="69" spans="1:10" ht="33" customHeight="1" x14ac:dyDescent="0.25">
      <c r="A69" s="204" t="s">
        <v>381</v>
      </c>
      <c r="B69" s="330" t="s">
        <v>393</v>
      </c>
      <c r="C69" s="330"/>
      <c r="D69" s="197"/>
      <c r="E69" s="197"/>
      <c r="F69" s="197"/>
      <c r="G69" s="197"/>
      <c r="H69" s="197"/>
      <c r="I69" s="197"/>
      <c r="J69" s="196" t="str">
        <f>D18</f>
        <v>CM Tozeur</v>
      </c>
    </row>
    <row r="70" spans="1:10" ht="33" customHeight="1" x14ac:dyDescent="0.25">
      <c r="A70" s="205" t="s">
        <v>383</v>
      </c>
      <c r="B70" s="331">
        <f>'A1 Exploitation'!D150</f>
        <v>0.72972972972972971</v>
      </c>
      <c r="C70" s="331"/>
      <c r="D70" s="197"/>
      <c r="E70" s="197"/>
      <c r="F70" s="197"/>
      <c r="G70" s="197"/>
      <c r="H70" s="197"/>
      <c r="I70" s="197"/>
    </row>
    <row r="71" spans="1:10" ht="33" customHeight="1" x14ac:dyDescent="0.25">
      <c r="A71" s="204" t="s">
        <v>384</v>
      </c>
      <c r="B71" s="331">
        <f>'A2 Exploitation'!D150</f>
        <v>0.91428571428571426</v>
      </c>
      <c r="C71" s="331"/>
      <c r="D71" s="197"/>
      <c r="E71" s="197"/>
      <c r="F71" s="197"/>
      <c r="G71" s="197"/>
      <c r="H71" s="197"/>
      <c r="I71" s="197"/>
    </row>
    <row r="72" spans="1:10" ht="33" customHeight="1" x14ac:dyDescent="0.25">
      <c r="A72" s="205" t="s">
        <v>385</v>
      </c>
      <c r="B72" s="331">
        <f>'A3 Exploitation'!D150</f>
        <v>0.90909090909090906</v>
      </c>
      <c r="C72" s="331"/>
      <c r="D72" s="197"/>
      <c r="E72" s="197"/>
      <c r="F72" s="197"/>
      <c r="G72" s="197"/>
      <c r="H72" s="197"/>
      <c r="I72" s="197"/>
    </row>
    <row r="73" spans="1:10" ht="33" customHeight="1" x14ac:dyDescent="0.25">
      <c r="A73" s="205" t="s">
        <v>386</v>
      </c>
      <c r="B73" s="331">
        <f>'A4 Exploitation'!D150</f>
        <v>0.9242424242424242</v>
      </c>
      <c r="C73" s="331"/>
      <c r="D73" s="197"/>
      <c r="E73" s="197"/>
      <c r="F73" s="197"/>
      <c r="G73" s="197"/>
      <c r="H73" s="197"/>
      <c r="I73" s="197"/>
    </row>
    <row r="74" spans="1:10" ht="33" customHeight="1" x14ac:dyDescent="0.25">
      <c r="A74" s="204" t="s">
        <v>387</v>
      </c>
      <c r="B74" s="331">
        <f>'A5 Exploitation'!D150</f>
        <v>0</v>
      </c>
      <c r="C74" s="331"/>
      <c r="D74" s="197"/>
      <c r="E74" s="197"/>
      <c r="F74" s="197"/>
      <c r="G74" s="197"/>
      <c r="H74" s="197"/>
      <c r="I74" s="197"/>
    </row>
    <row r="75" spans="1:10" ht="33" customHeight="1" x14ac:dyDescent="0.25">
      <c r="A75" s="204" t="s">
        <v>388</v>
      </c>
      <c r="B75" s="331">
        <f>'A6 Exploitation'!D150</f>
        <v>0</v>
      </c>
      <c r="C75" s="331"/>
      <c r="D75" s="197"/>
      <c r="E75" s="197"/>
      <c r="F75" s="197"/>
      <c r="G75" s="197"/>
      <c r="H75" s="197"/>
      <c r="I75" s="197"/>
    </row>
    <row r="76" spans="1:10" ht="18" x14ac:dyDescent="0.25">
      <c r="A76" s="207"/>
      <c r="B76" s="200"/>
      <c r="C76" s="200"/>
      <c r="D76" s="197"/>
      <c r="E76" s="197"/>
      <c r="F76" s="197"/>
      <c r="G76" s="197"/>
      <c r="H76" s="197"/>
      <c r="I76" s="197"/>
    </row>
    <row r="77" spans="1:10" ht="18" x14ac:dyDescent="0.25">
      <c r="A77" s="207"/>
      <c r="B77" s="200"/>
      <c r="C77" s="200"/>
      <c r="D77" s="197"/>
      <c r="E77" s="197"/>
      <c r="F77" s="197"/>
      <c r="G77" s="197"/>
      <c r="H77" s="197"/>
      <c r="I77" s="197"/>
    </row>
    <row r="78" spans="1:10" ht="33" customHeight="1" x14ac:dyDescent="0.25">
      <c r="A78" s="204" t="s">
        <v>381</v>
      </c>
      <c r="B78" s="330" t="s">
        <v>394</v>
      </c>
      <c r="C78" s="330"/>
      <c r="D78" s="197"/>
      <c r="E78" s="197"/>
      <c r="F78" s="197"/>
      <c r="G78" s="197"/>
      <c r="H78" s="197"/>
      <c r="I78" s="197"/>
      <c r="J78" s="196" t="str">
        <f>D18</f>
        <v>CM Tozeur</v>
      </c>
    </row>
    <row r="79" spans="1:10" ht="33" customHeight="1" x14ac:dyDescent="0.25">
      <c r="A79" s="205" t="s">
        <v>383</v>
      </c>
      <c r="B79" s="331">
        <f>'A1 Exploitation'!D190</f>
        <v>0.79629629629629628</v>
      </c>
      <c r="C79" s="331"/>
      <c r="D79" s="197"/>
      <c r="E79" s="197"/>
      <c r="F79" s="197"/>
      <c r="G79" s="197"/>
      <c r="H79" s="197"/>
      <c r="I79" s="197"/>
    </row>
    <row r="80" spans="1:10" ht="33" customHeight="1" x14ac:dyDescent="0.25">
      <c r="A80" s="204" t="s">
        <v>384</v>
      </c>
      <c r="B80" s="331">
        <f>'A2 Exploitation'!D190</f>
        <v>0.92307692307692313</v>
      </c>
      <c r="C80" s="331"/>
      <c r="D80" s="197"/>
      <c r="E80" s="197"/>
      <c r="F80" s="197"/>
      <c r="G80" s="197"/>
      <c r="H80" s="197"/>
      <c r="I80" s="197"/>
    </row>
    <row r="81" spans="1:10" ht="33" customHeight="1" x14ac:dyDescent="0.25">
      <c r="A81" s="205" t="s">
        <v>385</v>
      </c>
      <c r="B81" s="331">
        <f>'A3 Exploitation'!D190</f>
        <v>0.90384615384615385</v>
      </c>
      <c r="C81" s="331"/>
      <c r="D81" s="197"/>
      <c r="E81" s="197"/>
      <c r="F81" s="197"/>
      <c r="G81" s="197"/>
      <c r="H81" s="197"/>
      <c r="I81" s="197"/>
    </row>
    <row r="82" spans="1:10" ht="33" customHeight="1" x14ac:dyDescent="0.25">
      <c r="A82" s="205" t="s">
        <v>386</v>
      </c>
      <c r="B82" s="331">
        <f>'A4 Exploitation'!D190</f>
        <v>0.96153846153846156</v>
      </c>
      <c r="C82" s="331"/>
      <c r="D82" s="197"/>
      <c r="E82" s="197"/>
      <c r="F82" s="197"/>
      <c r="G82" s="197"/>
      <c r="H82" s="197"/>
      <c r="I82" s="197"/>
    </row>
    <row r="83" spans="1:10" ht="33" customHeight="1" x14ac:dyDescent="0.25">
      <c r="A83" s="204" t="s">
        <v>387</v>
      </c>
      <c r="B83" s="331">
        <f>'A5 Exploitation'!D190</f>
        <v>0</v>
      </c>
      <c r="C83" s="331"/>
      <c r="D83" s="197"/>
      <c r="E83" s="197"/>
      <c r="F83" s="197"/>
      <c r="G83" s="197"/>
      <c r="H83" s="197"/>
      <c r="I83" s="197"/>
    </row>
    <row r="84" spans="1:10" ht="33" customHeight="1" x14ac:dyDescent="0.25">
      <c r="A84" s="204" t="s">
        <v>388</v>
      </c>
      <c r="B84" s="331">
        <f>'A6 Exploitation'!D190</f>
        <v>0</v>
      </c>
      <c r="C84" s="331"/>
      <c r="D84" s="197"/>
      <c r="E84" s="197"/>
      <c r="F84" s="197"/>
      <c r="G84" s="197"/>
      <c r="H84" s="197"/>
      <c r="I84" s="197"/>
    </row>
    <row r="85" spans="1:10" ht="18" x14ac:dyDescent="0.25">
      <c r="A85" s="207"/>
      <c r="B85" s="200"/>
      <c r="C85" s="200"/>
      <c r="D85" s="197"/>
      <c r="E85" s="197"/>
      <c r="F85" s="197"/>
      <c r="G85" s="197"/>
      <c r="H85" s="197"/>
      <c r="I85" s="197"/>
    </row>
    <row r="86" spans="1:10" ht="18" x14ac:dyDescent="0.25">
      <c r="A86" s="207"/>
      <c r="B86" s="200"/>
      <c r="C86" s="200"/>
      <c r="D86" s="197"/>
      <c r="E86" s="197"/>
      <c r="F86" s="197"/>
      <c r="G86" s="197"/>
      <c r="H86" s="197"/>
      <c r="I86" s="197"/>
    </row>
    <row r="87" spans="1:10" ht="33" customHeight="1" x14ac:dyDescent="0.25">
      <c r="A87" s="204" t="s">
        <v>381</v>
      </c>
      <c r="B87" s="330" t="s">
        <v>395</v>
      </c>
      <c r="C87" s="330"/>
      <c r="D87" s="197"/>
      <c r="E87" s="197"/>
      <c r="F87" s="197"/>
      <c r="G87" s="197"/>
      <c r="H87" s="197"/>
      <c r="I87" s="197"/>
      <c r="J87" s="196" t="str">
        <f>D18</f>
        <v>CM Tozeur</v>
      </c>
    </row>
    <row r="88" spans="1:10" ht="33" customHeight="1" x14ac:dyDescent="0.25">
      <c r="A88" s="205" t="s">
        <v>383</v>
      </c>
      <c r="B88" s="331">
        <f>'A1 Exploitation'!D246</f>
        <v>0.76249999999999996</v>
      </c>
      <c r="C88" s="331"/>
      <c r="D88" s="197"/>
      <c r="E88" s="197"/>
      <c r="F88" s="197"/>
      <c r="G88" s="197"/>
      <c r="H88" s="197"/>
      <c r="I88" s="197"/>
    </row>
    <row r="89" spans="1:10" ht="33" customHeight="1" x14ac:dyDescent="0.25">
      <c r="A89" s="204" t="s">
        <v>384</v>
      </c>
      <c r="B89" s="331">
        <f>'A2 Exploitation'!D246</f>
        <v>0.94736842105263153</v>
      </c>
      <c r="C89" s="331"/>
      <c r="D89" s="197"/>
      <c r="E89" s="197"/>
      <c r="F89" s="197"/>
      <c r="G89" s="197"/>
      <c r="H89" s="197"/>
      <c r="I89" s="197"/>
    </row>
    <row r="90" spans="1:10" ht="33" customHeight="1" x14ac:dyDescent="0.25">
      <c r="A90" s="205" t="s">
        <v>385</v>
      </c>
      <c r="B90" s="331">
        <f>'A3 Exploitation'!D246</f>
        <v>0.81081081081081086</v>
      </c>
      <c r="C90" s="331"/>
      <c r="D90" s="197"/>
      <c r="E90" s="197"/>
      <c r="F90" s="197"/>
      <c r="G90" s="197"/>
      <c r="H90" s="197"/>
      <c r="I90" s="197"/>
    </row>
    <row r="91" spans="1:10" ht="33" customHeight="1" x14ac:dyDescent="0.25">
      <c r="A91" s="205" t="s">
        <v>386</v>
      </c>
      <c r="B91" s="331">
        <f>'A4 Exploitation'!D246</f>
        <v>0.81081081081081086</v>
      </c>
      <c r="C91" s="331"/>
      <c r="D91" s="197"/>
      <c r="E91" s="197"/>
      <c r="F91" s="197"/>
      <c r="G91" s="197"/>
      <c r="H91" s="197"/>
      <c r="I91" s="197"/>
    </row>
    <row r="92" spans="1:10" ht="33" customHeight="1" x14ac:dyDescent="0.25">
      <c r="A92" s="204" t="s">
        <v>387</v>
      </c>
      <c r="B92" s="331">
        <f>'A5 Exploitation'!D246</f>
        <v>0</v>
      </c>
      <c r="C92" s="331"/>
      <c r="D92" s="197"/>
      <c r="E92" s="197"/>
      <c r="F92" s="197"/>
      <c r="G92" s="197"/>
      <c r="H92" s="197"/>
      <c r="I92" s="197"/>
    </row>
    <row r="93" spans="1:10" ht="33" customHeight="1" x14ac:dyDescent="0.25">
      <c r="A93" s="204" t="s">
        <v>388</v>
      </c>
      <c r="B93" s="331">
        <f>'A6 Exploitation'!D246</f>
        <v>0</v>
      </c>
      <c r="C93" s="331"/>
      <c r="D93" s="197"/>
      <c r="E93" s="197"/>
      <c r="F93" s="197"/>
      <c r="G93" s="197"/>
      <c r="H93" s="197"/>
      <c r="I93" s="197"/>
    </row>
    <row r="94" spans="1:10" ht="18" x14ac:dyDescent="0.25">
      <c r="A94" s="207"/>
      <c r="B94" s="200"/>
      <c r="C94" s="200"/>
      <c r="D94" s="197"/>
      <c r="E94" s="197"/>
      <c r="F94" s="197"/>
      <c r="G94" s="197"/>
      <c r="H94" s="197"/>
      <c r="I94" s="197"/>
    </row>
    <row r="95" spans="1:10" ht="18" x14ac:dyDescent="0.25">
      <c r="A95" s="207"/>
      <c r="B95" s="200"/>
      <c r="C95" s="200"/>
      <c r="D95" s="197"/>
      <c r="E95" s="197"/>
      <c r="F95" s="197"/>
      <c r="G95" s="197"/>
      <c r="H95" s="197"/>
      <c r="I95" s="197"/>
    </row>
    <row r="96" spans="1:10" ht="33" customHeight="1" x14ac:dyDescent="0.25">
      <c r="A96" s="204" t="s">
        <v>381</v>
      </c>
      <c r="B96" s="330" t="s">
        <v>396</v>
      </c>
      <c r="C96" s="330"/>
      <c r="D96" s="197"/>
      <c r="E96" s="197"/>
      <c r="F96" s="197"/>
      <c r="G96" s="197"/>
      <c r="H96" s="197"/>
      <c r="I96" s="197"/>
      <c r="J96" s="196" t="str">
        <f>D18</f>
        <v>CM Tozeur</v>
      </c>
    </row>
    <row r="97" spans="1:10" ht="33" customHeight="1" x14ac:dyDescent="0.25">
      <c r="A97" s="205" t="s">
        <v>383</v>
      </c>
      <c r="B97" s="331">
        <f>'A1 Exploitation'!D289</f>
        <v>0.9285714285714286</v>
      </c>
      <c r="C97" s="331"/>
      <c r="D97" s="197"/>
      <c r="E97" s="197"/>
      <c r="F97" s="197"/>
      <c r="G97" s="197"/>
      <c r="H97" s="197"/>
      <c r="I97" s="197"/>
    </row>
    <row r="98" spans="1:10" ht="33" customHeight="1" x14ac:dyDescent="0.25">
      <c r="A98" s="204" t="s">
        <v>384</v>
      </c>
      <c r="B98" s="331">
        <f>'A2 Exploitation'!D289</f>
        <v>0.96551724137931039</v>
      </c>
      <c r="C98" s="331"/>
      <c r="D98" s="197"/>
      <c r="E98" s="197"/>
      <c r="F98" s="197"/>
      <c r="G98" s="197"/>
      <c r="H98" s="197"/>
      <c r="I98" s="197"/>
    </row>
    <row r="99" spans="1:10" ht="33" customHeight="1" x14ac:dyDescent="0.25">
      <c r="A99" s="205" t="s">
        <v>385</v>
      </c>
      <c r="B99" s="331">
        <f>'A3 Exploitation'!D289</f>
        <v>0.88095238095238093</v>
      </c>
      <c r="C99" s="331"/>
      <c r="D99" s="197"/>
      <c r="E99" s="197"/>
      <c r="F99" s="197"/>
      <c r="G99" s="197"/>
      <c r="H99" s="197"/>
      <c r="I99" s="197"/>
    </row>
    <row r="100" spans="1:10" ht="33" customHeight="1" x14ac:dyDescent="0.25">
      <c r="A100" s="205" t="s">
        <v>386</v>
      </c>
      <c r="B100" s="331">
        <f>'A4 Exploitation'!D289</f>
        <v>0.90909090909090906</v>
      </c>
      <c r="C100" s="331"/>
      <c r="D100" s="197"/>
      <c r="E100" s="197"/>
      <c r="F100" s="197"/>
      <c r="G100" s="197"/>
      <c r="H100" s="197"/>
      <c r="I100" s="197"/>
    </row>
    <row r="101" spans="1:10" ht="33" customHeight="1" x14ac:dyDescent="0.25">
      <c r="A101" s="204" t="s">
        <v>387</v>
      </c>
      <c r="B101" s="331">
        <f>'A5 Exploitation'!D289</f>
        <v>0</v>
      </c>
      <c r="C101" s="331"/>
      <c r="D101" s="197"/>
      <c r="E101" s="197"/>
      <c r="F101" s="197"/>
      <c r="G101" s="197"/>
      <c r="H101" s="197"/>
      <c r="I101" s="197"/>
    </row>
    <row r="102" spans="1:10" ht="33" customHeight="1" x14ac:dyDescent="0.25">
      <c r="A102" s="204" t="s">
        <v>388</v>
      </c>
      <c r="B102" s="331">
        <f>'A6 Exploitation'!D289</f>
        <v>0</v>
      </c>
      <c r="C102" s="331"/>
      <c r="D102" s="197"/>
      <c r="E102" s="197"/>
      <c r="F102" s="197"/>
      <c r="G102" s="197"/>
      <c r="H102" s="197"/>
      <c r="I102" s="197"/>
    </row>
    <row r="103" spans="1:10" ht="18" x14ac:dyDescent="0.25">
      <c r="A103" s="207"/>
      <c r="B103" s="200"/>
      <c r="C103" s="200"/>
      <c r="D103" s="197"/>
      <c r="E103" s="197"/>
      <c r="F103" s="197"/>
      <c r="G103" s="197"/>
      <c r="H103" s="197"/>
      <c r="I103" s="197"/>
    </row>
    <row r="104" spans="1:10" ht="18" x14ac:dyDescent="0.25">
      <c r="A104" s="207"/>
      <c r="B104" s="200"/>
      <c r="C104" s="200"/>
      <c r="D104" s="197"/>
      <c r="E104" s="197"/>
      <c r="F104" s="197"/>
      <c r="G104" s="197"/>
      <c r="H104" s="197"/>
      <c r="I104" s="197"/>
    </row>
    <row r="105" spans="1:10" ht="33" customHeight="1" x14ac:dyDescent="0.25">
      <c r="A105" s="204" t="s">
        <v>381</v>
      </c>
      <c r="B105" s="330" t="s">
        <v>397</v>
      </c>
      <c r="C105" s="330"/>
      <c r="D105" s="197"/>
      <c r="E105" s="197"/>
      <c r="F105" s="197"/>
      <c r="G105" s="197"/>
      <c r="H105" s="197"/>
      <c r="I105" s="197"/>
      <c r="J105" s="196" t="str">
        <f>D18</f>
        <v>CM Tozeur</v>
      </c>
    </row>
    <row r="106" spans="1:10" ht="33" customHeight="1" x14ac:dyDescent="0.25">
      <c r="A106" s="205" t="s">
        <v>383</v>
      </c>
      <c r="B106" s="331">
        <f>'A1 Exploitation'!D322</f>
        <v>0.92105263157894735</v>
      </c>
      <c r="C106" s="331"/>
      <c r="D106" s="197"/>
      <c r="E106" s="197"/>
      <c r="F106" s="197"/>
      <c r="G106" s="197"/>
      <c r="H106" s="197"/>
      <c r="I106" s="197"/>
    </row>
    <row r="107" spans="1:10" ht="33" customHeight="1" x14ac:dyDescent="0.25">
      <c r="A107" s="204" t="s">
        <v>384</v>
      </c>
      <c r="B107" s="331">
        <f>'A2 Exploitation'!D322</f>
        <v>0.94736842105263153</v>
      </c>
      <c r="C107" s="331"/>
      <c r="D107" s="197"/>
      <c r="E107" s="197"/>
      <c r="F107" s="197"/>
      <c r="G107" s="197"/>
      <c r="H107" s="197"/>
      <c r="I107" s="197"/>
    </row>
    <row r="108" spans="1:10" ht="33" customHeight="1" x14ac:dyDescent="0.25">
      <c r="A108" s="205" t="s">
        <v>385</v>
      </c>
      <c r="B108" s="331">
        <f>'A3 Exploitation'!D322</f>
        <v>0.97368421052631582</v>
      </c>
      <c r="C108" s="331"/>
      <c r="D108" s="197"/>
      <c r="E108" s="197"/>
      <c r="F108" s="197"/>
      <c r="G108" s="197"/>
      <c r="H108" s="197"/>
      <c r="I108" s="197"/>
    </row>
    <row r="109" spans="1:10" ht="33" customHeight="1" x14ac:dyDescent="0.25">
      <c r="A109" s="205" t="s">
        <v>386</v>
      </c>
      <c r="B109" s="331">
        <f>'A4 Exploitation'!D322</f>
        <v>0.94736842105263153</v>
      </c>
      <c r="C109" s="331"/>
      <c r="D109" s="197"/>
      <c r="E109" s="197"/>
      <c r="F109" s="197"/>
      <c r="G109" s="197"/>
      <c r="H109" s="197"/>
      <c r="I109" s="197"/>
    </row>
    <row r="110" spans="1:10" ht="33" customHeight="1" x14ac:dyDescent="0.25">
      <c r="A110" s="204" t="s">
        <v>387</v>
      </c>
      <c r="B110" s="331">
        <f>'A5 Exploitation'!D322</f>
        <v>0</v>
      </c>
      <c r="C110" s="331"/>
      <c r="D110" s="197"/>
      <c r="E110" s="197"/>
      <c r="F110" s="197"/>
      <c r="G110" s="197"/>
      <c r="H110" s="197"/>
      <c r="I110" s="197"/>
    </row>
    <row r="111" spans="1:10" ht="33" customHeight="1" x14ac:dyDescent="0.25">
      <c r="A111" s="204" t="s">
        <v>388</v>
      </c>
      <c r="B111" s="331">
        <f>'A6 Exploitation'!D322</f>
        <v>0</v>
      </c>
      <c r="C111" s="331"/>
      <c r="D111" s="197"/>
      <c r="E111" s="197"/>
      <c r="F111" s="197"/>
      <c r="G111" s="197"/>
      <c r="H111" s="197"/>
      <c r="I111" s="197"/>
    </row>
    <row r="112" spans="1:10" ht="18" x14ac:dyDescent="0.25">
      <c r="A112" s="207"/>
      <c r="B112" s="200"/>
      <c r="C112" s="200"/>
      <c r="D112" s="197"/>
      <c r="E112" s="197"/>
      <c r="F112" s="197"/>
      <c r="G112" s="197"/>
      <c r="H112" s="197"/>
      <c r="I112" s="197"/>
    </row>
    <row r="113" spans="1:10" ht="18" x14ac:dyDescent="0.25">
      <c r="A113" s="207"/>
      <c r="B113" s="200"/>
      <c r="C113" s="200"/>
      <c r="D113" s="197"/>
      <c r="E113" s="197"/>
      <c r="F113" s="197"/>
      <c r="G113" s="197"/>
      <c r="H113" s="197"/>
      <c r="I113" s="197"/>
    </row>
    <row r="114" spans="1:10" ht="33" customHeight="1" x14ac:dyDescent="0.25">
      <c r="A114" s="204" t="s">
        <v>381</v>
      </c>
      <c r="B114" s="330" t="s">
        <v>398</v>
      </c>
      <c r="C114" s="330"/>
      <c r="D114" s="197"/>
      <c r="E114" s="197"/>
      <c r="F114" s="197"/>
      <c r="G114" s="197"/>
      <c r="H114" s="197"/>
      <c r="I114" s="197"/>
      <c r="J114" s="196" t="str">
        <f>D18</f>
        <v>CM Tozeur</v>
      </c>
    </row>
    <row r="115" spans="1:10" ht="33" customHeight="1" x14ac:dyDescent="0.25">
      <c r="A115" s="205" t="s">
        <v>383</v>
      </c>
      <c r="B115" s="331">
        <f>'A1 Exploitation'!D350</f>
        <v>0.56666666666666665</v>
      </c>
      <c r="C115" s="331"/>
      <c r="D115" s="197"/>
      <c r="E115" s="197"/>
      <c r="F115" s="197"/>
      <c r="G115" s="197"/>
      <c r="H115" s="197"/>
      <c r="I115" s="197"/>
    </row>
    <row r="116" spans="1:10" ht="33" customHeight="1" x14ac:dyDescent="0.25">
      <c r="A116" s="204" t="s">
        <v>384</v>
      </c>
      <c r="B116" s="331">
        <f>'A2 Exploitation'!D350</f>
        <v>0.8571428571428571</v>
      </c>
      <c r="C116" s="331"/>
      <c r="D116" s="197"/>
      <c r="E116" s="197"/>
      <c r="F116" s="197"/>
      <c r="G116" s="197"/>
      <c r="H116" s="197"/>
      <c r="I116" s="197"/>
    </row>
    <row r="117" spans="1:10" ht="33" customHeight="1" x14ac:dyDescent="0.25">
      <c r="A117" s="205" t="s">
        <v>385</v>
      </c>
      <c r="B117" s="331">
        <f>'A3 Exploitation'!D350</f>
        <v>0.53333333333333333</v>
      </c>
      <c r="C117" s="331"/>
      <c r="D117" s="197"/>
      <c r="E117" s="197"/>
      <c r="F117" s="197"/>
      <c r="G117" s="197"/>
      <c r="H117" s="197"/>
      <c r="I117" s="197"/>
    </row>
    <row r="118" spans="1:10" ht="33" customHeight="1" x14ac:dyDescent="0.25">
      <c r="A118" s="205" t="s">
        <v>386</v>
      </c>
      <c r="B118" s="331">
        <f>'A4 Exploitation'!D350</f>
        <v>0.56666666666666665</v>
      </c>
      <c r="C118" s="331"/>
      <c r="D118" s="197"/>
      <c r="E118" s="197"/>
      <c r="F118" s="197"/>
      <c r="G118" s="197"/>
      <c r="H118" s="197"/>
      <c r="I118" s="197"/>
    </row>
    <row r="119" spans="1:10" ht="33" customHeight="1" x14ac:dyDescent="0.25">
      <c r="A119" s="204" t="s">
        <v>387</v>
      </c>
      <c r="B119" s="331">
        <f>'A5 Exploitation'!D350</f>
        <v>0</v>
      </c>
      <c r="C119" s="331"/>
      <c r="D119" s="197"/>
      <c r="E119" s="197"/>
      <c r="F119" s="197"/>
      <c r="G119" s="197"/>
      <c r="H119" s="197"/>
      <c r="I119" s="197"/>
    </row>
    <row r="120" spans="1:10" ht="33" customHeight="1" x14ac:dyDescent="0.25">
      <c r="A120" s="204" t="s">
        <v>388</v>
      </c>
      <c r="B120" s="331">
        <f>'A6 Exploitation'!D350</f>
        <v>0</v>
      </c>
      <c r="C120" s="331"/>
      <c r="D120" s="197"/>
      <c r="E120" s="197"/>
      <c r="F120" s="197"/>
      <c r="G120" s="197"/>
      <c r="H120" s="197"/>
      <c r="I120" s="197"/>
    </row>
    <row r="121" spans="1:10" ht="18" x14ac:dyDescent="0.25">
      <c r="A121" s="207"/>
      <c r="B121" s="200"/>
      <c r="C121" s="200"/>
      <c r="D121" s="197"/>
      <c r="E121" s="197"/>
      <c r="F121" s="197"/>
      <c r="G121" s="197"/>
      <c r="H121" s="197"/>
      <c r="I121" s="197"/>
    </row>
    <row r="122" spans="1:10" ht="18" x14ac:dyDescent="0.25">
      <c r="A122" s="207"/>
      <c r="B122" s="200"/>
      <c r="C122" s="200"/>
      <c r="D122" s="197"/>
      <c r="E122" s="197"/>
      <c r="F122" s="197"/>
      <c r="G122" s="197"/>
      <c r="H122" s="197"/>
      <c r="I122" s="197"/>
    </row>
    <row r="123" spans="1:10" ht="33" customHeight="1" x14ac:dyDescent="0.25">
      <c r="A123" s="204" t="s">
        <v>381</v>
      </c>
      <c r="B123" s="330" t="s">
        <v>399</v>
      </c>
      <c r="C123" s="330"/>
      <c r="D123" s="197"/>
      <c r="E123" s="197"/>
      <c r="F123" s="197"/>
      <c r="G123" s="197"/>
      <c r="H123" s="197"/>
      <c r="I123" s="197"/>
      <c r="J123" s="196" t="str">
        <f>D18</f>
        <v>CM Tozeur</v>
      </c>
    </row>
    <row r="124" spans="1:10" ht="33" customHeight="1" x14ac:dyDescent="0.25">
      <c r="A124" s="205" t="s">
        <v>383</v>
      </c>
      <c r="B124" s="331">
        <f>'A1 Exploitation'!D403</f>
        <v>0.9838709677419355</v>
      </c>
      <c r="C124" s="331"/>
      <c r="D124" s="197"/>
      <c r="E124" s="197"/>
      <c r="F124" s="197"/>
      <c r="G124" s="197"/>
      <c r="H124" s="197"/>
      <c r="I124" s="197"/>
    </row>
    <row r="125" spans="1:10" ht="33" customHeight="1" x14ac:dyDescent="0.25">
      <c r="A125" s="204" t="s">
        <v>384</v>
      </c>
      <c r="B125" s="331">
        <f>'A2 Exploitation'!D403</f>
        <v>0.967741935483871</v>
      </c>
      <c r="C125" s="331"/>
      <c r="D125" s="197"/>
      <c r="E125" s="197"/>
      <c r="F125" s="197"/>
      <c r="G125" s="197"/>
      <c r="H125" s="197"/>
      <c r="I125" s="197"/>
    </row>
    <row r="126" spans="1:10" ht="33" customHeight="1" x14ac:dyDescent="0.25">
      <c r="A126" s="205" t="s">
        <v>385</v>
      </c>
      <c r="B126" s="331">
        <f>'A3 Exploitation'!D403</f>
        <v>0.80645161290322576</v>
      </c>
      <c r="C126" s="331"/>
      <c r="D126" s="197"/>
      <c r="E126" s="197"/>
      <c r="F126" s="197"/>
      <c r="G126" s="197"/>
      <c r="H126" s="197"/>
      <c r="I126" s="197"/>
    </row>
    <row r="127" spans="1:10" ht="33" customHeight="1" x14ac:dyDescent="0.25">
      <c r="A127" s="205" t="s">
        <v>386</v>
      </c>
      <c r="B127" s="331">
        <f>'A4 Exploitation'!D403</f>
        <v>0.98333333333333328</v>
      </c>
      <c r="C127" s="331"/>
      <c r="D127" s="197"/>
      <c r="E127" s="197"/>
      <c r="F127" s="197"/>
      <c r="G127" s="197"/>
      <c r="H127" s="197"/>
      <c r="I127" s="197"/>
    </row>
    <row r="128" spans="1:10" ht="33" customHeight="1" x14ac:dyDescent="0.25">
      <c r="A128" s="204" t="s">
        <v>387</v>
      </c>
      <c r="B128" s="331">
        <f>'A5 Exploitation'!D403</f>
        <v>0</v>
      </c>
      <c r="C128" s="331"/>
      <c r="D128" s="197"/>
      <c r="E128" s="197"/>
      <c r="F128" s="197"/>
      <c r="G128" s="197"/>
      <c r="H128" s="197"/>
      <c r="I128" s="197"/>
    </row>
    <row r="129" spans="1:10" ht="33" customHeight="1" x14ac:dyDescent="0.25">
      <c r="A129" s="204" t="s">
        <v>388</v>
      </c>
      <c r="B129" s="331">
        <f>'A6 Exploitation'!D403</f>
        <v>0</v>
      </c>
      <c r="C129" s="331"/>
      <c r="D129" s="197"/>
      <c r="E129" s="197"/>
      <c r="F129" s="197"/>
      <c r="G129" s="197"/>
      <c r="H129" s="197"/>
      <c r="I129" s="197"/>
    </row>
    <row r="130" spans="1:10" ht="18" x14ac:dyDescent="0.25">
      <c r="A130" s="207"/>
      <c r="B130" s="200"/>
      <c r="C130" s="200"/>
      <c r="D130" s="197"/>
      <c r="E130" s="197"/>
      <c r="F130" s="197"/>
      <c r="G130" s="197"/>
      <c r="H130" s="197"/>
      <c r="I130" s="197"/>
    </row>
    <row r="131" spans="1:10" ht="18" x14ac:dyDescent="0.25">
      <c r="A131" s="207"/>
      <c r="B131" s="200"/>
      <c r="C131" s="200"/>
      <c r="D131" s="197"/>
      <c r="E131" s="197"/>
      <c r="F131" s="197"/>
      <c r="G131" s="197"/>
      <c r="H131" s="197"/>
      <c r="I131" s="197"/>
    </row>
    <row r="132" spans="1:10" ht="33" customHeight="1" x14ac:dyDescent="0.25">
      <c r="A132" s="204" t="s">
        <v>381</v>
      </c>
      <c r="B132" s="330" t="s">
        <v>400</v>
      </c>
      <c r="C132" s="330"/>
      <c r="D132" s="197"/>
      <c r="E132" s="197"/>
      <c r="F132" s="197"/>
      <c r="G132" s="197"/>
      <c r="H132" s="197"/>
      <c r="I132" s="197"/>
      <c r="J132" s="196" t="str">
        <f>D18</f>
        <v>CM Tozeur</v>
      </c>
    </row>
    <row r="133" spans="1:10" ht="33" customHeight="1" x14ac:dyDescent="0.25">
      <c r="A133" s="205" t="s">
        <v>383</v>
      </c>
      <c r="B133" s="331">
        <f>'A1 Exploitation'!D433</f>
        <v>0.70588235294117652</v>
      </c>
      <c r="C133" s="331"/>
      <c r="D133" s="197"/>
      <c r="E133" s="197"/>
      <c r="F133" s="197"/>
      <c r="G133" s="197"/>
      <c r="H133" s="197"/>
      <c r="I133" s="197"/>
    </row>
    <row r="134" spans="1:10" ht="33" customHeight="1" x14ac:dyDescent="0.25">
      <c r="A134" s="204" t="s">
        <v>384</v>
      </c>
      <c r="B134" s="331">
        <f>'A2 Exploitation'!D433</f>
        <v>0.73529411764705888</v>
      </c>
      <c r="C134" s="331"/>
      <c r="D134" s="197"/>
      <c r="E134" s="197"/>
      <c r="F134" s="197"/>
      <c r="G134" s="197"/>
      <c r="H134" s="197"/>
      <c r="I134" s="197"/>
    </row>
    <row r="135" spans="1:10" ht="33" customHeight="1" x14ac:dyDescent="0.25">
      <c r="A135" s="205" t="s">
        <v>385</v>
      </c>
      <c r="B135" s="331">
        <f>'A3 Exploitation'!D433</f>
        <v>1</v>
      </c>
      <c r="C135" s="331"/>
      <c r="D135" s="197"/>
      <c r="E135" s="197"/>
      <c r="F135" s="197"/>
      <c r="G135" s="197"/>
      <c r="H135" s="197"/>
      <c r="I135" s="197"/>
    </row>
    <row r="136" spans="1:10" ht="33" customHeight="1" x14ac:dyDescent="0.25">
      <c r="A136" s="205" t="s">
        <v>386</v>
      </c>
      <c r="B136" s="331">
        <f>'A4 Exploitation'!D433</f>
        <v>1</v>
      </c>
      <c r="C136" s="331"/>
      <c r="D136" s="197"/>
      <c r="E136" s="197"/>
      <c r="F136" s="197"/>
      <c r="G136" s="197"/>
      <c r="H136" s="197"/>
      <c r="I136" s="197"/>
    </row>
    <row r="137" spans="1:10" ht="33" customHeight="1" x14ac:dyDescent="0.25">
      <c r="A137" s="204" t="s">
        <v>387</v>
      </c>
      <c r="B137" s="331">
        <f>'A5 Exploitation'!D433</f>
        <v>0</v>
      </c>
      <c r="C137" s="331"/>
      <c r="D137" s="197"/>
      <c r="E137" s="197"/>
      <c r="F137" s="197"/>
      <c r="G137" s="197"/>
      <c r="H137" s="197"/>
      <c r="I137" s="197"/>
    </row>
    <row r="138" spans="1:10" ht="33" customHeight="1" x14ac:dyDescent="0.25">
      <c r="A138" s="204" t="s">
        <v>388</v>
      </c>
      <c r="B138" s="331">
        <f>'A6 Exploitation'!D433</f>
        <v>0</v>
      </c>
      <c r="C138" s="331"/>
      <c r="D138" s="197"/>
      <c r="E138" s="197"/>
      <c r="F138" s="197"/>
      <c r="G138" s="197"/>
      <c r="H138" s="197"/>
      <c r="I138" s="197"/>
    </row>
    <row r="139" spans="1:10" ht="18" x14ac:dyDescent="0.25">
      <c r="A139" s="207"/>
      <c r="B139" s="200"/>
      <c r="C139" s="200"/>
      <c r="D139" s="197"/>
      <c r="E139" s="197"/>
      <c r="F139" s="197"/>
      <c r="G139" s="197"/>
      <c r="H139" s="197"/>
      <c r="I139" s="197"/>
    </row>
    <row r="140" spans="1:10" ht="18" x14ac:dyDescent="0.25">
      <c r="A140" s="207"/>
      <c r="B140" s="200"/>
      <c r="C140" s="200"/>
      <c r="D140" s="197"/>
      <c r="E140" s="197"/>
      <c r="F140" s="197"/>
      <c r="G140" s="197"/>
      <c r="H140" s="197"/>
      <c r="I140" s="197"/>
    </row>
    <row r="141" spans="1:10" ht="33" customHeight="1" x14ac:dyDescent="0.25">
      <c r="A141" s="204" t="s">
        <v>381</v>
      </c>
      <c r="B141" s="330" t="s">
        <v>401</v>
      </c>
      <c r="C141" s="330"/>
      <c r="D141" s="197"/>
      <c r="E141" s="197"/>
      <c r="F141" s="197"/>
      <c r="G141" s="197"/>
      <c r="H141" s="197"/>
      <c r="I141" s="197"/>
      <c r="J141" s="196" t="str">
        <f>D18</f>
        <v>CM Tozeur</v>
      </c>
    </row>
    <row r="142" spans="1:10" ht="33" customHeight="1" x14ac:dyDescent="0.25">
      <c r="A142" s="205" t="s">
        <v>383</v>
      </c>
      <c r="B142" s="331">
        <f>'A1 Exploitation'!D452</f>
        <v>0.83333333333333337</v>
      </c>
      <c r="C142" s="331"/>
      <c r="D142" s="197"/>
      <c r="E142" s="197"/>
      <c r="F142" s="197"/>
      <c r="G142" s="197"/>
      <c r="H142" s="197"/>
      <c r="I142" s="197"/>
    </row>
    <row r="143" spans="1:10" ht="33" customHeight="1" x14ac:dyDescent="0.25">
      <c r="A143" s="204" t="s">
        <v>384</v>
      </c>
      <c r="B143" s="331">
        <f>'A2 Exploitation'!D452</f>
        <v>1</v>
      </c>
      <c r="C143" s="331"/>
      <c r="D143" s="197"/>
      <c r="E143" s="197"/>
      <c r="F143" s="197"/>
      <c r="G143" s="197"/>
      <c r="H143" s="197"/>
      <c r="I143" s="197"/>
    </row>
    <row r="144" spans="1:10" ht="33" customHeight="1" x14ac:dyDescent="0.25">
      <c r="A144" s="205" t="s">
        <v>385</v>
      </c>
      <c r="B144" s="331">
        <f>'A3 Exploitation'!D452</f>
        <v>1</v>
      </c>
      <c r="C144" s="331"/>
      <c r="D144" s="197"/>
      <c r="E144" s="197"/>
      <c r="F144" s="197"/>
      <c r="G144" s="197"/>
      <c r="H144" s="197"/>
      <c r="I144" s="197"/>
    </row>
    <row r="145" spans="1:10" ht="33" customHeight="1" x14ac:dyDescent="0.25">
      <c r="A145" s="205" t="s">
        <v>386</v>
      </c>
      <c r="B145" s="331">
        <f>'A4 Exploitation'!D452</f>
        <v>1</v>
      </c>
      <c r="C145" s="331"/>
      <c r="D145" s="197"/>
      <c r="E145" s="197"/>
      <c r="F145" s="197"/>
      <c r="G145" s="197"/>
      <c r="H145" s="197"/>
      <c r="I145" s="197"/>
    </row>
    <row r="146" spans="1:10" ht="33" customHeight="1" x14ac:dyDescent="0.25">
      <c r="A146" s="204" t="s">
        <v>387</v>
      </c>
      <c r="B146" s="331">
        <f>'A5 Exploitation'!D452</f>
        <v>0</v>
      </c>
      <c r="C146" s="331"/>
      <c r="D146" s="197"/>
      <c r="E146" s="197"/>
      <c r="F146" s="197"/>
      <c r="G146" s="197"/>
      <c r="H146" s="197"/>
      <c r="I146" s="197"/>
    </row>
    <row r="147" spans="1:10" ht="33" customHeight="1" x14ac:dyDescent="0.25">
      <c r="A147" s="204" t="s">
        <v>388</v>
      </c>
      <c r="B147" s="331">
        <f>'A6 Exploitation'!D452</f>
        <v>0</v>
      </c>
      <c r="C147" s="331"/>
      <c r="D147" s="197"/>
      <c r="E147" s="197"/>
      <c r="F147" s="197"/>
      <c r="G147" s="197"/>
      <c r="H147" s="197"/>
      <c r="I147" s="197"/>
    </row>
    <row r="148" spans="1:10" ht="18" x14ac:dyDescent="0.25">
      <c r="A148" s="207"/>
      <c r="B148" s="200"/>
      <c r="C148" s="200"/>
      <c r="D148" s="197"/>
      <c r="E148" s="197"/>
      <c r="F148" s="197"/>
      <c r="G148" s="197"/>
      <c r="H148" s="197"/>
      <c r="I148" s="197"/>
    </row>
    <row r="149" spans="1:10" ht="18" x14ac:dyDescent="0.25">
      <c r="A149" s="207"/>
      <c r="B149" s="200"/>
      <c r="C149" s="200"/>
      <c r="D149" s="197"/>
      <c r="E149" s="197"/>
      <c r="F149" s="197"/>
      <c r="G149" s="197"/>
      <c r="H149" s="197"/>
      <c r="I149" s="197"/>
    </row>
    <row r="150" spans="1:10" ht="33" customHeight="1" x14ac:dyDescent="0.25">
      <c r="A150" s="204" t="s">
        <v>381</v>
      </c>
      <c r="B150" s="330" t="s">
        <v>402</v>
      </c>
      <c r="C150" s="330"/>
      <c r="D150" s="197"/>
      <c r="E150" s="197"/>
      <c r="F150" s="197"/>
      <c r="G150" s="197"/>
      <c r="H150" s="197"/>
      <c r="I150" s="197"/>
      <c r="J150" s="196" t="str">
        <f>D18</f>
        <v>CM Tozeur</v>
      </c>
    </row>
    <row r="151" spans="1:10" ht="33" customHeight="1" x14ac:dyDescent="0.25">
      <c r="A151" s="205" t="s">
        <v>383</v>
      </c>
      <c r="B151" s="331">
        <f>'A1 Exploitation'!D462</f>
        <v>1</v>
      </c>
      <c r="C151" s="331"/>
      <c r="D151" s="197"/>
      <c r="E151" s="197"/>
      <c r="F151" s="197"/>
      <c r="G151" s="197"/>
      <c r="H151" s="197"/>
      <c r="I151" s="197"/>
    </row>
    <row r="152" spans="1:10" ht="33" customHeight="1" x14ac:dyDescent="0.25">
      <c r="A152" s="204" t="s">
        <v>384</v>
      </c>
      <c r="B152" s="331">
        <f>'A2 Exploitation'!D462</f>
        <v>1</v>
      </c>
      <c r="C152" s="331"/>
      <c r="D152" s="197"/>
      <c r="E152" s="197"/>
      <c r="F152" s="197"/>
      <c r="G152" s="197"/>
      <c r="H152" s="197"/>
      <c r="I152" s="197"/>
    </row>
    <row r="153" spans="1:10" ht="33" customHeight="1" x14ac:dyDescent="0.25">
      <c r="A153" s="205" t="s">
        <v>385</v>
      </c>
      <c r="B153" s="331">
        <f>'A3 Exploitation'!D462</f>
        <v>0.875</v>
      </c>
      <c r="C153" s="331"/>
      <c r="D153" s="197"/>
      <c r="E153" s="197"/>
      <c r="F153" s="197"/>
      <c r="G153" s="197"/>
      <c r="H153" s="197"/>
      <c r="I153" s="197"/>
    </row>
    <row r="154" spans="1:10" ht="33" customHeight="1" x14ac:dyDescent="0.25">
      <c r="A154" s="205" t="s">
        <v>386</v>
      </c>
      <c r="B154" s="331">
        <f>'A4 Exploitation'!D462</f>
        <v>1</v>
      </c>
      <c r="C154" s="331"/>
      <c r="D154" s="197"/>
      <c r="E154" s="197"/>
      <c r="F154" s="197"/>
      <c r="G154" s="197"/>
      <c r="H154" s="197"/>
      <c r="I154" s="197"/>
    </row>
    <row r="155" spans="1:10" ht="33" customHeight="1" x14ac:dyDescent="0.25">
      <c r="A155" s="204" t="s">
        <v>387</v>
      </c>
      <c r="B155" s="331">
        <f>'A5 Exploitation'!D462</f>
        <v>0</v>
      </c>
      <c r="C155" s="331"/>
      <c r="D155" s="197"/>
      <c r="E155" s="197"/>
      <c r="F155" s="197"/>
      <c r="G155" s="197"/>
      <c r="H155" s="197"/>
      <c r="I155" s="197"/>
    </row>
    <row r="156" spans="1:10" ht="33" customHeight="1" x14ac:dyDescent="0.25">
      <c r="A156" s="204" t="s">
        <v>388</v>
      </c>
      <c r="B156" s="331">
        <f>'A6 Exploitation'!D462</f>
        <v>0</v>
      </c>
      <c r="C156" s="331"/>
      <c r="D156" s="197"/>
      <c r="E156" s="197"/>
      <c r="F156" s="197"/>
      <c r="G156" s="197"/>
      <c r="H156" s="197"/>
      <c r="I156" s="197"/>
    </row>
    <row r="157" spans="1:10" ht="18" x14ac:dyDescent="0.25">
      <c r="A157" s="207"/>
      <c r="B157" s="200"/>
      <c r="C157" s="200"/>
      <c r="D157" s="197"/>
      <c r="E157" s="197"/>
      <c r="F157" s="197"/>
      <c r="G157" s="197"/>
      <c r="H157" s="197"/>
      <c r="I157" s="197"/>
    </row>
    <row r="158" spans="1:10" ht="18" x14ac:dyDescent="0.25">
      <c r="A158" s="207"/>
      <c r="B158" s="200"/>
      <c r="C158" s="200"/>
      <c r="D158" s="197"/>
      <c r="E158" s="197"/>
      <c r="F158" s="197"/>
      <c r="G158" s="197"/>
      <c r="H158" s="197"/>
      <c r="I158" s="197"/>
    </row>
    <row r="159" spans="1:10" ht="33" customHeight="1" x14ac:dyDescent="0.25">
      <c r="A159" s="204" t="s">
        <v>381</v>
      </c>
      <c r="B159" s="330" t="s">
        <v>403</v>
      </c>
      <c r="C159" s="330"/>
      <c r="D159" s="197"/>
      <c r="E159" s="197"/>
      <c r="F159" s="197"/>
      <c r="G159" s="197"/>
      <c r="H159" s="197"/>
      <c r="I159" s="197"/>
      <c r="J159" s="196" t="str">
        <f>D18</f>
        <v>CM Tozeur</v>
      </c>
    </row>
    <row r="160" spans="1:10" ht="33" customHeight="1" x14ac:dyDescent="0.25">
      <c r="A160" s="205" t="s">
        <v>383</v>
      </c>
      <c r="B160" s="331">
        <f>'A1 Exploitation'!D471</f>
        <v>1</v>
      </c>
      <c r="C160" s="331"/>
      <c r="D160" s="197"/>
      <c r="E160" s="197"/>
      <c r="F160" s="197"/>
      <c r="G160" s="197"/>
      <c r="H160" s="197"/>
      <c r="I160" s="197"/>
    </row>
    <row r="161" spans="1:10" ht="33" customHeight="1" x14ac:dyDescent="0.25">
      <c r="A161" s="204" t="s">
        <v>384</v>
      </c>
      <c r="B161" s="331">
        <f>'A2 Exploitation'!D471</f>
        <v>1</v>
      </c>
      <c r="C161" s="331"/>
      <c r="D161" s="197"/>
      <c r="E161" s="197"/>
      <c r="F161" s="197"/>
      <c r="G161" s="197"/>
      <c r="H161" s="197"/>
      <c r="I161" s="197"/>
    </row>
    <row r="162" spans="1:10" ht="33" customHeight="1" x14ac:dyDescent="0.25">
      <c r="A162" s="205" t="s">
        <v>385</v>
      </c>
      <c r="B162" s="331">
        <f>'A3 Exploitation'!D471</f>
        <v>0.25</v>
      </c>
      <c r="C162" s="331"/>
      <c r="D162" s="197"/>
      <c r="E162" s="197"/>
      <c r="F162" s="197"/>
      <c r="G162" s="197"/>
      <c r="H162" s="197"/>
      <c r="I162" s="197"/>
    </row>
    <row r="163" spans="1:10" ht="33" customHeight="1" x14ac:dyDescent="0.25">
      <c r="A163" s="205" t="s">
        <v>386</v>
      </c>
      <c r="B163" s="331">
        <f>'A4 Exploitation'!D471</f>
        <v>1</v>
      </c>
      <c r="C163" s="331"/>
      <c r="D163" s="197"/>
      <c r="E163" s="197"/>
      <c r="F163" s="197"/>
      <c r="G163" s="197"/>
      <c r="H163" s="197"/>
      <c r="I163" s="197"/>
    </row>
    <row r="164" spans="1:10" ht="33" customHeight="1" x14ac:dyDescent="0.25">
      <c r="A164" s="204" t="s">
        <v>387</v>
      </c>
      <c r="B164" s="331">
        <f>'A5 Exploitation'!D471</f>
        <v>0</v>
      </c>
      <c r="C164" s="331"/>
      <c r="D164" s="197"/>
      <c r="E164" s="197"/>
      <c r="F164" s="197"/>
      <c r="G164" s="197"/>
      <c r="H164" s="197"/>
      <c r="I164" s="197"/>
    </row>
    <row r="165" spans="1:10" ht="33" customHeight="1" x14ac:dyDescent="0.25">
      <c r="A165" s="204" t="s">
        <v>388</v>
      </c>
      <c r="B165" s="331">
        <f>'A6 Exploitation'!D471</f>
        <v>0</v>
      </c>
      <c r="C165" s="331"/>
      <c r="D165" s="197"/>
      <c r="E165" s="197"/>
      <c r="F165" s="197"/>
      <c r="G165" s="197"/>
      <c r="H165" s="197"/>
      <c r="I165" s="197"/>
    </row>
    <row r="166" spans="1:10" ht="18" x14ac:dyDescent="0.25">
      <c r="A166" s="207"/>
      <c r="B166" s="334"/>
      <c r="C166" s="334"/>
      <c r="D166" s="197"/>
      <c r="E166" s="197"/>
      <c r="F166" s="197"/>
      <c r="G166" s="197"/>
      <c r="H166" s="197"/>
      <c r="I166" s="197"/>
    </row>
    <row r="167" spans="1:10" ht="18" x14ac:dyDescent="0.25">
      <c r="A167" s="207"/>
      <c r="B167" s="334"/>
      <c r="C167" s="334"/>
      <c r="D167" s="197"/>
      <c r="E167" s="197"/>
      <c r="F167" s="197"/>
      <c r="G167" s="197"/>
      <c r="H167" s="197"/>
      <c r="I167" s="197"/>
    </row>
    <row r="168" spans="1:10" ht="33" customHeight="1" x14ac:dyDescent="0.25">
      <c r="A168" s="204" t="s">
        <v>381</v>
      </c>
      <c r="B168" s="330" t="s">
        <v>404</v>
      </c>
      <c r="C168" s="330"/>
      <c r="D168" s="197"/>
      <c r="E168" s="197"/>
      <c r="F168" s="197"/>
      <c r="G168" s="197"/>
      <c r="H168" s="197"/>
      <c r="I168" s="197"/>
      <c r="J168" s="196" t="str">
        <f>D18</f>
        <v>CM Tozeur</v>
      </c>
    </row>
    <row r="169" spans="1:10" ht="33" customHeight="1" x14ac:dyDescent="0.25">
      <c r="A169" s="205" t="s">
        <v>383</v>
      </c>
      <c r="B169" s="331">
        <f>'A1 Exploitation'!D492</f>
        <v>0.9642857142857143</v>
      </c>
      <c r="C169" s="331"/>
      <c r="D169" s="197"/>
      <c r="E169" s="197"/>
      <c r="F169" s="197"/>
      <c r="G169" s="197"/>
      <c r="H169" s="197"/>
      <c r="I169" s="197"/>
    </row>
    <row r="170" spans="1:10" ht="33" customHeight="1" x14ac:dyDescent="0.25">
      <c r="A170" s="204" t="s">
        <v>384</v>
      </c>
      <c r="B170" s="331">
        <f>'A2 Exploitation'!D492</f>
        <v>1</v>
      </c>
      <c r="C170" s="331"/>
      <c r="D170" s="197"/>
      <c r="E170" s="197"/>
      <c r="F170" s="197"/>
      <c r="G170" s="197"/>
      <c r="H170" s="197"/>
      <c r="I170" s="197"/>
    </row>
    <row r="171" spans="1:10" ht="33" customHeight="1" x14ac:dyDescent="0.25">
      <c r="A171" s="205" t="s">
        <v>385</v>
      </c>
      <c r="B171" s="331">
        <f>'A3 Exploitation'!D492</f>
        <v>0.72222222222222221</v>
      </c>
      <c r="C171" s="331"/>
      <c r="D171" s="197"/>
      <c r="E171" s="197"/>
      <c r="F171" s="197"/>
      <c r="G171" s="197"/>
      <c r="H171" s="197"/>
      <c r="I171" s="197"/>
    </row>
    <row r="172" spans="1:10" ht="33" customHeight="1" x14ac:dyDescent="0.25">
      <c r="A172" s="205" t="s">
        <v>386</v>
      </c>
      <c r="B172" s="331">
        <f>'A4 Exploitation'!D492</f>
        <v>0.94444444444444442</v>
      </c>
      <c r="C172" s="331"/>
    </row>
    <row r="173" spans="1:10" ht="33" customHeight="1" x14ac:dyDescent="0.25">
      <c r="A173" s="204" t="s">
        <v>387</v>
      </c>
      <c r="B173" s="331">
        <f>'A5 Exploitation'!D492</f>
        <v>0</v>
      </c>
      <c r="C173" s="331"/>
    </row>
    <row r="174" spans="1:10" ht="33" customHeight="1" x14ac:dyDescent="0.25">
      <c r="A174" s="204" t="s">
        <v>388</v>
      </c>
      <c r="B174" s="331">
        <f>'A6 Exploitation'!D492</f>
        <v>0</v>
      </c>
      <c r="C174" s="331"/>
    </row>
    <row r="175" spans="1:10" ht="18.75" x14ac:dyDescent="0.25">
      <c r="A175" s="208"/>
      <c r="B175" s="201"/>
      <c r="C175" s="201"/>
    </row>
    <row r="176" spans="1:10" ht="18.75" x14ac:dyDescent="0.25">
      <c r="A176" s="208"/>
      <c r="B176" s="201"/>
      <c r="C176" s="201"/>
    </row>
    <row r="177" spans="1:10" ht="33" customHeight="1" x14ac:dyDescent="0.25">
      <c r="A177" s="204" t="s">
        <v>381</v>
      </c>
      <c r="B177" s="330" t="s">
        <v>405</v>
      </c>
      <c r="C177" s="330"/>
      <c r="J177" s="196" t="str">
        <f>D18</f>
        <v>CM Tozeur</v>
      </c>
    </row>
    <row r="178" spans="1:10" ht="33" customHeight="1" x14ac:dyDescent="0.25">
      <c r="A178" s="205" t="s">
        <v>383</v>
      </c>
      <c r="B178" s="331">
        <f>'A1 Exploitation'!D501</f>
        <v>0.83333333333333337</v>
      </c>
      <c r="C178" s="331"/>
    </row>
    <row r="179" spans="1:10" ht="33" customHeight="1" x14ac:dyDescent="0.25">
      <c r="A179" s="204" t="s">
        <v>384</v>
      </c>
      <c r="B179" s="331">
        <f>'A2 Exploitation'!D501</f>
        <v>1</v>
      </c>
      <c r="C179" s="331"/>
    </row>
    <row r="180" spans="1:10" ht="33" customHeight="1" x14ac:dyDescent="0.25">
      <c r="A180" s="205" t="s">
        <v>385</v>
      </c>
      <c r="B180" s="331" t="e">
        <f>'A3 Exploitation'!D501</f>
        <v>#DIV/0!</v>
      </c>
      <c r="C180" s="331"/>
    </row>
    <row r="181" spans="1:10" ht="33" customHeight="1" x14ac:dyDescent="0.25">
      <c r="A181" s="205" t="s">
        <v>386</v>
      </c>
      <c r="B181" s="331">
        <f>'A4 Exploitation'!D501</f>
        <v>1</v>
      </c>
      <c r="C181" s="331"/>
    </row>
    <row r="182" spans="1:10" ht="33" customHeight="1" x14ac:dyDescent="0.25">
      <c r="A182" s="204" t="s">
        <v>387</v>
      </c>
      <c r="B182" s="331">
        <f>'A5 Exploitation'!D501</f>
        <v>0</v>
      </c>
      <c r="C182" s="331"/>
    </row>
    <row r="183" spans="1:10" ht="33" customHeight="1" x14ac:dyDescent="0.25">
      <c r="A183" s="204" t="s">
        <v>388</v>
      </c>
      <c r="B183" s="331">
        <f>'A6 Exploitation'!D501</f>
        <v>0</v>
      </c>
      <c r="C183" s="331"/>
    </row>
    <row r="184" spans="1:10" ht="18.75" x14ac:dyDescent="0.25">
      <c r="A184" s="208"/>
      <c r="B184" s="201"/>
      <c r="C184" s="201"/>
    </row>
    <row r="185" spans="1:10" ht="18.75" x14ac:dyDescent="0.25">
      <c r="A185" s="208"/>
      <c r="B185" s="201"/>
      <c r="C185" s="201"/>
    </row>
    <row r="186" spans="1:10" ht="33" customHeight="1" x14ac:dyDescent="0.25">
      <c r="A186" s="204" t="s">
        <v>381</v>
      </c>
      <c r="B186" s="330" t="s">
        <v>406</v>
      </c>
      <c r="C186" s="330"/>
      <c r="J186" s="196" t="str">
        <f>D18</f>
        <v>CM Tozeur</v>
      </c>
    </row>
    <row r="187" spans="1:10" ht="33" customHeight="1" x14ac:dyDescent="0.25">
      <c r="A187" s="205" t="s">
        <v>383</v>
      </c>
      <c r="B187" s="331">
        <f>'A1 Technique'!D198</f>
        <v>0.94247787610619471</v>
      </c>
      <c r="C187" s="331"/>
    </row>
    <row r="188" spans="1:10" ht="33" customHeight="1" x14ac:dyDescent="0.25">
      <c r="A188" s="204" t="s">
        <v>384</v>
      </c>
      <c r="B188" s="331">
        <f>'A2 Technique'!D198</f>
        <v>0.84070796460176989</v>
      </c>
      <c r="C188" s="331"/>
    </row>
    <row r="189" spans="1:10" ht="33" customHeight="1" x14ac:dyDescent="0.25">
      <c r="A189" s="205" t="s">
        <v>385</v>
      </c>
      <c r="B189" s="331">
        <f>'A3 Technique'!D198</f>
        <v>0.80275229357798161</v>
      </c>
      <c r="C189" s="331"/>
    </row>
    <row r="190" spans="1:10" ht="33" customHeight="1" x14ac:dyDescent="0.25">
      <c r="A190" s="205" t="s">
        <v>386</v>
      </c>
      <c r="B190" s="331">
        <f>'A4 Technique'!D198</f>
        <v>0.89150943396226412</v>
      </c>
      <c r="C190" s="331"/>
    </row>
    <row r="191" spans="1:10" ht="33" customHeight="1" x14ac:dyDescent="0.25">
      <c r="A191" s="204" t="s">
        <v>387</v>
      </c>
      <c r="B191" s="331">
        <f>'A5 Technique'!D198</f>
        <v>0</v>
      </c>
      <c r="C191" s="331"/>
    </row>
    <row r="192" spans="1:10" ht="33" customHeight="1" x14ac:dyDescent="0.25">
      <c r="A192" s="204" t="s">
        <v>388</v>
      </c>
      <c r="B192" s="331">
        <f>'A6 Technique'!D198</f>
        <v>0</v>
      </c>
      <c r="C192" s="331"/>
    </row>
  </sheetData>
  <sheetProtection algorithmName="SHA-512" hashValue="Z+nnHtv5oFLmdNzg85QsOHjLoxggi+UwteUEERM0p8BvT7uQUNdIrko1oGiYrQIr3aYUn9P0sKb0nXai2qjyVQ==" saltValue="A2ZyUiLn8Fm6x1tE14bwuQ==" spinCount="100000" sheet="1" objects="1" scenarios="1"/>
  <mergeCells count="138">
    <mergeCell ref="B187:C187"/>
    <mergeCell ref="B188:C188"/>
    <mergeCell ref="B189:C189"/>
    <mergeCell ref="B190:C190"/>
    <mergeCell ref="B191:C191"/>
    <mergeCell ref="B192:C192"/>
    <mergeCell ref="B179:C179"/>
    <mergeCell ref="B180:C180"/>
    <mergeCell ref="B181:C181"/>
    <mergeCell ref="B182:C182"/>
    <mergeCell ref="B183:C183"/>
    <mergeCell ref="B186:C186"/>
    <mergeCell ref="B171:C171"/>
    <mergeCell ref="B172:C172"/>
    <mergeCell ref="B173:C173"/>
    <mergeCell ref="B174:C174"/>
    <mergeCell ref="B177:C177"/>
    <mergeCell ref="B178:C178"/>
    <mergeCell ref="B165:C165"/>
    <mergeCell ref="B166:C166"/>
    <mergeCell ref="B167:C167"/>
    <mergeCell ref="B168:C168"/>
    <mergeCell ref="B169:C169"/>
    <mergeCell ref="B170:C170"/>
    <mergeCell ref="B159:C159"/>
    <mergeCell ref="B160:C160"/>
    <mergeCell ref="B161:C161"/>
    <mergeCell ref="B162:C162"/>
    <mergeCell ref="B163:C163"/>
    <mergeCell ref="B164:C16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57:C57"/>
    <mergeCell ref="B60:C60"/>
    <mergeCell ref="B61:C61"/>
    <mergeCell ref="B62:C62"/>
    <mergeCell ref="B63:C63"/>
    <mergeCell ref="B64:C64"/>
    <mergeCell ref="B51:C51"/>
    <mergeCell ref="B52:C52"/>
    <mergeCell ref="B53:C53"/>
    <mergeCell ref="B54:C54"/>
    <mergeCell ref="B55:C55"/>
    <mergeCell ref="B56:C56"/>
    <mergeCell ref="B43:C43"/>
    <mergeCell ref="B44:C44"/>
    <mergeCell ref="B45:C45"/>
    <mergeCell ref="B46:C46"/>
    <mergeCell ref="B47:C47"/>
    <mergeCell ref="B48:C48"/>
    <mergeCell ref="B38:C38"/>
    <mergeCell ref="B39:C39"/>
    <mergeCell ref="B42:C42"/>
    <mergeCell ref="B26:C26"/>
    <mergeCell ref="B27:C27"/>
    <mergeCell ref="B28:C28"/>
    <mergeCell ref="B29:C29"/>
    <mergeCell ref="B33:C33"/>
    <mergeCell ref="B34:C34"/>
    <mergeCell ref="A18:C18"/>
    <mergeCell ref="D18:K18"/>
    <mergeCell ref="A21:K21"/>
    <mergeCell ref="B23:C23"/>
    <mergeCell ref="B24:C24"/>
    <mergeCell ref="B25:C25"/>
    <mergeCell ref="B35:C35"/>
    <mergeCell ref="B36:C36"/>
    <mergeCell ref="B37:C37"/>
  </mergeCells>
  <pageMargins left="0.7" right="0.7" top="0.75" bottom="0.75" header="0.3" footer="0.3"/>
  <pageSetup paperSize="9" scale="32" orientation="portrait" horizontalDpi="1200" verticalDpi="1200" r:id="rId1"/>
  <rowBreaks count="2" manualBreakCount="2">
    <brk id="85" max="10" man="1"/>
    <brk id="166" max="10" man="1"/>
  </rowBreaks>
  <colBreaks count="1" manualBreakCount="1">
    <brk id="22" max="192" man="1"/>
  </colBreaks>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0"/>
  <dimension ref="A1:XFD505"/>
  <sheetViews>
    <sheetView topLeftCell="A264" zoomScale="50" zoomScaleNormal="50" workbookViewId="0">
      <selection activeCell="D284" sqref="D284"/>
    </sheetView>
  </sheetViews>
  <sheetFormatPr baseColWidth="10" defaultColWidth="11.42578125" defaultRowHeight="15" x14ac:dyDescent="0.25"/>
  <cols>
    <col min="1" max="1" width="57.140625" style="1" customWidth="1"/>
    <col min="2" max="2" width="14" style="165" customWidth="1"/>
    <col min="3" max="3" width="9.140625" style="165" customWidth="1"/>
    <col min="4" max="4" width="50" style="165" customWidth="1"/>
    <col min="5" max="5" width="26.42578125" style="165" customWidth="1"/>
    <col min="6" max="6" width="11.42578125" style="165"/>
    <col min="7" max="7" width="5" style="165" customWidth="1"/>
    <col min="8" max="16384" width="11.42578125" style="165"/>
  </cols>
  <sheetData>
    <row r="1" spans="1:9" ht="20.25" x14ac:dyDescent="0.3">
      <c r="A1"/>
      <c r="C1" s="42">
        <v>0</v>
      </c>
      <c r="D1" s="341"/>
      <c r="E1" s="341"/>
      <c r="F1" s="341"/>
      <c r="G1" s="341"/>
      <c r="H1" s="341"/>
      <c r="I1" s="341"/>
    </row>
    <row r="2" spans="1:9" ht="20.25" x14ac:dyDescent="0.3">
      <c r="C2" s="42">
        <v>1</v>
      </c>
      <c r="D2" s="211"/>
      <c r="E2" s="211"/>
      <c r="F2" s="211"/>
      <c r="G2" s="211"/>
      <c r="H2" s="211"/>
      <c r="I2" s="211"/>
    </row>
    <row r="3" spans="1:9" ht="20.25" x14ac:dyDescent="0.3">
      <c r="C3" s="42">
        <v>2</v>
      </c>
      <c r="D3" s="211"/>
      <c r="E3" s="211"/>
      <c r="F3" s="211"/>
      <c r="G3" s="211"/>
      <c r="H3" s="211"/>
      <c r="I3" s="211"/>
    </row>
    <row r="4" spans="1:9" ht="20.25" x14ac:dyDescent="0.3">
      <c r="C4" s="42" t="s">
        <v>34</v>
      </c>
      <c r="D4" s="211"/>
      <c r="E4" s="211"/>
      <c r="F4" s="211"/>
      <c r="G4" s="211"/>
      <c r="H4" s="211"/>
      <c r="I4" s="211"/>
    </row>
    <row r="5" spans="1:9" ht="20.25" x14ac:dyDescent="0.3">
      <c r="D5" s="211"/>
      <c r="E5" s="211"/>
      <c r="F5" s="211"/>
      <c r="G5" s="211"/>
      <c r="H5" s="211"/>
      <c r="I5" s="211"/>
    </row>
    <row r="6" spans="1:9" ht="20.25" x14ac:dyDescent="0.3">
      <c r="D6" s="211"/>
      <c r="E6" s="211"/>
      <c r="F6" s="211"/>
      <c r="G6" s="211"/>
      <c r="H6" s="211"/>
      <c r="I6" s="211"/>
    </row>
    <row r="7" spans="1:9" ht="21" x14ac:dyDescent="0.3">
      <c r="A7" s="342" t="s">
        <v>201</v>
      </c>
      <c r="B7" s="342"/>
      <c r="C7" s="342"/>
      <c r="D7" s="342"/>
      <c r="E7" s="342"/>
      <c r="F7" s="342"/>
      <c r="G7" s="211"/>
      <c r="H7" s="211"/>
      <c r="I7" s="211"/>
    </row>
    <row r="8" spans="1:9" ht="29.25" x14ac:dyDescent="0.5">
      <c r="A8" s="343" t="str">
        <f>'Page de garde'!D18</f>
        <v>CM Tozeur</v>
      </c>
      <c r="B8" s="343"/>
      <c r="C8" s="343"/>
      <c r="D8" s="343"/>
      <c r="E8" s="343"/>
      <c r="F8" s="343"/>
      <c r="G8" s="214"/>
      <c r="H8" s="214"/>
      <c r="I8" s="211"/>
    </row>
    <row r="9" spans="1:9" ht="24.75" x14ac:dyDescent="0.5">
      <c r="A9" s="38" t="s">
        <v>44</v>
      </c>
      <c r="B9" s="344"/>
      <c r="C9" s="344"/>
      <c r="D9" s="344"/>
      <c r="E9" s="344"/>
      <c r="F9" s="344"/>
      <c r="G9" s="214"/>
      <c r="H9" s="214"/>
      <c r="I9" s="211"/>
    </row>
    <row r="10" spans="1:9" ht="24.75" x14ac:dyDescent="0.5">
      <c r="A10" s="39" t="s">
        <v>46</v>
      </c>
      <c r="B10" s="345"/>
      <c r="C10" s="345"/>
      <c r="D10" s="345"/>
      <c r="E10" s="345"/>
      <c r="F10" s="345"/>
      <c r="G10" s="214"/>
      <c r="H10" s="214"/>
      <c r="I10" s="211"/>
    </row>
    <row r="11" spans="1:9" ht="24.75" x14ac:dyDescent="0.5">
      <c r="A11" s="38" t="s">
        <v>45</v>
      </c>
      <c r="B11" s="340"/>
      <c r="C11" s="340"/>
      <c r="D11" s="340"/>
      <c r="E11" s="340"/>
      <c r="F11" s="340"/>
      <c r="G11" s="214"/>
      <c r="H11" s="214"/>
      <c r="I11" s="211"/>
    </row>
    <row r="12" spans="1:9" ht="24.75" x14ac:dyDescent="0.5">
      <c r="A12" s="38" t="s">
        <v>276</v>
      </c>
      <c r="B12" s="346">
        <f>D505</f>
        <v>0</v>
      </c>
      <c r="C12" s="346"/>
      <c r="D12" s="346"/>
      <c r="E12" s="346"/>
      <c r="F12" s="346"/>
      <c r="G12" s="214"/>
      <c r="H12" s="214"/>
      <c r="I12" s="211"/>
    </row>
    <row r="13" spans="1:9" ht="22.5" x14ac:dyDescent="0.45">
      <c r="A13" s="35"/>
      <c r="B13" s="36"/>
      <c r="C13" s="36"/>
      <c r="D13" s="347"/>
      <c r="E13" s="347"/>
      <c r="F13" s="347"/>
      <c r="G13" s="347"/>
      <c r="H13" s="347"/>
      <c r="I13" s="3"/>
    </row>
    <row r="14" spans="1:9" ht="16.5" customHeight="1" x14ac:dyDescent="0.3">
      <c r="A14" s="348" t="s">
        <v>32</v>
      </c>
      <c r="B14" s="349" t="s">
        <v>33</v>
      </c>
      <c r="C14" s="349"/>
      <c r="D14" s="349" t="s">
        <v>48</v>
      </c>
      <c r="E14" s="350" t="s">
        <v>358</v>
      </c>
      <c r="F14" s="349" t="s">
        <v>214</v>
      </c>
      <c r="G14" s="36"/>
      <c r="H14" s="36"/>
    </row>
    <row r="15" spans="1:9" ht="16.5" customHeight="1" x14ac:dyDescent="0.3">
      <c r="A15" s="348"/>
      <c r="B15" s="76" t="s">
        <v>36</v>
      </c>
      <c r="C15" s="76" t="s">
        <v>35</v>
      </c>
      <c r="D15" s="349"/>
      <c r="E15" s="350"/>
      <c r="F15" s="349"/>
      <c r="G15" s="36"/>
      <c r="H15" s="36"/>
    </row>
    <row r="16" spans="1:9" ht="18" x14ac:dyDescent="0.35">
      <c r="A16" s="337" t="s">
        <v>0</v>
      </c>
      <c r="B16" s="337"/>
      <c r="C16" s="337"/>
      <c r="D16" s="337"/>
      <c r="E16" s="337"/>
      <c r="F16" s="337"/>
      <c r="G16" s="36"/>
      <c r="H16" s="36"/>
    </row>
    <row r="17" spans="1:8" ht="18" x14ac:dyDescent="0.3">
      <c r="A17" s="180">
        <f>B11</f>
        <v>0</v>
      </c>
      <c r="B17" s="36"/>
      <c r="C17" s="36"/>
      <c r="D17" s="36"/>
      <c r="E17" s="36"/>
      <c r="F17" s="36"/>
      <c r="G17" s="36"/>
      <c r="H17" s="36"/>
    </row>
    <row r="18" spans="1:8" ht="18" x14ac:dyDescent="0.25">
      <c r="A18" s="351" t="s">
        <v>1</v>
      </c>
      <c r="B18" s="352"/>
      <c r="C18" s="352"/>
      <c r="D18" s="352"/>
      <c r="E18" s="352"/>
      <c r="F18" s="352"/>
    </row>
    <row r="19" spans="1:8" x14ac:dyDescent="0.25">
      <c r="A19" s="167" t="s">
        <v>10</v>
      </c>
      <c r="B19" s="168">
        <v>0</v>
      </c>
      <c r="C19" s="168"/>
      <c r="D19" s="166"/>
      <c r="E19" s="145"/>
      <c r="F19" s="145"/>
    </row>
    <row r="20" spans="1:8" x14ac:dyDescent="0.25">
      <c r="A20" s="167" t="s">
        <v>211</v>
      </c>
      <c r="B20" s="168">
        <v>0</v>
      </c>
      <c r="C20" s="168"/>
      <c r="D20" s="166"/>
      <c r="E20" s="145"/>
      <c r="F20" s="145"/>
    </row>
    <row r="21" spans="1:8" x14ac:dyDescent="0.25">
      <c r="A21" s="167" t="s">
        <v>98</v>
      </c>
      <c r="B21" s="168">
        <v>0</v>
      </c>
      <c r="C21" s="168"/>
      <c r="D21" s="166"/>
      <c r="E21" s="145"/>
      <c r="F21" s="145"/>
    </row>
    <row r="22" spans="1:8" s="170" customFormat="1" x14ac:dyDescent="0.25">
      <c r="A22" s="99" t="s">
        <v>307</v>
      </c>
      <c r="B22" s="168">
        <v>0</v>
      </c>
      <c r="C22" s="169"/>
      <c r="E22" s="144"/>
      <c r="F22" s="171"/>
    </row>
    <row r="23" spans="1:8" x14ac:dyDescent="0.25">
      <c r="A23" s="19" t="s">
        <v>38</v>
      </c>
      <c r="B23" s="19"/>
      <c r="C23" s="19"/>
      <c r="D23" s="19">
        <f>SUM(B19:C22)</f>
        <v>0</v>
      </c>
    </row>
    <row r="24" spans="1:8" x14ac:dyDescent="0.25">
      <c r="A24" s="19" t="s">
        <v>37</v>
      </c>
      <c r="B24" s="20"/>
      <c r="C24" s="21"/>
      <c r="D24" s="62">
        <f>D23/(COUNT(B19:C22)*2)</f>
        <v>0</v>
      </c>
    </row>
    <row r="25" spans="1:8" x14ac:dyDescent="0.25">
      <c r="A25" s="5"/>
      <c r="B25" s="6"/>
      <c r="C25" s="7"/>
      <c r="D25" s="6"/>
    </row>
    <row r="26" spans="1:8" ht="18" x14ac:dyDescent="0.25">
      <c r="A26" s="335" t="s">
        <v>18</v>
      </c>
      <c r="B26" s="336"/>
      <c r="C26" s="336"/>
      <c r="D26" s="336"/>
      <c r="E26" s="336"/>
      <c r="F26" s="336"/>
    </row>
    <row r="27" spans="1:8" x14ac:dyDescent="0.25">
      <c r="A27" s="18" t="s">
        <v>2</v>
      </c>
      <c r="B27" s="168">
        <v>0</v>
      </c>
      <c r="C27" s="168"/>
      <c r="D27" s="166"/>
      <c r="E27" s="145"/>
      <c r="F27" s="145"/>
    </row>
    <row r="28" spans="1:8" ht="18" x14ac:dyDescent="0.35">
      <c r="A28" s="75" t="s">
        <v>186</v>
      </c>
      <c r="B28" s="168" t="s">
        <v>34</v>
      </c>
      <c r="C28" s="215" t="str">
        <f>IF(B28=0, -5, "0")</f>
        <v>0</v>
      </c>
      <c r="D28" s="166"/>
      <c r="E28" s="145"/>
      <c r="F28" s="145"/>
    </row>
    <row r="29" spans="1:8" ht="30" x14ac:dyDescent="0.25">
      <c r="A29" s="167" t="s">
        <v>170</v>
      </c>
      <c r="B29" s="168">
        <v>0</v>
      </c>
      <c r="C29" s="168"/>
      <c r="D29" s="166"/>
      <c r="E29" s="145"/>
      <c r="F29" s="145"/>
    </row>
    <row r="30" spans="1:8" ht="45" x14ac:dyDescent="0.25">
      <c r="A30" s="167" t="s">
        <v>165</v>
      </c>
      <c r="B30" s="168">
        <v>0</v>
      </c>
      <c r="C30" s="168"/>
      <c r="D30" s="153"/>
      <c r="E30" s="145"/>
      <c r="F30" s="145"/>
    </row>
    <row r="31" spans="1:8" ht="30" x14ac:dyDescent="0.25">
      <c r="A31" s="18" t="s">
        <v>53</v>
      </c>
      <c r="B31" s="168">
        <v>0</v>
      </c>
      <c r="C31" s="168"/>
      <c r="D31" s="166"/>
      <c r="E31" s="145"/>
      <c r="F31" s="145"/>
    </row>
    <row r="32" spans="1:8" ht="75" x14ac:dyDescent="0.25">
      <c r="A32" s="167" t="s">
        <v>166</v>
      </c>
      <c r="B32" s="168">
        <v>0</v>
      </c>
      <c r="C32" s="168"/>
      <c r="D32" s="154"/>
      <c r="E32" s="145"/>
      <c r="F32" s="145"/>
      <c r="G32" s="170"/>
    </row>
    <row r="33" spans="1:7" ht="36" x14ac:dyDescent="0.25">
      <c r="A33" s="98" t="s">
        <v>11</v>
      </c>
      <c r="B33" s="168" t="s">
        <v>34</v>
      </c>
      <c r="C33" s="215" t="str">
        <f>IF(B33=0, -5, "0")</f>
        <v>0</v>
      </c>
      <c r="D33" s="128"/>
      <c r="E33" s="145"/>
      <c r="F33" s="145"/>
    </row>
    <row r="34" spans="1:7" x14ac:dyDescent="0.25">
      <c r="A34" s="18" t="s">
        <v>290</v>
      </c>
      <c r="B34" s="168">
        <v>0</v>
      </c>
      <c r="C34" s="169"/>
      <c r="D34" s="164"/>
      <c r="E34" s="171"/>
      <c r="F34" s="171"/>
      <c r="G34" s="170"/>
    </row>
    <row r="35" spans="1:7" x14ac:dyDescent="0.25">
      <c r="A35" s="18" t="s">
        <v>203</v>
      </c>
      <c r="B35" s="168">
        <v>0</v>
      </c>
      <c r="C35" s="168"/>
      <c r="D35" s="166"/>
      <c r="E35" s="145"/>
      <c r="F35" s="145"/>
    </row>
    <row r="36" spans="1:7" ht="45" x14ac:dyDescent="0.25">
      <c r="A36" s="108" t="s">
        <v>287</v>
      </c>
      <c r="B36" s="168">
        <v>0</v>
      </c>
      <c r="C36" s="152"/>
      <c r="D36" s="132"/>
      <c r="E36" s="101"/>
      <c r="F36" s="101"/>
    </row>
    <row r="37" spans="1:7" x14ac:dyDescent="0.25">
      <c r="A37" s="19" t="s">
        <v>38</v>
      </c>
      <c r="B37" s="19"/>
      <c r="C37" s="19"/>
      <c r="D37" s="19">
        <f>SUM(B27:C35)</f>
        <v>0</v>
      </c>
    </row>
    <row r="38" spans="1:7" x14ac:dyDescent="0.25">
      <c r="A38" s="19" t="s">
        <v>37</v>
      </c>
      <c r="B38" s="20"/>
      <c r="C38" s="21"/>
      <c r="D38" s="62">
        <f>D37/(COUNT(B27:C35)*2)</f>
        <v>0</v>
      </c>
    </row>
    <row r="39" spans="1:7" x14ac:dyDescent="0.25">
      <c r="A39" s="8"/>
      <c r="B39" s="7"/>
      <c r="C39" s="7"/>
      <c r="D39" s="7"/>
    </row>
    <row r="40" spans="1:7" ht="18" x14ac:dyDescent="0.25">
      <c r="A40" s="77" t="s">
        <v>40</v>
      </c>
      <c r="B40" s="78"/>
      <c r="C40" s="79"/>
      <c r="D40" s="80">
        <f>SUM(D37,D23)</f>
        <v>0</v>
      </c>
    </row>
    <row r="41" spans="1:7" ht="18" x14ac:dyDescent="0.25">
      <c r="A41" s="77" t="s">
        <v>223</v>
      </c>
      <c r="B41" s="78"/>
      <c r="C41" s="79"/>
      <c r="D41" s="81">
        <f>D40/(COUNT(B27:C35,B19:C22)*2)</f>
        <v>0</v>
      </c>
    </row>
    <row r="42" spans="1:7" x14ac:dyDescent="0.25">
      <c r="A42" s="9"/>
      <c r="B42" s="6"/>
      <c r="C42" s="7"/>
      <c r="D42" s="6"/>
    </row>
    <row r="43" spans="1:7" ht="18" x14ac:dyDescent="0.35">
      <c r="A43" s="337" t="s">
        <v>137</v>
      </c>
      <c r="B43" s="337"/>
      <c r="C43" s="337"/>
      <c r="D43" s="337"/>
      <c r="E43" s="337"/>
      <c r="F43" s="337"/>
    </row>
    <row r="44" spans="1:7" x14ac:dyDescent="0.25">
      <c r="A44" s="181">
        <f>B11</f>
        <v>0</v>
      </c>
      <c r="B44" s="6"/>
      <c r="C44" s="7"/>
      <c r="D44" s="6"/>
    </row>
    <row r="45" spans="1:7" ht="16.5" x14ac:dyDescent="0.25">
      <c r="A45" s="338" t="s">
        <v>63</v>
      </c>
      <c r="B45" s="339"/>
      <c r="C45" s="339"/>
      <c r="D45" s="339"/>
      <c r="E45" s="339"/>
      <c r="F45" s="339"/>
    </row>
    <row r="46" spans="1:7" x14ac:dyDescent="0.25">
      <c r="A46" s="33" t="s">
        <v>109</v>
      </c>
      <c r="B46" s="168">
        <v>0</v>
      </c>
      <c r="C46" s="168"/>
      <c r="D46" s="154"/>
      <c r="E46" s="145"/>
      <c r="F46" s="145"/>
    </row>
    <row r="47" spans="1:7" ht="30" x14ac:dyDescent="0.25">
      <c r="A47" s="43" t="s">
        <v>259</v>
      </c>
      <c r="B47" s="168">
        <v>0</v>
      </c>
      <c r="C47" s="168"/>
      <c r="D47" s="154"/>
      <c r="E47" s="145"/>
      <c r="F47" s="145"/>
    </row>
    <row r="48" spans="1:7" x14ac:dyDescent="0.25">
      <c r="A48" s="33" t="s">
        <v>297</v>
      </c>
      <c r="B48" s="168">
        <v>0</v>
      </c>
      <c r="C48" s="169"/>
      <c r="D48" s="161"/>
      <c r="E48" s="171"/>
      <c r="F48" s="145"/>
    </row>
    <row r="49" spans="1:6" x14ac:dyDescent="0.25">
      <c r="A49" s="33" t="s">
        <v>28</v>
      </c>
      <c r="B49" s="168">
        <v>0</v>
      </c>
      <c r="C49" s="168"/>
      <c r="D49" s="154"/>
      <c r="E49" s="145"/>
      <c r="F49" s="145"/>
    </row>
    <row r="50" spans="1:6" x14ac:dyDescent="0.25">
      <c r="A50" s="43" t="s">
        <v>141</v>
      </c>
      <c r="B50" s="168">
        <v>0</v>
      </c>
      <c r="C50" s="168"/>
      <c r="D50" s="154"/>
      <c r="E50" s="145"/>
      <c r="F50" s="145"/>
    </row>
    <row r="51" spans="1:6" ht="18" x14ac:dyDescent="0.35">
      <c r="A51" s="75" t="s">
        <v>7</v>
      </c>
      <c r="B51" s="168" t="s">
        <v>34</v>
      </c>
      <c r="C51" s="215" t="str">
        <f>IF(B51=0, -5, "0")</f>
        <v>0</v>
      </c>
      <c r="D51" s="155"/>
      <c r="E51" s="145"/>
      <c r="F51" s="145"/>
    </row>
    <row r="52" spans="1:6" x14ac:dyDescent="0.25">
      <c r="A52" s="23" t="s">
        <v>26</v>
      </c>
      <c r="B52" s="168">
        <v>0</v>
      </c>
      <c r="C52" s="136"/>
      <c r="D52" s="155"/>
      <c r="E52" s="145"/>
      <c r="F52" s="145"/>
    </row>
    <row r="53" spans="1:6" ht="36" x14ac:dyDescent="0.35">
      <c r="A53" s="82" t="s">
        <v>27</v>
      </c>
      <c r="B53" s="168" t="s">
        <v>34</v>
      </c>
      <c r="C53" s="215" t="str">
        <f>IF(B53=0, -5, "0")</f>
        <v>0</v>
      </c>
      <c r="D53" s="139"/>
      <c r="E53" s="145"/>
      <c r="F53" s="145"/>
    </row>
    <row r="54" spans="1:6" x14ac:dyDescent="0.25">
      <c r="A54" s="19" t="s">
        <v>38</v>
      </c>
      <c r="B54" s="19"/>
      <c r="C54" s="19"/>
      <c r="D54" s="19">
        <f>SUM(B46:C53)</f>
        <v>0</v>
      </c>
    </row>
    <row r="55" spans="1:6" x14ac:dyDescent="0.25">
      <c r="A55" s="19" t="s">
        <v>37</v>
      </c>
      <c r="B55" s="20"/>
      <c r="C55" s="21"/>
      <c r="D55" s="62">
        <f>D54/(COUNT(B46:C53)*2)</f>
        <v>0</v>
      </c>
    </row>
    <row r="56" spans="1:6" x14ac:dyDescent="0.25">
      <c r="A56" s="9"/>
      <c r="B56" s="6"/>
      <c r="C56" s="7"/>
      <c r="D56" s="6"/>
    </row>
    <row r="57" spans="1:6" ht="18" x14ac:dyDescent="0.25">
      <c r="A57" s="335" t="s">
        <v>65</v>
      </c>
      <c r="B57" s="336"/>
      <c r="C57" s="336"/>
      <c r="D57" s="336"/>
      <c r="E57" s="336"/>
      <c r="F57" s="336"/>
    </row>
    <row r="58" spans="1:6" x14ac:dyDescent="0.25">
      <c r="A58" s="167" t="s">
        <v>314</v>
      </c>
      <c r="B58" s="168">
        <v>0</v>
      </c>
      <c r="C58" s="168"/>
      <c r="D58" s="166"/>
      <c r="E58" s="145"/>
      <c r="F58" s="145"/>
    </row>
    <row r="59" spans="1:6" x14ac:dyDescent="0.25">
      <c r="A59" s="167" t="s">
        <v>204</v>
      </c>
      <c r="B59" s="168">
        <v>0</v>
      </c>
      <c r="C59" s="169"/>
      <c r="D59" s="160"/>
      <c r="E59" s="144"/>
      <c r="F59" s="171"/>
    </row>
    <row r="60" spans="1:6" x14ac:dyDescent="0.25">
      <c r="A60" s="24" t="s">
        <v>142</v>
      </c>
      <c r="B60" s="168">
        <v>0</v>
      </c>
      <c r="C60" s="168"/>
      <c r="D60" s="141"/>
      <c r="E60" s="145"/>
      <c r="F60" s="145"/>
    </row>
    <row r="61" spans="1:6" x14ac:dyDescent="0.25">
      <c r="A61" s="24" t="s">
        <v>123</v>
      </c>
      <c r="B61" s="168">
        <v>0</v>
      </c>
      <c r="C61" s="168"/>
      <c r="D61" s="141"/>
      <c r="E61" s="145"/>
      <c r="F61" s="145"/>
    </row>
    <row r="62" spans="1:6" ht="18" x14ac:dyDescent="0.35">
      <c r="A62" s="75" t="s">
        <v>67</v>
      </c>
      <c r="B62" s="168" t="s">
        <v>34</v>
      </c>
      <c r="C62" s="215" t="str">
        <f>IF(B62=0, -5, "0")</f>
        <v>0</v>
      </c>
      <c r="D62" s="166"/>
      <c r="E62" s="145"/>
      <c r="F62" s="145"/>
    </row>
    <row r="63" spans="1:6" ht="30" x14ac:dyDescent="0.25">
      <c r="A63" s="167" t="s">
        <v>277</v>
      </c>
      <c r="B63" s="168">
        <v>0</v>
      </c>
      <c r="C63" s="168"/>
      <c r="D63" s="166"/>
      <c r="E63" s="145"/>
      <c r="F63" s="145"/>
    </row>
    <row r="64" spans="1:6" ht="36" x14ac:dyDescent="0.25">
      <c r="A64" s="107" t="s">
        <v>272</v>
      </c>
      <c r="B64" s="168" t="s">
        <v>34</v>
      </c>
      <c r="C64" s="215" t="str">
        <f>IF(B64=0, -5, "0")</f>
        <v>0</v>
      </c>
      <c r="D64" s="166"/>
      <c r="E64" s="145"/>
      <c r="F64" s="145"/>
    </row>
    <row r="65" spans="1:6" ht="16.5" x14ac:dyDescent="0.3">
      <c r="A65" s="49" t="s">
        <v>271</v>
      </c>
      <c r="B65" s="168">
        <v>0</v>
      </c>
      <c r="C65" s="169"/>
      <c r="D65" s="144"/>
      <c r="E65" s="171"/>
      <c r="F65" s="145"/>
    </row>
    <row r="66" spans="1:6" x14ac:dyDescent="0.25">
      <c r="A66" s="167" t="s">
        <v>308</v>
      </c>
      <c r="B66" s="168">
        <v>0</v>
      </c>
      <c r="C66" s="168"/>
      <c r="D66" s="155"/>
      <c r="E66" s="171"/>
      <c r="F66" s="145"/>
    </row>
    <row r="67" spans="1:6" x14ac:dyDescent="0.25">
      <c r="A67" s="167" t="s">
        <v>187</v>
      </c>
      <c r="B67" s="168">
        <v>0</v>
      </c>
      <c r="C67" s="168"/>
      <c r="D67" s="155"/>
      <c r="E67" s="145"/>
      <c r="F67" s="145"/>
    </row>
    <row r="68" spans="1:6" x14ac:dyDescent="0.25">
      <c r="A68" s="167" t="s">
        <v>116</v>
      </c>
      <c r="B68" s="168">
        <v>0</v>
      </c>
      <c r="C68" s="168"/>
      <c r="D68" s="154"/>
      <c r="F68" s="145"/>
    </row>
    <row r="69" spans="1:6" x14ac:dyDescent="0.25">
      <c r="A69" s="167" t="s">
        <v>117</v>
      </c>
      <c r="B69" s="168">
        <v>0</v>
      </c>
      <c r="C69" s="169"/>
      <c r="D69" s="161"/>
      <c r="E69" s="144"/>
      <c r="F69" s="171"/>
    </row>
    <row r="70" spans="1:6" s="170" customFormat="1" ht="16.5" x14ac:dyDescent="0.25">
      <c r="A70" s="106" t="s">
        <v>171</v>
      </c>
      <c r="B70" s="168" t="s">
        <v>34</v>
      </c>
      <c r="C70" s="216" t="str">
        <f>IF(B70=0, -5, "0")</f>
        <v>0</v>
      </c>
      <c r="D70" s="150"/>
      <c r="E70" s="144"/>
      <c r="F70" s="171"/>
    </row>
    <row r="71" spans="1:6" s="170" customFormat="1" x14ac:dyDescent="0.25">
      <c r="A71" s="167" t="s">
        <v>291</v>
      </c>
      <c r="B71" s="168">
        <v>0</v>
      </c>
      <c r="C71" s="169"/>
      <c r="D71" s="150"/>
      <c r="E71" s="171"/>
      <c r="F71" s="171"/>
    </row>
    <row r="72" spans="1:6" s="170" customFormat="1" ht="16.5" x14ac:dyDescent="0.3">
      <c r="A72" s="49" t="s">
        <v>270</v>
      </c>
      <c r="B72" s="168">
        <v>0</v>
      </c>
      <c r="C72" s="169"/>
      <c r="D72" s="150"/>
      <c r="E72" s="171"/>
      <c r="F72" s="171"/>
    </row>
    <row r="73" spans="1:6" s="170" customFormat="1" x14ac:dyDescent="0.25">
      <c r="A73" s="167" t="s">
        <v>172</v>
      </c>
      <c r="B73" s="168">
        <v>0</v>
      </c>
      <c r="C73" s="169"/>
      <c r="D73" s="154"/>
      <c r="E73" s="171"/>
      <c r="F73" s="171"/>
    </row>
    <row r="74" spans="1:6" s="170" customFormat="1" x14ac:dyDescent="0.25">
      <c r="A74" s="167" t="s">
        <v>188</v>
      </c>
      <c r="B74" s="168">
        <v>0</v>
      </c>
      <c r="C74" s="169"/>
      <c r="D74" s="150"/>
      <c r="E74" s="171"/>
      <c r="F74" s="171"/>
    </row>
    <row r="75" spans="1:6" s="170" customFormat="1" ht="18" x14ac:dyDescent="0.35">
      <c r="A75" s="177" t="s">
        <v>289</v>
      </c>
      <c r="B75" s="168" t="s">
        <v>34</v>
      </c>
      <c r="C75" s="216" t="str">
        <f>IF(B75=0, -5, "0")</f>
        <v>0</v>
      </c>
      <c r="D75" s="150"/>
      <c r="E75" s="261"/>
      <c r="F75" s="171"/>
    </row>
    <row r="76" spans="1:6" s="170" customFormat="1" ht="16.5" x14ac:dyDescent="0.25">
      <c r="A76" s="106" t="s">
        <v>168</v>
      </c>
      <c r="B76" s="168" t="s">
        <v>34</v>
      </c>
      <c r="C76" s="216" t="str">
        <f>IF(B76=0, -5, "0")</f>
        <v>0</v>
      </c>
      <c r="D76" s="150"/>
      <c r="E76" s="171"/>
      <c r="F76" s="171"/>
    </row>
    <row r="77" spans="1:6" s="170" customFormat="1" x14ac:dyDescent="0.25">
      <c r="A77" s="24" t="s">
        <v>83</v>
      </c>
      <c r="B77" s="168">
        <v>0</v>
      </c>
      <c r="C77" s="169"/>
      <c r="D77" s="150"/>
      <c r="E77" s="171"/>
      <c r="F77" s="171"/>
    </row>
    <row r="78" spans="1:6" s="170" customFormat="1" ht="30" x14ac:dyDescent="0.25">
      <c r="A78" s="24" t="s">
        <v>221</v>
      </c>
      <c r="B78" s="168">
        <v>0</v>
      </c>
      <c r="C78" s="168"/>
      <c r="D78" s="155"/>
      <c r="E78" s="171"/>
      <c r="F78" s="171"/>
    </row>
    <row r="79" spans="1:6" s="170" customFormat="1" x14ac:dyDescent="0.25">
      <c r="A79" s="167" t="s">
        <v>292</v>
      </c>
      <c r="B79" s="168">
        <v>0</v>
      </c>
      <c r="C79" s="169"/>
      <c r="D79" s="150"/>
      <c r="E79" s="144"/>
      <c r="F79" s="171"/>
    </row>
    <row r="80" spans="1:6" s="170" customFormat="1" ht="30" x14ac:dyDescent="0.25">
      <c r="A80" s="167" t="s">
        <v>199</v>
      </c>
      <c r="B80" s="168">
        <v>0</v>
      </c>
      <c r="C80" s="169"/>
      <c r="D80" s="150"/>
      <c r="E80" s="171"/>
      <c r="F80" s="171"/>
    </row>
    <row r="81" spans="1:6" x14ac:dyDescent="0.25">
      <c r="A81" s="19" t="s">
        <v>38</v>
      </c>
      <c r="B81" s="19"/>
      <c r="C81" s="19"/>
      <c r="D81" s="19">
        <f>SUM(B58:C80)</f>
        <v>0</v>
      </c>
    </row>
    <row r="82" spans="1:6" x14ac:dyDescent="0.25">
      <c r="A82" s="19" t="s">
        <v>37</v>
      </c>
      <c r="B82" s="20"/>
      <c r="C82" s="21"/>
      <c r="D82" s="62">
        <f>D81/(COUNT(B58:C80)*2)</f>
        <v>0</v>
      </c>
    </row>
    <row r="83" spans="1:6" x14ac:dyDescent="0.25">
      <c r="A83" s="9"/>
      <c r="B83" s="6"/>
      <c r="C83" s="7"/>
      <c r="D83" s="6"/>
    </row>
    <row r="84" spans="1:6" ht="18" x14ac:dyDescent="0.25">
      <c r="A84" s="335" t="s">
        <v>25</v>
      </c>
      <c r="B84" s="336"/>
      <c r="C84" s="336"/>
      <c r="D84" s="336"/>
      <c r="E84" s="336"/>
      <c r="F84" s="336"/>
    </row>
    <row r="85" spans="1:6" x14ac:dyDescent="0.25">
      <c r="A85" s="167" t="s">
        <v>314</v>
      </c>
      <c r="B85" s="168">
        <v>0</v>
      </c>
      <c r="C85" s="168"/>
      <c r="D85" s="155"/>
      <c r="E85" s="145"/>
      <c r="F85" s="145"/>
    </row>
    <row r="86" spans="1:6" x14ac:dyDescent="0.25">
      <c r="A86" s="18" t="s">
        <v>105</v>
      </c>
      <c r="B86" s="168">
        <v>0</v>
      </c>
      <c r="C86" s="168"/>
      <c r="D86" s="153"/>
      <c r="E86" s="145"/>
      <c r="F86" s="145"/>
    </row>
    <row r="87" spans="1:6" ht="18" x14ac:dyDescent="0.35">
      <c r="A87" s="75" t="s">
        <v>59</v>
      </c>
      <c r="B87" s="168" t="s">
        <v>34</v>
      </c>
      <c r="C87" s="215" t="str">
        <f>IF(B87=0, -5, "0")</f>
        <v>0</v>
      </c>
      <c r="D87" s="155"/>
      <c r="E87" s="145"/>
      <c r="F87" s="145"/>
    </row>
    <row r="88" spans="1:6" ht="30" x14ac:dyDescent="0.25">
      <c r="A88" s="24" t="s">
        <v>250</v>
      </c>
      <c r="B88" s="168">
        <v>0</v>
      </c>
      <c r="C88" s="168"/>
      <c r="D88" s="155"/>
      <c r="E88" s="145"/>
      <c r="F88" s="145"/>
    </row>
    <row r="89" spans="1:6" x14ac:dyDescent="0.25">
      <c r="A89" s="18" t="s">
        <v>55</v>
      </c>
      <c r="B89" s="168">
        <v>0</v>
      </c>
      <c r="C89" s="168"/>
      <c r="D89" s="156"/>
      <c r="E89" s="145"/>
      <c r="F89" s="145"/>
    </row>
    <row r="90" spans="1:6" x14ac:dyDescent="0.25">
      <c r="A90" s="167" t="s">
        <v>293</v>
      </c>
      <c r="B90" s="168">
        <v>0</v>
      </c>
      <c r="C90" s="168"/>
      <c r="D90" s="154"/>
      <c r="E90" s="171"/>
      <c r="F90" s="145"/>
    </row>
    <row r="91" spans="1:6" ht="30" x14ac:dyDescent="0.25">
      <c r="A91" s="18" t="s">
        <v>260</v>
      </c>
      <c r="B91" s="168">
        <v>0</v>
      </c>
      <c r="C91" s="168"/>
      <c r="D91" s="155"/>
      <c r="E91" s="145"/>
      <c r="F91" s="145"/>
    </row>
    <row r="92" spans="1:6" ht="45" x14ac:dyDescent="0.25">
      <c r="A92" s="108" t="s">
        <v>287</v>
      </c>
      <c r="B92" s="168">
        <v>0</v>
      </c>
      <c r="C92" s="152"/>
      <c r="D92" s="155"/>
      <c r="E92" s="101"/>
      <c r="F92" s="101"/>
    </row>
    <row r="93" spans="1:6" x14ac:dyDescent="0.25">
      <c r="A93" s="19" t="s">
        <v>38</v>
      </c>
      <c r="B93" s="19"/>
      <c r="C93" s="19"/>
      <c r="D93" s="19">
        <f>SUM(B85:C91)</f>
        <v>0</v>
      </c>
    </row>
    <row r="94" spans="1:6" x14ac:dyDescent="0.25">
      <c r="A94" s="19" t="s">
        <v>37</v>
      </c>
      <c r="B94" s="20"/>
      <c r="C94" s="21"/>
      <c r="D94" s="62">
        <f>D93/(COUNT(B85:C91)*2)</f>
        <v>0</v>
      </c>
    </row>
    <row r="95" spans="1:6" x14ac:dyDescent="0.25">
      <c r="A95" s="9"/>
      <c r="B95" s="6"/>
      <c r="C95" s="7"/>
      <c r="D95" s="6"/>
    </row>
    <row r="96" spans="1:6" ht="18" x14ac:dyDescent="0.25">
      <c r="A96" s="77" t="s">
        <v>66</v>
      </c>
      <c r="B96" s="83"/>
      <c r="C96" s="84"/>
      <c r="D96" s="80">
        <f>SUM(D81,D93,D54)</f>
        <v>0</v>
      </c>
    </row>
    <row r="97" spans="1:6" ht="18" x14ac:dyDescent="0.25">
      <c r="A97" s="77" t="s">
        <v>224</v>
      </c>
      <c r="B97" s="83"/>
      <c r="C97" s="84"/>
      <c r="D97" s="81">
        <f>D96/(COUNT(B85:C91,B46:C53,B58:C80)*2)</f>
        <v>0</v>
      </c>
    </row>
    <row r="98" spans="1:6" x14ac:dyDescent="0.25">
      <c r="A98" s="5"/>
      <c r="B98" s="6"/>
      <c r="C98" s="7"/>
      <c r="D98" s="6"/>
    </row>
    <row r="99" spans="1:6" ht="18" x14ac:dyDescent="0.35">
      <c r="A99" s="337" t="s">
        <v>129</v>
      </c>
      <c r="B99" s="337"/>
      <c r="C99" s="337"/>
      <c r="D99" s="337"/>
      <c r="E99" s="337"/>
      <c r="F99" s="337"/>
    </row>
    <row r="100" spans="1:6" x14ac:dyDescent="0.25">
      <c r="A100" s="181">
        <f>B11</f>
        <v>0</v>
      </c>
      <c r="B100" s="6"/>
      <c r="C100" s="7"/>
      <c r="D100" s="6"/>
    </row>
    <row r="101" spans="1:6" ht="16.5" x14ac:dyDescent="0.25">
      <c r="A101" s="338" t="s">
        <v>63</v>
      </c>
      <c r="B101" s="339"/>
      <c r="C101" s="339"/>
      <c r="D101" s="339"/>
      <c r="E101" s="339"/>
      <c r="F101" s="339"/>
    </row>
    <row r="102" spans="1:6" x14ac:dyDescent="0.25">
      <c r="A102" s="23" t="s">
        <v>57</v>
      </c>
      <c r="B102" s="168">
        <v>0</v>
      </c>
      <c r="C102" s="168"/>
      <c r="D102" s="166"/>
      <c r="E102" s="166"/>
      <c r="F102" s="145"/>
    </row>
    <row r="103" spans="1:6" x14ac:dyDescent="0.25">
      <c r="A103" s="23" t="s">
        <v>297</v>
      </c>
      <c r="B103" s="168">
        <v>0</v>
      </c>
      <c r="C103" s="168"/>
      <c r="D103" s="166"/>
      <c r="E103" s="145"/>
      <c r="F103" s="145"/>
    </row>
    <row r="104" spans="1:6" x14ac:dyDescent="0.25">
      <c r="A104" s="33" t="s">
        <v>100</v>
      </c>
      <c r="B104" s="168">
        <v>0</v>
      </c>
      <c r="C104" s="169"/>
      <c r="D104" s="144"/>
      <c r="E104" s="171"/>
      <c r="F104" s="145"/>
    </row>
    <row r="105" spans="1:6" x14ac:dyDescent="0.25">
      <c r="A105" s="33" t="s">
        <v>28</v>
      </c>
      <c r="B105" s="168">
        <v>0</v>
      </c>
      <c r="C105" s="168"/>
      <c r="D105" s="147"/>
      <c r="E105" s="145"/>
      <c r="F105" s="145"/>
    </row>
    <row r="106" spans="1:6" ht="30" x14ac:dyDescent="0.25">
      <c r="A106" s="33" t="s">
        <v>174</v>
      </c>
      <c r="B106" s="168">
        <v>0</v>
      </c>
      <c r="C106" s="168"/>
      <c r="D106" s="128"/>
      <c r="E106" s="145"/>
      <c r="F106" s="145"/>
    </row>
    <row r="107" spans="1:6" ht="18" x14ac:dyDescent="0.35">
      <c r="A107" s="75" t="s">
        <v>59</v>
      </c>
      <c r="B107" s="168" t="s">
        <v>34</v>
      </c>
      <c r="C107" s="215" t="str">
        <f>IF(B107=0, -5, "0")</f>
        <v>0</v>
      </c>
      <c r="D107" s="166"/>
      <c r="E107" s="145"/>
      <c r="F107" s="145"/>
    </row>
    <row r="108" spans="1:6" ht="30" x14ac:dyDescent="0.25">
      <c r="A108" s="23" t="s">
        <v>131</v>
      </c>
      <c r="B108" s="168">
        <v>0</v>
      </c>
      <c r="C108" s="136"/>
      <c r="D108" s="166"/>
      <c r="E108" s="145"/>
      <c r="F108" s="145"/>
    </row>
    <row r="109" spans="1:6" ht="36" x14ac:dyDescent="0.35">
      <c r="A109" s="82" t="s">
        <v>27</v>
      </c>
      <c r="B109" s="168" t="s">
        <v>34</v>
      </c>
      <c r="C109" s="215" t="str">
        <f>IF(B109=0, -5, "0")</f>
        <v>0</v>
      </c>
      <c r="D109" s="10"/>
      <c r="E109" s="145"/>
      <c r="F109" s="145"/>
    </row>
    <row r="110" spans="1:6" x14ac:dyDescent="0.25">
      <c r="A110" s="19" t="s">
        <v>38</v>
      </c>
      <c r="B110" s="19"/>
      <c r="C110" s="19"/>
      <c r="D110" s="19">
        <f>SUM(B102:C109)</f>
        <v>0</v>
      </c>
    </row>
    <row r="111" spans="1:6" x14ac:dyDescent="0.25">
      <c r="A111" s="19" t="s">
        <v>37</v>
      </c>
      <c r="B111" s="20"/>
      <c r="C111" s="21"/>
      <c r="D111" s="62">
        <f>D110/(COUNT(B102:C109)*2)</f>
        <v>0</v>
      </c>
    </row>
    <row r="112" spans="1:6" x14ac:dyDescent="0.25">
      <c r="A112" s="9"/>
      <c r="B112" s="6"/>
      <c r="C112" s="7"/>
      <c r="D112" s="6"/>
    </row>
    <row r="113" spans="1:6" ht="18" x14ac:dyDescent="0.25">
      <c r="A113" s="335" t="s">
        <v>133</v>
      </c>
      <c r="B113" s="336"/>
      <c r="C113" s="336"/>
      <c r="D113" s="336"/>
      <c r="E113" s="336"/>
      <c r="F113" s="336"/>
    </row>
    <row r="114" spans="1:6" x14ac:dyDescent="0.25">
      <c r="A114" s="167" t="s">
        <v>314</v>
      </c>
      <c r="B114" s="168">
        <v>0</v>
      </c>
      <c r="C114" s="168"/>
      <c r="D114" s="166"/>
      <c r="E114" s="166"/>
      <c r="F114" s="145"/>
    </row>
    <row r="115" spans="1:6" x14ac:dyDescent="0.25">
      <c r="A115" s="18" t="s">
        <v>294</v>
      </c>
      <c r="B115" s="168">
        <v>0</v>
      </c>
      <c r="C115" s="168"/>
      <c r="D115" s="141"/>
      <c r="E115" s="141"/>
      <c r="F115" s="145"/>
    </row>
    <row r="116" spans="1:6" x14ac:dyDescent="0.25">
      <c r="A116" s="18" t="s">
        <v>71</v>
      </c>
      <c r="B116" s="168">
        <v>0</v>
      </c>
      <c r="C116" s="168"/>
      <c r="D116" s="141"/>
      <c r="E116" s="171"/>
      <c r="F116" s="145"/>
    </row>
    <row r="117" spans="1:6" x14ac:dyDescent="0.25">
      <c r="A117" s="167" t="s">
        <v>295</v>
      </c>
      <c r="B117" s="168">
        <v>0</v>
      </c>
      <c r="C117" s="168"/>
      <c r="D117" s="11"/>
      <c r="E117" s="171"/>
      <c r="F117" s="145"/>
    </row>
    <row r="118" spans="1:6" x14ac:dyDescent="0.25">
      <c r="A118" s="18" t="s">
        <v>64</v>
      </c>
      <c r="B118" s="168">
        <v>0</v>
      </c>
      <c r="C118" s="168"/>
      <c r="D118" s="12"/>
      <c r="E118" s="166"/>
      <c r="F118" s="145"/>
    </row>
    <row r="119" spans="1:6" ht="30" x14ac:dyDescent="0.25">
      <c r="A119" s="167" t="s">
        <v>175</v>
      </c>
      <c r="B119" s="168">
        <v>0</v>
      </c>
      <c r="C119" s="168"/>
      <c r="D119" s="12"/>
      <c r="E119" s="145"/>
      <c r="F119" s="145"/>
    </row>
    <row r="120" spans="1:6" x14ac:dyDescent="0.25">
      <c r="A120" s="167" t="s">
        <v>291</v>
      </c>
      <c r="B120" s="168">
        <v>0</v>
      </c>
      <c r="C120" s="168"/>
      <c r="D120" s="12"/>
      <c r="E120" s="145"/>
      <c r="F120" s="145"/>
    </row>
    <row r="121" spans="1:6" ht="18" x14ac:dyDescent="0.35">
      <c r="A121" s="75" t="s">
        <v>74</v>
      </c>
      <c r="B121" s="168" t="s">
        <v>34</v>
      </c>
      <c r="C121" s="215" t="str">
        <f>IF(B121=0, -5, "0")</f>
        <v>0</v>
      </c>
      <c r="D121" s="166"/>
      <c r="E121" s="145"/>
      <c r="F121" s="145"/>
    </row>
    <row r="122" spans="1:6" x14ac:dyDescent="0.25">
      <c r="A122" s="18" t="s">
        <v>188</v>
      </c>
      <c r="B122" s="168">
        <v>0</v>
      </c>
      <c r="C122" s="168"/>
      <c r="D122" s="166"/>
      <c r="E122" s="145"/>
      <c r="F122" s="145"/>
    </row>
    <row r="123" spans="1:6" ht="16.5" x14ac:dyDescent="0.3">
      <c r="A123" s="48" t="s">
        <v>189</v>
      </c>
      <c r="B123" s="175">
        <v>0</v>
      </c>
      <c r="C123" s="175"/>
      <c r="D123" s="182"/>
      <c r="E123" s="166"/>
      <c r="F123" s="145"/>
    </row>
    <row r="124" spans="1:6" x14ac:dyDescent="0.25">
      <c r="A124" s="167" t="s">
        <v>278</v>
      </c>
      <c r="B124" s="168">
        <v>0</v>
      </c>
      <c r="C124" s="168"/>
      <c r="D124" s="147"/>
      <c r="E124" s="171"/>
      <c r="F124" s="145"/>
    </row>
    <row r="125" spans="1:6" ht="36" x14ac:dyDescent="0.25">
      <c r="A125" s="107" t="s">
        <v>272</v>
      </c>
      <c r="B125" s="168" t="s">
        <v>34</v>
      </c>
      <c r="C125" s="215" t="str">
        <f>IF(B125=0, -5, "0")</f>
        <v>0</v>
      </c>
      <c r="D125" s="166"/>
      <c r="E125" s="166"/>
      <c r="F125" s="145"/>
    </row>
    <row r="126" spans="1:6" ht="16.5" x14ac:dyDescent="0.3">
      <c r="A126" s="49" t="s">
        <v>271</v>
      </c>
      <c r="B126" s="175">
        <v>0</v>
      </c>
      <c r="C126" s="175"/>
      <c r="D126" s="182" t="s">
        <v>371</v>
      </c>
      <c r="E126" s="145"/>
      <c r="F126" s="145"/>
    </row>
    <row r="127" spans="1:6" ht="18" x14ac:dyDescent="0.35">
      <c r="A127" s="75" t="s">
        <v>173</v>
      </c>
      <c r="B127" s="168" t="s">
        <v>34</v>
      </c>
      <c r="C127" s="215" t="str">
        <f>IF(B127=0, -5, "0")</f>
        <v>0</v>
      </c>
      <c r="D127" s="166"/>
      <c r="E127" s="166"/>
      <c r="F127" s="145"/>
    </row>
    <row r="128" spans="1:6" ht="18" x14ac:dyDescent="0.35">
      <c r="A128" s="48" t="s">
        <v>289</v>
      </c>
      <c r="B128" s="168">
        <v>0</v>
      </c>
      <c r="C128" s="168"/>
      <c r="D128" s="166"/>
      <c r="E128" s="261"/>
      <c r="F128" s="145"/>
    </row>
    <row r="129" spans="1:6" ht="16.5" x14ac:dyDescent="0.25">
      <c r="A129" s="183" t="s">
        <v>168</v>
      </c>
      <c r="B129" s="169" t="s">
        <v>34</v>
      </c>
      <c r="C129" s="216" t="str">
        <f>IF(B129=0, -5, "0")</f>
        <v>0</v>
      </c>
      <c r="D129" s="144"/>
      <c r="E129" s="171"/>
      <c r="F129" s="171"/>
    </row>
    <row r="130" spans="1:6" x14ac:dyDescent="0.25">
      <c r="A130" s="24" t="s">
        <v>83</v>
      </c>
      <c r="B130" s="169">
        <v>0</v>
      </c>
      <c r="C130" s="168"/>
      <c r="D130" s="166"/>
      <c r="E130" s="145"/>
      <c r="F130" s="145"/>
    </row>
    <row r="131" spans="1:6" ht="33" x14ac:dyDescent="0.3">
      <c r="A131" s="49" t="s">
        <v>222</v>
      </c>
      <c r="B131" s="169">
        <v>0</v>
      </c>
      <c r="C131" s="168"/>
      <c r="D131" s="166"/>
      <c r="E131" s="145"/>
      <c r="F131" s="145"/>
    </row>
    <row r="132" spans="1:6" x14ac:dyDescent="0.25">
      <c r="A132" s="24" t="s">
        <v>248</v>
      </c>
      <c r="B132" s="169">
        <v>0</v>
      </c>
      <c r="C132" s="168"/>
      <c r="D132" s="166"/>
      <c r="E132" s="166"/>
      <c r="F132" s="145"/>
    </row>
    <row r="133" spans="1:6" ht="30" x14ac:dyDescent="0.25">
      <c r="A133" s="24" t="s">
        <v>199</v>
      </c>
      <c r="B133" s="169">
        <v>0</v>
      </c>
      <c r="C133" s="168"/>
      <c r="D133" s="166"/>
      <c r="E133" s="145"/>
      <c r="F133" s="145"/>
    </row>
    <row r="134" spans="1:6" x14ac:dyDescent="0.25">
      <c r="A134" s="19" t="s">
        <v>38</v>
      </c>
      <c r="B134" s="19"/>
      <c r="C134" s="19"/>
      <c r="D134" s="19">
        <f>SUM(B114:C133)</f>
        <v>0</v>
      </c>
    </row>
    <row r="135" spans="1:6" x14ac:dyDescent="0.25">
      <c r="A135" s="19" t="s">
        <v>37</v>
      </c>
      <c r="B135" s="20"/>
      <c r="C135" s="21"/>
      <c r="D135" s="62">
        <f>D134/(COUNT(B114:C133)*2)</f>
        <v>0</v>
      </c>
    </row>
    <row r="136" spans="1:6" x14ac:dyDescent="0.25">
      <c r="A136" s="9"/>
      <c r="B136" s="6"/>
      <c r="C136" s="7"/>
      <c r="D136" s="6"/>
    </row>
    <row r="137" spans="1:6" ht="18" x14ac:dyDescent="0.25">
      <c r="A137" s="335" t="s">
        <v>73</v>
      </c>
      <c r="B137" s="336"/>
      <c r="C137" s="336"/>
      <c r="D137" s="336"/>
      <c r="E137" s="336"/>
      <c r="F137" s="336"/>
    </row>
    <row r="138" spans="1:6" ht="30" x14ac:dyDescent="0.25">
      <c r="A138" s="167" t="s">
        <v>372</v>
      </c>
      <c r="B138" s="168">
        <v>0</v>
      </c>
      <c r="C138" s="168"/>
      <c r="D138" s="166"/>
      <c r="E138" s="144"/>
      <c r="F138" s="145"/>
    </row>
    <row r="139" spans="1:6" x14ac:dyDescent="0.25">
      <c r="A139" s="18" t="s">
        <v>144</v>
      </c>
      <c r="B139" s="168">
        <v>0</v>
      </c>
      <c r="C139" s="168"/>
      <c r="D139" s="141"/>
      <c r="E139" s="145"/>
      <c r="F139" s="145"/>
    </row>
    <row r="140" spans="1:6" ht="18" x14ac:dyDescent="0.35">
      <c r="A140" s="75" t="s">
        <v>59</v>
      </c>
      <c r="B140" s="168" t="s">
        <v>34</v>
      </c>
      <c r="C140" s="215" t="str">
        <f>IF(B140=0, -5, "0")</f>
        <v>0</v>
      </c>
      <c r="D140" s="166"/>
      <c r="E140" s="166"/>
      <c r="F140" s="145"/>
    </row>
    <row r="141" spans="1:6" ht="36" x14ac:dyDescent="0.35">
      <c r="A141" s="82" t="s">
        <v>55</v>
      </c>
      <c r="B141" s="168" t="s">
        <v>34</v>
      </c>
      <c r="C141" s="215" t="str">
        <f>IF(B141=0, -5, "0")</f>
        <v>0</v>
      </c>
      <c r="D141" s="12"/>
      <c r="E141" s="166"/>
      <c r="F141" s="145"/>
    </row>
    <row r="142" spans="1:6" ht="16.5" x14ac:dyDescent="0.3">
      <c r="A142" s="53" t="s">
        <v>149</v>
      </c>
      <c r="B142" s="168">
        <v>0</v>
      </c>
      <c r="C142" s="168"/>
      <c r="D142" s="147"/>
      <c r="E142" s="145"/>
      <c r="F142" s="145"/>
    </row>
    <row r="143" spans="1:6" ht="18" x14ac:dyDescent="0.35">
      <c r="A143" s="82" t="s">
        <v>273</v>
      </c>
      <c r="B143" s="168" t="s">
        <v>34</v>
      </c>
      <c r="C143" s="215" t="str">
        <f>IF(B143=0, -5, "0")</f>
        <v>0</v>
      </c>
      <c r="D143" s="166"/>
      <c r="E143" s="166"/>
      <c r="F143" s="145"/>
    </row>
    <row r="144" spans="1:6" ht="16.5" x14ac:dyDescent="0.25">
      <c r="A144" s="184" t="s">
        <v>75</v>
      </c>
      <c r="B144" s="168">
        <v>0</v>
      </c>
      <c r="C144" s="175"/>
      <c r="D144" s="185"/>
      <c r="E144" s="166"/>
      <c r="F144" s="145"/>
    </row>
    <row r="145" spans="1:6" ht="66" x14ac:dyDescent="0.25">
      <c r="A145" s="109" t="s">
        <v>287</v>
      </c>
      <c r="B145" s="168">
        <v>0</v>
      </c>
      <c r="C145" s="152"/>
      <c r="D145" s="166"/>
      <c r="E145" s="7"/>
      <c r="F145" s="101"/>
    </row>
    <row r="146" spans="1:6" x14ac:dyDescent="0.25">
      <c r="A146" s="19" t="s">
        <v>38</v>
      </c>
      <c r="B146" s="19"/>
      <c r="C146" s="19"/>
      <c r="D146" s="19">
        <f>SUM(B138:C144)</f>
        <v>0</v>
      </c>
    </row>
    <row r="147" spans="1:6" x14ac:dyDescent="0.25">
      <c r="A147" s="19" t="s">
        <v>37</v>
      </c>
      <c r="B147" s="20"/>
      <c r="C147" s="21"/>
      <c r="D147" s="62">
        <f>D146/(COUNT(B138:C144)*2)</f>
        <v>0</v>
      </c>
    </row>
    <row r="148" spans="1:6" x14ac:dyDescent="0.25">
      <c r="A148" s="9"/>
      <c r="B148" s="6"/>
      <c r="C148" s="7"/>
      <c r="D148" s="6"/>
    </row>
    <row r="149" spans="1:6" ht="18" x14ac:dyDescent="0.25">
      <c r="A149" s="77" t="s">
        <v>138</v>
      </c>
      <c r="B149" s="83"/>
      <c r="C149" s="84"/>
      <c r="D149" s="80">
        <f>SUM(D146,D110,D134)</f>
        <v>0</v>
      </c>
    </row>
    <row r="150" spans="1:6" ht="18" x14ac:dyDescent="0.25">
      <c r="A150" s="77" t="s">
        <v>225</v>
      </c>
      <c r="B150" s="83"/>
      <c r="C150" s="84"/>
      <c r="D150" s="81">
        <f>D149/(COUNT(B138:C144,B102:C109,B114:C133)*2)</f>
        <v>0</v>
      </c>
    </row>
    <row r="151" spans="1:6" x14ac:dyDescent="0.25">
      <c r="A151" s="9"/>
      <c r="B151" s="6"/>
      <c r="C151" s="7"/>
      <c r="D151" s="6"/>
    </row>
    <row r="152" spans="1:6" ht="18" x14ac:dyDescent="0.35">
      <c r="A152" s="337" t="s">
        <v>130</v>
      </c>
      <c r="B152" s="337"/>
      <c r="C152" s="337"/>
      <c r="D152" s="337"/>
      <c r="E152" s="337"/>
      <c r="F152" s="337"/>
    </row>
    <row r="153" spans="1:6" x14ac:dyDescent="0.25">
      <c r="A153" s="181">
        <f>B11</f>
        <v>0</v>
      </c>
      <c r="B153" s="6"/>
      <c r="C153" s="7"/>
      <c r="D153" s="59"/>
    </row>
    <row r="154" spans="1:6" ht="16.5" x14ac:dyDescent="0.25">
      <c r="A154" s="338" t="s">
        <v>63</v>
      </c>
      <c r="B154" s="339"/>
      <c r="C154" s="339"/>
      <c r="D154" s="339"/>
      <c r="E154" s="339"/>
      <c r="F154" s="339"/>
    </row>
    <row r="155" spans="1:6" x14ac:dyDescent="0.25">
      <c r="A155" s="23" t="s">
        <v>132</v>
      </c>
      <c r="B155" s="168">
        <v>0</v>
      </c>
      <c r="C155" s="168"/>
      <c r="D155" s="166"/>
      <c r="E155" s="145"/>
      <c r="F155" s="145"/>
    </row>
    <row r="156" spans="1:6" x14ac:dyDescent="0.25">
      <c r="A156" s="23" t="s">
        <v>297</v>
      </c>
      <c r="B156" s="168">
        <v>0</v>
      </c>
      <c r="C156" s="168"/>
      <c r="D156" s="166"/>
      <c r="E156" s="145"/>
      <c r="F156" s="145"/>
    </row>
    <row r="157" spans="1:6" x14ac:dyDescent="0.25">
      <c r="A157" s="23" t="s">
        <v>69</v>
      </c>
      <c r="B157" s="168">
        <v>0</v>
      </c>
      <c r="C157" s="166"/>
      <c r="D157" s="166"/>
      <c r="E157" s="145"/>
      <c r="F157" s="145"/>
    </row>
    <row r="158" spans="1:6" x14ac:dyDescent="0.25">
      <c r="A158" s="33" t="s">
        <v>136</v>
      </c>
      <c r="B158" s="168">
        <v>0</v>
      </c>
      <c r="C158" s="168"/>
      <c r="D158" s="147"/>
      <c r="E158" s="145"/>
      <c r="F158" s="145"/>
    </row>
    <row r="159" spans="1:6" ht="30" x14ac:dyDescent="0.25">
      <c r="A159" s="23" t="s">
        <v>190</v>
      </c>
      <c r="B159" s="168">
        <v>0</v>
      </c>
      <c r="C159" s="168"/>
      <c r="D159" s="166"/>
      <c r="E159" s="145"/>
      <c r="F159" s="145"/>
    </row>
    <row r="160" spans="1:6" ht="18" x14ac:dyDescent="0.35">
      <c r="A160" s="75" t="s">
        <v>59</v>
      </c>
      <c r="B160" s="168" t="s">
        <v>34</v>
      </c>
      <c r="C160" s="215" t="str">
        <f>IF(B160=0, -5, "0")</f>
        <v>0</v>
      </c>
      <c r="D160" s="166"/>
      <c r="E160" s="145"/>
      <c r="F160" s="145"/>
    </row>
    <row r="161" spans="1:6" x14ac:dyDescent="0.25">
      <c r="A161" s="23" t="s">
        <v>145</v>
      </c>
      <c r="B161" s="168">
        <v>0</v>
      </c>
      <c r="C161" s="136"/>
      <c r="D161" s="166"/>
      <c r="E161" s="145"/>
      <c r="F161" s="145"/>
    </row>
    <row r="162" spans="1:6" x14ac:dyDescent="0.25">
      <c r="A162" s="23" t="s">
        <v>27</v>
      </c>
      <c r="B162" s="168">
        <v>0</v>
      </c>
      <c r="C162" s="168"/>
      <c r="D162" s="10"/>
      <c r="E162" s="145"/>
      <c r="F162" s="145"/>
    </row>
    <row r="163" spans="1:6" x14ac:dyDescent="0.25">
      <c r="A163" s="19" t="s">
        <v>38</v>
      </c>
      <c r="B163" s="19"/>
      <c r="C163" s="19"/>
      <c r="D163" s="19">
        <f>SUM(B155:C162)</f>
        <v>0</v>
      </c>
    </row>
    <row r="164" spans="1:6" x14ac:dyDescent="0.25">
      <c r="A164" s="19" t="s">
        <v>37</v>
      </c>
      <c r="B164" s="20"/>
      <c r="C164" s="21"/>
      <c r="D164" s="62">
        <f>D163/(COUNT(B155:C162)*2)</f>
        <v>0</v>
      </c>
    </row>
    <row r="165" spans="1:6" x14ac:dyDescent="0.25">
      <c r="A165" s="9"/>
      <c r="B165" s="6"/>
      <c r="C165" s="7"/>
      <c r="D165" s="6"/>
    </row>
    <row r="166" spans="1:6" ht="18" x14ac:dyDescent="0.25">
      <c r="A166" s="335" t="s">
        <v>134</v>
      </c>
      <c r="B166" s="336"/>
      <c r="C166" s="336"/>
      <c r="D166" s="336"/>
      <c r="E166" s="336"/>
      <c r="F166" s="336"/>
    </row>
    <row r="167" spans="1:6" x14ac:dyDescent="0.25">
      <c r="A167" s="167" t="s">
        <v>314</v>
      </c>
      <c r="B167" s="168">
        <v>0</v>
      </c>
      <c r="C167" s="168"/>
      <c r="D167" s="141"/>
      <c r="E167" s="145"/>
      <c r="F167" s="145"/>
    </row>
    <row r="168" spans="1:6" x14ac:dyDescent="0.25">
      <c r="A168" s="18" t="s">
        <v>102</v>
      </c>
      <c r="B168" s="168">
        <v>0</v>
      </c>
      <c r="C168" s="168"/>
      <c r="D168" s="141"/>
      <c r="E168" s="145"/>
      <c r="F168" s="145"/>
    </row>
    <row r="169" spans="1:6" x14ac:dyDescent="0.25">
      <c r="A169" s="18" t="s">
        <v>135</v>
      </c>
      <c r="B169" s="168">
        <v>0</v>
      </c>
      <c r="C169" s="168"/>
      <c r="D169" s="141"/>
      <c r="E169" s="145"/>
      <c r="F169" s="145"/>
    </row>
    <row r="170" spans="1:6" x14ac:dyDescent="0.25">
      <c r="A170" s="18" t="s">
        <v>64</v>
      </c>
      <c r="B170" s="168">
        <v>0</v>
      </c>
      <c r="C170" s="168"/>
      <c r="D170" s="12"/>
      <c r="E170" s="145"/>
      <c r="F170" s="145"/>
    </row>
    <row r="171" spans="1:6" x14ac:dyDescent="0.25">
      <c r="A171" s="18" t="s">
        <v>279</v>
      </c>
      <c r="B171" s="168">
        <v>0</v>
      </c>
      <c r="C171" s="168"/>
      <c r="D171" s="12"/>
      <c r="E171" s="145"/>
      <c r="F171" s="145"/>
    </row>
    <row r="172" spans="1:6" ht="18" x14ac:dyDescent="0.35">
      <c r="A172" s="82" t="s">
        <v>80</v>
      </c>
      <c r="B172" s="168" t="s">
        <v>34</v>
      </c>
      <c r="C172" s="215" t="str">
        <f>IF(B172=0, -5, "0")</f>
        <v>0</v>
      </c>
      <c r="D172" s="12"/>
      <c r="E172" s="145"/>
      <c r="F172" s="145"/>
    </row>
    <row r="173" spans="1:6" x14ac:dyDescent="0.25">
      <c r="A173" s="167" t="s">
        <v>296</v>
      </c>
      <c r="B173" s="168">
        <v>0</v>
      </c>
      <c r="C173" s="169"/>
      <c r="D173" s="164"/>
      <c r="E173" s="171"/>
      <c r="F173" s="145"/>
    </row>
    <row r="174" spans="1:6" ht="18" x14ac:dyDescent="0.35">
      <c r="A174" s="75" t="s">
        <v>251</v>
      </c>
      <c r="B174" s="168" t="s">
        <v>34</v>
      </c>
      <c r="C174" s="215" t="str">
        <f>IF(B174=0, -5, "0")</f>
        <v>0</v>
      </c>
      <c r="D174" s="12"/>
      <c r="E174" s="166"/>
      <c r="F174" s="145"/>
    </row>
    <row r="175" spans="1:6" x14ac:dyDescent="0.25">
      <c r="A175" s="167" t="s">
        <v>313</v>
      </c>
      <c r="B175" s="168">
        <v>0</v>
      </c>
      <c r="C175" s="168"/>
      <c r="D175" s="147"/>
      <c r="E175" s="145"/>
      <c r="F175" s="145"/>
    </row>
    <row r="176" spans="1:6" ht="36" x14ac:dyDescent="0.35">
      <c r="A176" s="85" t="s">
        <v>209</v>
      </c>
      <c r="B176" s="168" t="s">
        <v>34</v>
      </c>
      <c r="C176" s="215" t="str">
        <f>IF(B176=0, -5, "0")</f>
        <v>0</v>
      </c>
      <c r="D176" s="166"/>
      <c r="E176" s="145"/>
      <c r="F176" s="145"/>
    </row>
    <row r="177" spans="1:7" x14ac:dyDescent="0.25">
      <c r="A177" s="167" t="s">
        <v>291</v>
      </c>
      <c r="B177" s="168">
        <v>0</v>
      </c>
      <c r="C177" s="168"/>
      <c r="D177" s="166"/>
      <c r="E177" s="145"/>
      <c r="F177" s="145"/>
    </row>
    <row r="178" spans="1:7" x14ac:dyDescent="0.25">
      <c r="A178" s="167" t="s">
        <v>188</v>
      </c>
      <c r="B178" s="168">
        <v>0</v>
      </c>
      <c r="C178" s="168"/>
      <c r="D178" s="166"/>
      <c r="E178" s="166"/>
      <c r="F178" s="145"/>
    </row>
    <row r="179" spans="1:7" ht="18" x14ac:dyDescent="0.35">
      <c r="A179" s="158" t="s">
        <v>289</v>
      </c>
      <c r="B179" s="168">
        <v>0</v>
      </c>
      <c r="C179" s="168"/>
      <c r="D179" s="166"/>
      <c r="E179" s="261"/>
      <c r="F179" s="145"/>
    </row>
    <row r="180" spans="1:7" ht="16.5" x14ac:dyDescent="0.25">
      <c r="A180" s="106" t="s">
        <v>168</v>
      </c>
      <c r="B180" s="168" t="s">
        <v>34</v>
      </c>
      <c r="C180" s="216" t="str">
        <f>IF(B180=0, -5, "0")</f>
        <v>0</v>
      </c>
      <c r="D180" s="144"/>
      <c r="E180" s="171"/>
      <c r="F180" s="145"/>
    </row>
    <row r="181" spans="1:7" x14ac:dyDescent="0.25">
      <c r="A181" s="24" t="s">
        <v>83</v>
      </c>
      <c r="B181" s="168">
        <v>0</v>
      </c>
      <c r="C181" s="168"/>
      <c r="D181" s="166"/>
      <c r="E181" s="145"/>
      <c r="F181" s="145"/>
    </row>
    <row r="182" spans="1:7" ht="33" x14ac:dyDescent="0.3">
      <c r="A182" s="178" t="s">
        <v>234</v>
      </c>
      <c r="B182" s="168">
        <v>0</v>
      </c>
      <c r="C182" s="168"/>
      <c r="D182" s="68"/>
      <c r="E182" s="145"/>
      <c r="F182" s="145"/>
      <c r="G182" s="170"/>
    </row>
    <row r="183" spans="1:7" x14ac:dyDescent="0.25">
      <c r="A183" s="24" t="s">
        <v>248</v>
      </c>
      <c r="B183" s="168">
        <v>0</v>
      </c>
      <c r="C183" s="168"/>
      <c r="D183" s="166"/>
      <c r="E183" s="166"/>
      <c r="F183" s="145"/>
    </row>
    <row r="184" spans="1:7" ht="30" x14ac:dyDescent="0.25">
      <c r="A184" s="24" t="s">
        <v>200</v>
      </c>
      <c r="B184" s="168">
        <v>0</v>
      </c>
      <c r="C184" s="168"/>
      <c r="D184" s="166"/>
      <c r="E184" s="145"/>
      <c r="F184" s="145"/>
    </row>
    <row r="185" spans="1:7" ht="45" x14ac:dyDescent="0.25">
      <c r="A185" s="100" t="s">
        <v>287</v>
      </c>
      <c r="B185" s="168">
        <v>0</v>
      </c>
      <c r="C185" s="152"/>
      <c r="D185" s="166"/>
      <c r="E185" s="101"/>
      <c r="F185" s="101"/>
    </row>
    <row r="186" spans="1:7" x14ac:dyDescent="0.25">
      <c r="A186" s="19" t="s">
        <v>38</v>
      </c>
      <c r="B186" s="19"/>
      <c r="C186" s="19"/>
      <c r="D186" s="19">
        <f>SUM(B167:C184)</f>
        <v>0</v>
      </c>
    </row>
    <row r="187" spans="1:7" x14ac:dyDescent="0.25">
      <c r="A187" s="19" t="s">
        <v>37</v>
      </c>
      <c r="B187" s="20"/>
      <c r="C187" s="21"/>
      <c r="D187" s="62">
        <f>D186/(COUNT(B167:C184)*2)</f>
        <v>0</v>
      </c>
    </row>
    <row r="188" spans="1:7" x14ac:dyDescent="0.25">
      <c r="A188" s="9"/>
      <c r="B188" s="6"/>
      <c r="C188" s="7"/>
      <c r="D188" s="6"/>
    </row>
    <row r="189" spans="1:7" ht="18" x14ac:dyDescent="0.25">
      <c r="A189" s="77" t="s">
        <v>139</v>
      </c>
      <c r="B189" s="83"/>
      <c r="C189" s="84"/>
      <c r="D189" s="80">
        <f>SUM(D163,D186)</f>
        <v>0</v>
      </c>
    </row>
    <row r="190" spans="1:7" ht="18" x14ac:dyDescent="0.25">
      <c r="A190" s="77" t="s">
        <v>226</v>
      </c>
      <c r="B190" s="83"/>
      <c r="C190" s="84"/>
      <c r="D190" s="81">
        <f>D189/(COUNT(B155:C162,B167:C184)*2)</f>
        <v>0</v>
      </c>
    </row>
    <row r="191" spans="1:7" x14ac:dyDescent="0.25">
      <c r="A191" s="9"/>
      <c r="B191" s="6"/>
      <c r="C191" s="7"/>
      <c r="D191" s="6"/>
    </row>
    <row r="192" spans="1:7" ht="18" x14ac:dyDescent="0.35">
      <c r="A192" s="337" t="s">
        <v>167</v>
      </c>
      <c r="B192" s="337"/>
      <c r="C192" s="337"/>
      <c r="D192" s="337"/>
      <c r="E192" s="337"/>
      <c r="F192" s="337"/>
    </row>
    <row r="193" spans="1:7" x14ac:dyDescent="0.25">
      <c r="A193" s="187">
        <f>B11</f>
        <v>0</v>
      </c>
      <c r="B193" s="6"/>
      <c r="C193" s="7"/>
      <c r="D193" s="6"/>
    </row>
    <row r="194" spans="1:7" ht="18" x14ac:dyDescent="0.25">
      <c r="A194" s="335" t="s">
        <v>158</v>
      </c>
      <c r="B194" s="336"/>
      <c r="C194" s="336"/>
      <c r="D194" s="336"/>
      <c r="E194" s="336"/>
      <c r="F194" s="336"/>
    </row>
    <row r="195" spans="1:7" ht="36" x14ac:dyDescent="0.35">
      <c r="A195" s="82" t="s">
        <v>27</v>
      </c>
      <c r="B195" s="168" t="s">
        <v>34</v>
      </c>
      <c r="C195" s="215" t="str">
        <f>IF(B195=0, -5, "0")</f>
        <v>0</v>
      </c>
      <c r="D195" s="166"/>
      <c r="E195" s="145"/>
      <c r="F195" s="145"/>
    </row>
    <row r="196" spans="1:7" x14ac:dyDescent="0.25">
      <c r="A196" s="23" t="s">
        <v>57</v>
      </c>
      <c r="B196" s="168">
        <v>0</v>
      </c>
      <c r="C196" s="168"/>
      <c r="D196" s="166"/>
      <c r="E196" s="145"/>
      <c r="F196" s="145"/>
    </row>
    <row r="197" spans="1:7" x14ac:dyDescent="0.25">
      <c r="A197" s="33" t="s">
        <v>297</v>
      </c>
      <c r="B197" s="168">
        <v>0</v>
      </c>
      <c r="C197" s="168"/>
      <c r="D197" s="166"/>
      <c r="E197" s="171"/>
      <c r="F197" s="145"/>
    </row>
    <row r="198" spans="1:7" x14ac:dyDescent="0.25">
      <c r="A198" s="23" t="s">
        <v>100</v>
      </c>
      <c r="B198" s="168">
        <v>0</v>
      </c>
      <c r="C198" s="168"/>
      <c r="D198" s="166"/>
      <c r="E198" s="145"/>
      <c r="F198" s="145"/>
    </row>
    <row r="199" spans="1:7" x14ac:dyDescent="0.25">
      <c r="A199" s="23" t="s">
        <v>154</v>
      </c>
      <c r="B199" s="168">
        <v>0</v>
      </c>
      <c r="C199" s="168"/>
      <c r="D199" s="166"/>
      <c r="E199" s="145"/>
      <c r="F199" s="145"/>
    </row>
    <row r="200" spans="1:7" x14ac:dyDescent="0.25">
      <c r="A200" s="33" t="s">
        <v>153</v>
      </c>
      <c r="B200" s="168">
        <v>0</v>
      </c>
      <c r="C200" s="168"/>
      <c r="D200" s="166"/>
      <c r="E200" s="145"/>
      <c r="F200" s="145"/>
    </row>
    <row r="201" spans="1:7" x14ac:dyDescent="0.25">
      <c r="A201" s="33" t="s">
        <v>28</v>
      </c>
      <c r="B201" s="168">
        <v>0</v>
      </c>
      <c r="C201" s="168"/>
      <c r="D201" s="166"/>
      <c r="E201" s="145"/>
      <c r="F201" s="145"/>
    </row>
    <row r="202" spans="1:7" x14ac:dyDescent="0.25">
      <c r="A202" s="33" t="s">
        <v>155</v>
      </c>
      <c r="B202" s="168">
        <v>0</v>
      </c>
      <c r="C202" s="168"/>
      <c r="D202" s="147"/>
      <c r="E202" s="145"/>
      <c r="F202" s="145"/>
    </row>
    <row r="203" spans="1:7" ht="18" x14ac:dyDescent="0.35">
      <c r="A203" s="188" t="s">
        <v>298</v>
      </c>
      <c r="B203" s="168" t="s">
        <v>34</v>
      </c>
      <c r="C203" s="215" t="str">
        <f>IF(B203=0, -5, "0")</f>
        <v>0</v>
      </c>
      <c r="D203" s="166"/>
      <c r="E203" s="145"/>
      <c r="F203" s="145"/>
    </row>
    <row r="204" spans="1:7" ht="16.5" x14ac:dyDescent="0.3">
      <c r="A204" s="189" t="s">
        <v>362</v>
      </c>
      <c r="B204" s="168" t="s">
        <v>34</v>
      </c>
      <c r="C204" s="215" t="str">
        <f>IF(B204=0, -5, "0")</f>
        <v>0</v>
      </c>
      <c r="D204" s="144"/>
      <c r="E204" s="145"/>
      <c r="F204" s="145"/>
      <c r="G204" s="170"/>
    </row>
    <row r="205" spans="1:7" x14ac:dyDescent="0.25">
      <c r="A205" s="172" t="s">
        <v>145</v>
      </c>
      <c r="B205" s="168">
        <v>0</v>
      </c>
      <c r="C205" s="168"/>
      <c r="D205" s="166"/>
      <c r="E205" s="145"/>
      <c r="F205" s="145"/>
    </row>
    <row r="206" spans="1:7" x14ac:dyDescent="0.25">
      <c r="A206" s="19" t="s">
        <v>38</v>
      </c>
      <c r="B206" s="19"/>
      <c r="C206" s="19"/>
      <c r="D206" s="19">
        <f>SUM(B195:C205)</f>
        <v>0</v>
      </c>
    </row>
    <row r="207" spans="1:7" x14ac:dyDescent="0.25">
      <c r="A207" s="19" t="s">
        <v>37</v>
      </c>
      <c r="B207" s="20"/>
      <c r="C207" s="21"/>
      <c r="D207" s="62">
        <f>D206/(COUNT(B195:C205)*2)</f>
        <v>0</v>
      </c>
    </row>
    <row r="208" spans="1:7" x14ac:dyDescent="0.25">
      <c r="A208" s="9"/>
      <c r="B208" s="6"/>
      <c r="C208" s="7"/>
      <c r="D208" s="6"/>
    </row>
    <row r="209" spans="1:7" ht="18" x14ac:dyDescent="0.25">
      <c r="A209" s="335" t="s">
        <v>76</v>
      </c>
      <c r="B209" s="336"/>
      <c r="C209" s="336"/>
      <c r="D209" s="336"/>
      <c r="E209" s="336"/>
      <c r="F209" s="336"/>
    </row>
    <row r="210" spans="1:7" x14ac:dyDescent="0.25">
      <c r="A210" s="167" t="s">
        <v>314</v>
      </c>
      <c r="B210" s="168">
        <v>0</v>
      </c>
      <c r="C210" s="168"/>
      <c r="D210" s="166"/>
      <c r="E210" s="171"/>
      <c r="F210" s="145"/>
    </row>
    <row r="211" spans="1:7" ht="54" x14ac:dyDescent="0.35">
      <c r="A211" s="82" t="s">
        <v>363</v>
      </c>
      <c r="B211" s="168" t="s">
        <v>34</v>
      </c>
      <c r="C211" s="215" t="str">
        <f>IF(B211=0, -5, "0")</f>
        <v>0</v>
      </c>
      <c r="D211" s="166"/>
      <c r="E211" s="145"/>
      <c r="F211" s="145"/>
    </row>
    <row r="212" spans="1:7" x14ac:dyDescent="0.25">
      <c r="A212" s="18" t="s">
        <v>192</v>
      </c>
      <c r="B212" s="168">
        <v>0</v>
      </c>
      <c r="C212" s="168"/>
      <c r="D212" s="141"/>
      <c r="E212" s="145"/>
      <c r="F212" s="145"/>
    </row>
    <row r="213" spans="1:7" ht="30" x14ac:dyDescent="0.25">
      <c r="A213" s="167" t="s">
        <v>176</v>
      </c>
      <c r="B213" s="168">
        <v>0</v>
      </c>
      <c r="C213" s="168"/>
      <c r="D213" s="141"/>
      <c r="E213" s="166"/>
      <c r="F213" s="145"/>
    </row>
    <row r="214" spans="1:7" ht="18" x14ac:dyDescent="0.35">
      <c r="A214" s="82" t="s">
        <v>359</v>
      </c>
      <c r="B214" s="168" t="s">
        <v>34</v>
      </c>
      <c r="C214" s="215" t="str">
        <f>IF(B214=0, -5, "0")</f>
        <v>0</v>
      </c>
      <c r="D214" s="11"/>
      <c r="E214" s="145"/>
      <c r="F214" s="145"/>
    </row>
    <row r="215" spans="1:7" x14ac:dyDescent="0.25">
      <c r="A215" s="167" t="s">
        <v>64</v>
      </c>
      <c r="B215" s="168">
        <v>0</v>
      </c>
      <c r="C215" s="168"/>
      <c r="D215" s="147"/>
      <c r="E215" s="145"/>
      <c r="F215" s="145"/>
    </row>
    <row r="216" spans="1:7" x14ac:dyDescent="0.25">
      <c r="A216" s="18" t="s">
        <v>70</v>
      </c>
      <c r="B216" s="168">
        <v>0</v>
      </c>
      <c r="C216" s="168"/>
      <c r="D216" s="12"/>
      <c r="E216" s="166"/>
      <c r="F216" s="145"/>
    </row>
    <row r="217" spans="1:7" x14ac:dyDescent="0.25">
      <c r="A217" s="167" t="s">
        <v>291</v>
      </c>
      <c r="B217" s="168">
        <v>0</v>
      </c>
      <c r="C217" s="168"/>
      <c r="D217" s="12"/>
      <c r="E217" s="145"/>
      <c r="F217" s="145"/>
    </row>
    <row r="218" spans="1:7" x14ac:dyDescent="0.25">
      <c r="A218" s="18" t="s">
        <v>188</v>
      </c>
      <c r="B218" s="168">
        <v>0</v>
      </c>
      <c r="C218" s="168"/>
      <c r="D218" s="166"/>
      <c r="E218" s="145"/>
      <c r="F218" s="145"/>
    </row>
    <row r="219" spans="1:7" ht="33" x14ac:dyDescent="0.3">
      <c r="A219" s="49" t="s">
        <v>178</v>
      </c>
      <c r="B219" s="168">
        <v>0</v>
      </c>
      <c r="C219" s="168"/>
      <c r="D219" s="166"/>
      <c r="E219" s="166"/>
      <c r="F219" s="145"/>
      <c r="G219" s="170"/>
    </row>
    <row r="220" spans="1:7" x14ac:dyDescent="0.25">
      <c r="A220" s="167" t="s">
        <v>157</v>
      </c>
      <c r="B220" s="168">
        <v>0</v>
      </c>
      <c r="C220" s="168"/>
      <c r="D220" s="147"/>
      <c r="E220" s="145"/>
      <c r="F220" s="145"/>
    </row>
    <row r="221" spans="1:7" x14ac:dyDescent="0.25">
      <c r="A221" s="24" t="s">
        <v>159</v>
      </c>
      <c r="B221" s="168">
        <v>0</v>
      </c>
      <c r="C221" s="168"/>
      <c r="D221" s="166"/>
      <c r="E221" s="145"/>
      <c r="F221" s="145"/>
    </row>
    <row r="222" spans="1:7" ht="18" x14ac:dyDescent="0.25">
      <c r="A222" s="107" t="s">
        <v>72</v>
      </c>
      <c r="B222" s="168" t="s">
        <v>34</v>
      </c>
      <c r="C222" s="215" t="str">
        <f>IF(B222=0, -5, "0")</f>
        <v>0</v>
      </c>
      <c r="D222" s="166"/>
      <c r="E222" s="145"/>
      <c r="F222" s="145"/>
    </row>
    <row r="223" spans="1:7" ht="18" x14ac:dyDescent="0.35">
      <c r="A223" s="48" t="s">
        <v>289</v>
      </c>
      <c r="B223" s="168">
        <v>0</v>
      </c>
      <c r="C223" s="168"/>
      <c r="D223" s="166"/>
      <c r="E223" s="261"/>
      <c r="F223" s="145"/>
      <c r="G223" s="170"/>
    </row>
    <row r="224" spans="1:7" ht="16.5" x14ac:dyDescent="0.25">
      <c r="A224" s="106" t="s">
        <v>168</v>
      </c>
      <c r="B224" s="168" t="s">
        <v>34</v>
      </c>
      <c r="C224" s="216" t="str">
        <f>IF(B224=0, -5, "0")</f>
        <v>0</v>
      </c>
      <c r="D224" s="144"/>
      <c r="E224" s="145"/>
      <c r="F224" s="145"/>
    </row>
    <row r="225" spans="1:6" x14ac:dyDescent="0.25">
      <c r="A225" s="24" t="s">
        <v>83</v>
      </c>
      <c r="B225" s="168">
        <v>0</v>
      </c>
      <c r="C225" s="168"/>
      <c r="D225" s="166"/>
      <c r="E225" s="145"/>
      <c r="F225" s="145"/>
    </row>
    <row r="226" spans="1:6" ht="30" x14ac:dyDescent="0.25">
      <c r="A226" s="24" t="s">
        <v>244</v>
      </c>
      <c r="B226" s="168">
        <v>0</v>
      </c>
      <c r="C226" s="168"/>
      <c r="D226" s="68"/>
      <c r="E226" s="145"/>
      <c r="F226" s="145"/>
    </row>
    <row r="227" spans="1:6" x14ac:dyDescent="0.25">
      <c r="A227" s="24" t="s">
        <v>248</v>
      </c>
      <c r="B227" s="168">
        <v>0</v>
      </c>
      <c r="C227" s="168"/>
      <c r="D227" s="166"/>
      <c r="E227" s="145"/>
      <c r="F227" s="145"/>
    </row>
    <row r="228" spans="1:6" ht="30" x14ac:dyDescent="0.25">
      <c r="A228" s="24" t="s">
        <v>199</v>
      </c>
      <c r="B228" s="168">
        <v>0</v>
      </c>
      <c r="C228" s="24"/>
      <c r="D228" s="262"/>
      <c r="E228" s="145"/>
      <c r="F228" s="145"/>
    </row>
    <row r="229" spans="1:6" x14ac:dyDescent="0.25">
      <c r="A229" s="19" t="s">
        <v>38</v>
      </c>
      <c r="B229" s="19"/>
      <c r="C229" s="19"/>
      <c r="D229" s="19">
        <f>SUM(B210:C228)</f>
        <v>0</v>
      </c>
    </row>
    <row r="230" spans="1:6" x14ac:dyDescent="0.25">
      <c r="A230" s="19" t="s">
        <v>37</v>
      </c>
      <c r="B230" s="20"/>
      <c r="C230" s="21"/>
      <c r="D230" s="62">
        <f>D229/(COUNT(B210:C228)*2)</f>
        <v>0</v>
      </c>
    </row>
    <row r="231" spans="1:6" x14ac:dyDescent="0.25">
      <c r="A231" s="9"/>
      <c r="B231" s="6"/>
      <c r="C231" s="7"/>
      <c r="D231" s="6"/>
    </row>
    <row r="232" spans="1:6" ht="18" x14ac:dyDescent="0.25">
      <c r="A232" s="335" t="s">
        <v>191</v>
      </c>
      <c r="B232" s="336"/>
      <c r="C232" s="336"/>
      <c r="D232" s="336"/>
      <c r="E232" s="336"/>
      <c r="F232" s="336"/>
    </row>
    <row r="233" spans="1:6" x14ac:dyDescent="0.25">
      <c r="A233" s="167" t="s">
        <v>314</v>
      </c>
      <c r="B233" s="169">
        <v>0</v>
      </c>
      <c r="C233" s="169"/>
      <c r="D233" s="150"/>
      <c r="E233" s="145"/>
      <c r="F233" s="145"/>
    </row>
    <row r="234" spans="1:6" ht="30" x14ac:dyDescent="0.25">
      <c r="A234" s="18" t="s">
        <v>205</v>
      </c>
      <c r="B234" s="169">
        <v>0</v>
      </c>
      <c r="C234" s="168"/>
      <c r="D234" s="153"/>
      <c r="E234" s="145"/>
      <c r="F234" s="145"/>
    </row>
    <row r="235" spans="1:6" ht="18" x14ac:dyDescent="0.35">
      <c r="A235" s="75" t="s">
        <v>59</v>
      </c>
      <c r="B235" s="169" t="s">
        <v>34</v>
      </c>
      <c r="C235" s="215" t="str">
        <f>IF(B235=0, -5, "0")</f>
        <v>0</v>
      </c>
      <c r="D235" s="155"/>
      <c r="E235" s="145"/>
      <c r="F235" s="145"/>
    </row>
    <row r="236" spans="1:6" ht="36" x14ac:dyDescent="0.35">
      <c r="A236" s="82" t="s">
        <v>177</v>
      </c>
      <c r="B236" s="169" t="s">
        <v>34</v>
      </c>
      <c r="C236" s="215" t="str">
        <f>IF(B236=0, -5, "0")</f>
        <v>0</v>
      </c>
      <c r="D236" s="155"/>
      <c r="E236" s="145"/>
      <c r="F236" s="145"/>
    </row>
    <row r="237" spans="1:6" x14ac:dyDescent="0.25">
      <c r="A237" s="18" t="s">
        <v>252</v>
      </c>
      <c r="B237" s="169">
        <v>0</v>
      </c>
      <c r="C237" s="168"/>
      <c r="D237" s="155"/>
      <c r="E237" s="145"/>
      <c r="F237" s="145"/>
    </row>
    <row r="238" spans="1:6" x14ac:dyDescent="0.25">
      <c r="A238" s="18" t="s">
        <v>55</v>
      </c>
      <c r="B238" s="169">
        <v>0</v>
      </c>
      <c r="C238" s="168"/>
      <c r="D238" s="156"/>
      <c r="E238" s="145"/>
      <c r="F238" s="145"/>
    </row>
    <row r="239" spans="1:6" x14ac:dyDescent="0.25">
      <c r="A239" s="167" t="s">
        <v>299</v>
      </c>
      <c r="B239" s="169">
        <v>0</v>
      </c>
      <c r="C239" s="169"/>
      <c r="D239" s="163"/>
      <c r="E239" s="171"/>
      <c r="F239" s="145"/>
    </row>
    <row r="240" spans="1:6" x14ac:dyDescent="0.25">
      <c r="A240" s="167" t="s">
        <v>156</v>
      </c>
      <c r="B240" s="169">
        <v>0</v>
      </c>
      <c r="C240" s="168"/>
      <c r="D240" s="154"/>
      <c r="E240" s="145"/>
      <c r="F240" s="145"/>
    </row>
    <row r="241" spans="1:6" ht="45" x14ac:dyDescent="0.25">
      <c r="A241" s="99" t="s">
        <v>287</v>
      </c>
      <c r="B241" s="169">
        <v>0</v>
      </c>
      <c r="C241" s="152"/>
      <c r="D241" s="154"/>
      <c r="E241" s="101"/>
      <c r="F241" s="101"/>
    </row>
    <row r="242" spans="1:6" x14ac:dyDescent="0.25">
      <c r="A242" s="19" t="s">
        <v>38</v>
      </c>
      <c r="B242" s="19"/>
      <c r="C242" s="19"/>
      <c r="D242" s="19">
        <f>SUM(B233:C240)</f>
        <v>0</v>
      </c>
    </row>
    <row r="243" spans="1:6" x14ac:dyDescent="0.25">
      <c r="A243" s="19" t="s">
        <v>37</v>
      </c>
      <c r="B243" s="20"/>
      <c r="C243" s="21"/>
      <c r="D243" s="62">
        <f>D242/(COUNT(B233:C240)*2)</f>
        <v>0</v>
      </c>
    </row>
    <row r="244" spans="1:6" x14ac:dyDescent="0.25">
      <c r="A244" s="9"/>
      <c r="B244" s="6"/>
      <c r="C244" s="7"/>
      <c r="D244" s="6"/>
    </row>
    <row r="245" spans="1:6" ht="18" x14ac:dyDescent="0.25">
      <c r="A245" s="77" t="s">
        <v>77</v>
      </c>
      <c r="B245" s="83"/>
      <c r="C245" s="84"/>
      <c r="D245" s="80">
        <f>SUM(D242,D206,D229)</f>
        <v>0</v>
      </c>
    </row>
    <row r="246" spans="1:6" ht="18" x14ac:dyDescent="0.25">
      <c r="A246" s="102" t="s">
        <v>227</v>
      </c>
      <c r="B246" s="103"/>
      <c r="C246" s="104"/>
      <c r="D246" s="105">
        <f>D245/(COUNT(B210:C228,B233:C240,B195:C205)*2)</f>
        <v>0</v>
      </c>
    </row>
    <row r="247" spans="1:6" s="3" customFormat="1" ht="18" x14ac:dyDescent="0.25">
      <c r="A247" s="45"/>
      <c r="B247" s="46"/>
      <c r="C247" s="46"/>
      <c r="D247" s="47"/>
    </row>
    <row r="248" spans="1:6" s="3" customFormat="1" ht="18" x14ac:dyDescent="0.35">
      <c r="A248" s="337" t="s">
        <v>78</v>
      </c>
      <c r="B248" s="337"/>
      <c r="C248" s="337"/>
      <c r="D248" s="337"/>
      <c r="E248" s="337"/>
      <c r="F248" s="337"/>
    </row>
    <row r="249" spans="1:6" s="3" customFormat="1" x14ac:dyDescent="0.25">
      <c r="A249" s="181">
        <f>B11</f>
        <v>0</v>
      </c>
      <c r="B249" s="6"/>
      <c r="C249" s="7"/>
      <c r="D249" s="6"/>
    </row>
    <row r="250" spans="1:6" s="3" customFormat="1" ht="18" x14ac:dyDescent="0.25">
      <c r="A250" s="335" t="s">
        <v>79</v>
      </c>
      <c r="B250" s="336"/>
      <c r="C250" s="336"/>
      <c r="D250" s="336"/>
      <c r="E250" s="336"/>
      <c r="F250" s="336"/>
    </row>
    <row r="251" spans="1:6" s="3" customFormat="1" ht="36" x14ac:dyDescent="0.35">
      <c r="A251" s="82" t="s">
        <v>27</v>
      </c>
      <c r="B251" s="168" t="s">
        <v>34</v>
      </c>
      <c r="C251" s="215" t="str">
        <f>IF(B251=0, -5, "0")</f>
        <v>0</v>
      </c>
      <c r="D251" s="166"/>
      <c r="E251" s="171"/>
      <c r="F251" s="171"/>
    </row>
    <row r="252" spans="1:6" s="3" customFormat="1" x14ac:dyDescent="0.25">
      <c r="A252" s="23" t="s">
        <v>148</v>
      </c>
      <c r="B252" s="168">
        <v>0</v>
      </c>
      <c r="C252" s="168"/>
      <c r="D252" s="166"/>
      <c r="E252" s="171"/>
      <c r="F252" s="171"/>
    </row>
    <row r="253" spans="1:6" s="3" customFormat="1" x14ac:dyDescent="0.25">
      <c r="A253" s="33" t="s">
        <v>300</v>
      </c>
      <c r="B253" s="168">
        <v>0</v>
      </c>
      <c r="C253" s="168"/>
      <c r="D253" s="144"/>
      <c r="E253" s="171"/>
      <c r="F253" s="171"/>
    </row>
    <row r="254" spans="1:6" s="3" customFormat="1" x14ac:dyDescent="0.25">
      <c r="A254" s="33" t="s">
        <v>301</v>
      </c>
      <c r="B254" s="168">
        <v>0</v>
      </c>
      <c r="C254" s="168"/>
      <c r="D254" s="144"/>
      <c r="E254" s="171"/>
      <c r="F254" s="171"/>
    </row>
    <row r="255" spans="1:6" s="3" customFormat="1" x14ac:dyDescent="0.25">
      <c r="A255" s="33" t="s">
        <v>28</v>
      </c>
      <c r="B255" s="168">
        <v>0</v>
      </c>
      <c r="C255" s="168"/>
      <c r="D255" s="147"/>
      <c r="E255" s="171"/>
      <c r="F255" s="171"/>
    </row>
    <row r="256" spans="1:6" s="3" customFormat="1" ht="36" x14ac:dyDescent="0.35">
      <c r="A256" s="82" t="s">
        <v>161</v>
      </c>
      <c r="B256" s="168" t="s">
        <v>34</v>
      </c>
      <c r="C256" s="215" t="str">
        <f>IF(B256=0, -5, "0")</f>
        <v>0</v>
      </c>
      <c r="D256" s="166"/>
      <c r="E256" s="171"/>
      <c r="F256" s="171"/>
    </row>
    <row r="257" spans="1:6" s="3" customFormat="1" ht="30" x14ac:dyDescent="0.25">
      <c r="A257" s="33" t="s">
        <v>193</v>
      </c>
      <c r="B257" s="168">
        <v>0</v>
      </c>
      <c r="C257" s="168"/>
      <c r="D257" s="147"/>
      <c r="E257" s="171"/>
      <c r="F257" s="171"/>
    </row>
    <row r="258" spans="1:6" s="3" customFormat="1" x14ac:dyDescent="0.25">
      <c r="A258" s="33" t="s">
        <v>160</v>
      </c>
      <c r="B258" s="168">
        <v>0</v>
      </c>
      <c r="C258" s="168"/>
      <c r="D258" s="147"/>
      <c r="E258" s="171"/>
      <c r="F258" s="171"/>
    </row>
    <row r="259" spans="1:6" s="3" customFormat="1" x14ac:dyDescent="0.25">
      <c r="A259" s="23" t="s">
        <v>68</v>
      </c>
      <c r="B259" s="168">
        <v>0</v>
      </c>
      <c r="C259" s="168"/>
      <c r="D259" s="166"/>
      <c r="E259" s="171"/>
      <c r="F259" s="171"/>
    </row>
    <row r="260" spans="1:6" s="3" customFormat="1" ht="18" x14ac:dyDescent="0.35">
      <c r="A260" s="75" t="s">
        <v>59</v>
      </c>
      <c r="B260" s="168" t="s">
        <v>34</v>
      </c>
      <c r="C260" s="215" t="str">
        <f>IF(B260=0, -5, "0")</f>
        <v>0</v>
      </c>
      <c r="D260" s="166"/>
      <c r="E260" s="171"/>
      <c r="F260" s="171"/>
    </row>
    <row r="261" spans="1:6" s="3" customFormat="1" x14ac:dyDescent="0.25">
      <c r="A261" s="23" t="s">
        <v>145</v>
      </c>
      <c r="B261" s="168">
        <v>0</v>
      </c>
      <c r="C261" s="168"/>
      <c r="D261" s="166"/>
      <c r="E261" s="171"/>
      <c r="F261" s="171"/>
    </row>
    <row r="262" spans="1:6" s="3" customFormat="1" x14ac:dyDescent="0.25">
      <c r="A262" s="23" t="s">
        <v>153</v>
      </c>
      <c r="B262" s="168">
        <v>0</v>
      </c>
      <c r="C262" s="168"/>
      <c r="D262" s="10"/>
      <c r="E262" s="171"/>
      <c r="F262" s="171"/>
    </row>
    <row r="263" spans="1:6" s="3" customFormat="1" x14ac:dyDescent="0.25">
      <c r="A263" s="19" t="s">
        <v>38</v>
      </c>
      <c r="B263" s="19"/>
      <c r="C263" s="19"/>
      <c r="D263" s="19">
        <f>SUM(B251:C262)</f>
        <v>0</v>
      </c>
    </row>
    <row r="264" spans="1:6" s="3" customFormat="1" x14ac:dyDescent="0.25">
      <c r="A264" s="19" t="s">
        <v>37</v>
      </c>
      <c r="B264" s="20"/>
      <c r="C264" s="21"/>
      <c r="D264" s="62">
        <f>D263/(COUNT(B251:C262)*2)</f>
        <v>0</v>
      </c>
    </row>
    <row r="265" spans="1:6" s="3" customFormat="1" x14ac:dyDescent="0.25">
      <c r="A265" s="9"/>
      <c r="B265" s="6"/>
      <c r="C265" s="7"/>
      <c r="D265" s="6"/>
    </row>
    <row r="266" spans="1:6" s="3" customFormat="1" ht="18" x14ac:dyDescent="0.25">
      <c r="A266" s="335" t="s">
        <v>81</v>
      </c>
      <c r="B266" s="336"/>
      <c r="C266" s="336"/>
      <c r="D266" s="336"/>
      <c r="E266" s="336"/>
      <c r="F266" s="336"/>
    </row>
    <row r="267" spans="1:6" s="3" customFormat="1" x14ac:dyDescent="0.25">
      <c r="A267" s="150" t="s">
        <v>368</v>
      </c>
      <c r="B267" s="169">
        <v>0</v>
      </c>
      <c r="C267" s="169"/>
      <c r="E267" s="171"/>
      <c r="F267" s="171"/>
    </row>
    <row r="268" spans="1:6" s="3" customFormat="1" x14ac:dyDescent="0.25">
      <c r="A268" s="18" t="s">
        <v>206</v>
      </c>
      <c r="B268" s="169">
        <v>0</v>
      </c>
      <c r="C268" s="168"/>
      <c r="D268" s="11"/>
      <c r="E268" s="171"/>
      <c r="F268" s="171"/>
    </row>
    <row r="269" spans="1:6" s="3" customFormat="1" x14ac:dyDescent="0.25">
      <c r="A269" s="167" t="s">
        <v>312</v>
      </c>
      <c r="B269" s="169">
        <v>0</v>
      </c>
      <c r="C269" s="168"/>
      <c r="D269" s="162"/>
      <c r="E269" s="171"/>
      <c r="F269" s="171"/>
    </row>
    <row r="270" spans="1:6" s="3" customFormat="1" x14ac:dyDescent="0.25">
      <c r="A270" s="167" t="s">
        <v>149</v>
      </c>
      <c r="B270" s="169">
        <v>0</v>
      </c>
      <c r="C270" s="168"/>
      <c r="D270" s="11"/>
      <c r="E270" s="171"/>
      <c r="F270" s="171"/>
    </row>
    <row r="271" spans="1:6" s="3" customFormat="1" ht="18" x14ac:dyDescent="0.35">
      <c r="A271" s="75" t="s">
        <v>7</v>
      </c>
      <c r="B271" s="169" t="s">
        <v>34</v>
      </c>
      <c r="C271" s="215" t="str">
        <f>IF(B271=0, -5, "0")</f>
        <v>0</v>
      </c>
      <c r="D271" s="11"/>
      <c r="E271" s="171"/>
      <c r="F271" s="171"/>
    </row>
    <row r="272" spans="1:6" s="3" customFormat="1" x14ac:dyDescent="0.25">
      <c r="A272" s="18" t="s">
        <v>253</v>
      </c>
      <c r="B272" s="169">
        <v>0</v>
      </c>
      <c r="C272" s="168"/>
      <c r="D272" s="11"/>
      <c r="E272" s="171"/>
      <c r="F272" s="171"/>
    </row>
    <row r="273" spans="1:6" s="3" customFormat="1" ht="16.5" x14ac:dyDescent="0.3">
      <c r="A273" s="48" t="s">
        <v>80</v>
      </c>
      <c r="B273" s="169">
        <v>0</v>
      </c>
      <c r="C273" s="168"/>
      <c r="D273" s="11"/>
      <c r="E273" s="144"/>
      <c r="F273" s="171"/>
    </row>
    <row r="274" spans="1:6" s="3" customFormat="1" ht="30" x14ac:dyDescent="0.25">
      <c r="A274" s="167" t="s">
        <v>302</v>
      </c>
      <c r="B274" s="169">
        <v>0</v>
      </c>
      <c r="C274" s="168"/>
      <c r="D274" s="11"/>
      <c r="E274" s="171"/>
      <c r="F274" s="171"/>
    </row>
    <row r="275" spans="1:6" s="3" customFormat="1" x14ac:dyDescent="0.25">
      <c r="A275" s="167" t="s">
        <v>188</v>
      </c>
      <c r="B275" s="169">
        <v>0</v>
      </c>
      <c r="C275" s="168"/>
      <c r="D275" s="11"/>
      <c r="E275" s="144"/>
      <c r="F275" s="171"/>
    </row>
    <row r="276" spans="1:6" s="3" customFormat="1" x14ac:dyDescent="0.25">
      <c r="A276" s="167" t="s">
        <v>291</v>
      </c>
      <c r="B276" s="169">
        <v>0</v>
      </c>
      <c r="C276" s="169"/>
      <c r="D276" s="162"/>
      <c r="E276" s="171"/>
      <c r="F276" s="171"/>
    </row>
    <row r="277" spans="1:6" s="3" customFormat="1" ht="18" x14ac:dyDescent="0.25">
      <c r="A277" s="107" t="s">
        <v>173</v>
      </c>
      <c r="B277" s="169" t="s">
        <v>34</v>
      </c>
      <c r="C277" s="216" t="str">
        <f>IF(B277=0, -5, "0")</f>
        <v>0</v>
      </c>
      <c r="D277" s="162"/>
      <c r="E277" s="171"/>
      <c r="F277" s="171"/>
    </row>
    <row r="278" spans="1:6" s="3" customFormat="1" ht="18" x14ac:dyDescent="0.35">
      <c r="A278" s="48" t="s">
        <v>289</v>
      </c>
      <c r="B278" s="169">
        <v>0</v>
      </c>
      <c r="C278" s="169"/>
      <c r="D278" s="162"/>
      <c r="E278" s="261"/>
      <c r="F278" s="171"/>
    </row>
    <row r="279" spans="1:6" s="3" customFormat="1" ht="16.5" x14ac:dyDescent="0.25">
      <c r="A279" s="106" t="s">
        <v>168</v>
      </c>
      <c r="B279" s="169" t="s">
        <v>34</v>
      </c>
      <c r="C279" s="216" t="str">
        <f>IF(B279=0, -5, "0")</f>
        <v>0</v>
      </c>
      <c r="D279" s="162"/>
      <c r="E279" s="171"/>
      <c r="F279" s="171"/>
    </row>
    <row r="280" spans="1:6" s="3" customFormat="1" x14ac:dyDescent="0.25">
      <c r="A280" s="24" t="s">
        <v>83</v>
      </c>
      <c r="B280" s="169">
        <v>0</v>
      </c>
      <c r="C280" s="168"/>
      <c r="D280" s="11"/>
      <c r="E280" s="171"/>
      <c r="F280" s="171"/>
    </row>
    <row r="281" spans="1:6" s="3" customFormat="1" ht="30" x14ac:dyDescent="0.25">
      <c r="A281" s="24" t="s">
        <v>234</v>
      </c>
      <c r="B281" s="169">
        <v>0</v>
      </c>
      <c r="C281" s="168"/>
      <c r="D281" s="11"/>
      <c r="E281" s="171"/>
      <c r="F281" s="171"/>
    </row>
    <row r="282" spans="1:6" s="3" customFormat="1" x14ac:dyDescent="0.25">
      <c r="A282" s="24" t="s">
        <v>248</v>
      </c>
      <c r="B282" s="169">
        <v>0</v>
      </c>
      <c r="C282" s="168"/>
      <c r="D282" s="11"/>
      <c r="E282" s="171"/>
      <c r="F282" s="171"/>
    </row>
    <row r="283" spans="1:6" s="3" customFormat="1" ht="30" x14ac:dyDescent="0.25">
      <c r="A283" s="24" t="s">
        <v>199</v>
      </c>
      <c r="B283" s="169">
        <v>0</v>
      </c>
      <c r="C283" s="168"/>
      <c r="D283" s="11"/>
      <c r="E283" s="171"/>
      <c r="F283" s="171"/>
    </row>
    <row r="284" spans="1:6" s="3" customFormat="1" ht="45" x14ac:dyDescent="0.25">
      <c r="A284" s="100" t="s">
        <v>287</v>
      </c>
      <c r="B284" s="169">
        <v>0</v>
      </c>
      <c r="C284" s="152"/>
      <c r="D284" s="304"/>
    </row>
    <row r="285" spans="1:6" s="3" customFormat="1" x14ac:dyDescent="0.25">
      <c r="A285" s="19" t="s">
        <v>38</v>
      </c>
      <c r="B285" s="19"/>
      <c r="C285" s="19"/>
      <c r="D285" s="19">
        <f>SUM(B267:C283)</f>
        <v>0</v>
      </c>
    </row>
    <row r="286" spans="1:6" s="3" customFormat="1" x14ac:dyDescent="0.25">
      <c r="A286" s="19" t="s">
        <v>37</v>
      </c>
      <c r="B286" s="20"/>
      <c r="C286" s="21"/>
      <c r="D286" s="62">
        <f>D285/(COUNT(B267:C283)*2)</f>
        <v>0</v>
      </c>
    </row>
    <row r="287" spans="1:6" s="3" customFormat="1" x14ac:dyDescent="0.25">
      <c r="A287" s="9"/>
      <c r="B287" s="6"/>
      <c r="C287" s="7"/>
      <c r="D287" s="6"/>
    </row>
    <row r="288" spans="1:6" s="3" customFormat="1" ht="18" x14ac:dyDescent="0.25">
      <c r="A288" s="77" t="s">
        <v>82</v>
      </c>
      <c r="B288" s="83"/>
      <c r="C288" s="84"/>
      <c r="D288" s="80">
        <f>SUM(D285,D263)</f>
        <v>0</v>
      </c>
    </row>
    <row r="289" spans="1:7" s="3" customFormat="1" ht="18" x14ac:dyDescent="0.25">
      <c r="A289" s="77" t="s">
        <v>228</v>
      </c>
      <c r="B289" s="83"/>
      <c r="C289" s="84"/>
      <c r="D289" s="81">
        <f>D288/(COUNT(B251:C262,B267:C283)*2)</f>
        <v>0</v>
      </c>
    </row>
    <row r="290" spans="1:7" s="3" customFormat="1" ht="18" x14ac:dyDescent="0.25">
      <c r="A290" s="45"/>
      <c r="B290" s="46"/>
      <c r="C290" s="46"/>
      <c r="D290" s="47"/>
    </row>
    <row r="291" spans="1:7" ht="18" x14ac:dyDescent="0.35">
      <c r="A291" s="337" t="s">
        <v>4</v>
      </c>
      <c r="B291" s="337"/>
      <c r="C291" s="337"/>
      <c r="D291" s="337"/>
      <c r="E291" s="337"/>
      <c r="F291" s="337"/>
    </row>
    <row r="292" spans="1:7" x14ac:dyDescent="0.25">
      <c r="A292" s="190">
        <f>B11</f>
        <v>0</v>
      </c>
      <c r="B292" s="6"/>
      <c r="C292" s="7"/>
      <c r="D292" s="59"/>
    </row>
    <row r="293" spans="1:7" ht="18" x14ac:dyDescent="0.25">
      <c r="A293" s="335" t="s">
        <v>19</v>
      </c>
      <c r="B293" s="336"/>
      <c r="C293" s="336"/>
      <c r="D293" s="336"/>
      <c r="E293" s="336"/>
      <c r="F293" s="336"/>
    </row>
    <row r="294" spans="1:7" x14ac:dyDescent="0.25">
      <c r="A294" s="32" t="s">
        <v>62</v>
      </c>
      <c r="B294" s="168">
        <v>0</v>
      </c>
      <c r="C294" s="168"/>
      <c r="D294" s="166"/>
      <c r="E294" s="145"/>
      <c r="F294" s="145"/>
    </row>
    <row r="295" spans="1:7" x14ac:dyDescent="0.25">
      <c r="A295" s="22" t="s">
        <v>6</v>
      </c>
      <c r="B295" s="168">
        <v>0</v>
      </c>
      <c r="C295" s="168"/>
      <c r="D295" s="166"/>
      <c r="E295" s="145"/>
      <c r="F295" s="145"/>
    </row>
    <row r="296" spans="1:7" x14ac:dyDescent="0.25">
      <c r="A296" s="159" t="s">
        <v>297</v>
      </c>
      <c r="B296" s="168">
        <v>0</v>
      </c>
      <c r="C296" s="168"/>
      <c r="D296" s="166"/>
      <c r="E296" s="145"/>
      <c r="F296" s="145"/>
    </row>
    <row r="297" spans="1:7" x14ac:dyDescent="0.25">
      <c r="A297" s="32" t="s">
        <v>20</v>
      </c>
      <c r="B297" s="168">
        <v>0</v>
      </c>
      <c r="C297" s="168"/>
      <c r="D297" s="147"/>
      <c r="E297" s="145"/>
      <c r="F297" s="145"/>
    </row>
    <row r="298" spans="1:7" x14ac:dyDescent="0.25">
      <c r="A298" s="22" t="s">
        <v>39</v>
      </c>
      <c r="B298" s="168">
        <v>0</v>
      </c>
      <c r="C298" s="168"/>
      <c r="D298" s="166"/>
      <c r="E298" s="145"/>
      <c r="F298" s="145"/>
    </row>
    <row r="299" spans="1:7" x14ac:dyDescent="0.25">
      <c r="A299" s="32" t="s">
        <v>50</v>
      </c>
      <c r="B299" s="168">
        <v>0</v>
      </c>
      <c r="C299" s="168"/>
      <c r="D299" s="154"/>
      <c r="E299" s="145"/>
      <c r="F299" s="145"/>
    </row>
    <row r="300" spans="1:7" ht="18" x14ac:dyDescent="0.35">
      <c r="A300" s="75" t="s">
        <v>54</v>
      </c>
      <c r="B300" s="168" t="s">
        <v>34</v>
      </c>
      <c r="C300" s="215" t="str">
        <f>IF(B300=0, -5, "0")</f>
        <v>0</v>
      </c>
      <c r="D300" s="166"/>
      <c r="E300" s="145"/>
      <c r="F300" s="145"/>
      <c r="G300" s="170"/>
    </row>
    <row r="301" spans="1:7" x14ac:dyDescent="0.25">
      <c r="A301" s="22" t="s">
        <v>145</v>
      </c>
      <c r="B301" s="168">
        <v>0</v>
      </c>
      <c r="C301" s="168"/>
      <c r="D301" s="166"/>
      <c r="E301" s="145"/>
      <c r="F301" s="145"/>
    </row>
    <row r="302" spans="1:7" x14ac:dyDescent="0.25">
      <c r="A302" s="19" t="s">
        <v>38</v>
      </c>
      <c r="B302" s="19"/>
      <c r="C302" s="19"/>
      <c r="D302" s="19">
        <f>SUM(B294:C301)</f>
        <v>0</v>
      </c>
    </row>
    <row r="303" spans="1:7" x14ac:dyDescent="0.25">
      <c r="A303" s="19" t="s">
        <v>37</v>
      </c>
      <c r="B303" s="20"/>
      <c r="C303" s="21"/>
      <c r="D303" s="62">
        <f>D302/(COUNT(B294:C301)*2)</f>
        <v>0</v>
      </c>
    </row>
    <row r="304" spans="1:7" x14ac:dyDescent="0.25">
      <c r="A304" s="34"/>
      <c r="B304" s="6"/>
      <c r="C304" s="7"/>
      <c r="D304" s="6"/>
    </row>
    <row r="305" spans="1:6" ht="18" x14ac:dyDescent="0.25">
      <c r="A305" s="335" t="s">
        <v>122</v>
      </c>
      <c r="B305" s="336"/>
      <c r="C305" s="336"/>
      <c r="D305" s="336"/>
      <c r="E305" s="336"/>
      <c r="F305" s="336"/>
    </row>
    <row r="306" spans="1:6" x14ac:dyDescent="0.25">
      <c r="A306" s="167" t="s">
        <v>303</v>
      </c>
      <c r="B306" s="169">
        <v>0</v>
      </c>
      <c r="C306" s="169"/>
      <c r="D306" s="144"/>
      <c r="E306" s="171"/>
      <c r="F306" s="171"/>
    </row>
    <row r="307" spans="1:6" x14ac:dyDescent="0.25">
      <c r="A307" s="167" t="s">
        <v>373</v>
      </c>
      <c r="B307" s="169">
        <v>0</v>
      </c>
      <c r="C307" s="168"/>
      <c r="D307" s="166"/>
      <c r="E307" s="145"/>
      <c r="F307" s="145"/>
    </row>
    <row r="308" spans="1:6" x14ac:dyDescent="0.25">
      <c r="A308" s="18" t="s">
        <v>5</v>
      </c>
      <c r="B308" s="169">
        <v>0</v>
      </c>
      <c r="C308" s="168"/>
      <c r="D308" s="155"/>
      <c r="E308" s="145"/>
      <c r="F308" s="145"/>
    </row>
    <row r="309" spans="1:6" ht="18" x14ac:dyDescent="0.35">
      <c r="A309" s="75" t="s">
        <v>367</v>
      </c>
      <c r="B309" s="169" t="s">
        <v>34</v>
      </c>
      <c r="C309" s="215" t="str">
        <f>IF(B309=0, -5, "0")</f>
        <v>0</v>
      </c>
      <c r="D309" s="97"/>
      <c r="E309" s="145"/>
      <c r="F309" s="145"/>
    </row>
    <row r="310" spans="1:6" x14ac:dyDescent="0.25">
      <c r="A310" s="167" t="s">
        <v>108</v>
      </c>
      <c r="B310" s="169">
        <v>0</v>
      </c>
      <c r="C310" s="168"/>
      <c r="D310" s="154"/>
      <c r="E310" s="166"/>
      <c r="F310" s="145"/>
    </row>
    <row r="311" spans="1:6" ht="18" x14ac:dyDescent="0.35">
      <c r="A311" s="75" t="s">
        <v>61</v>
      </c>
      <c r="B311" s="169" t="s">
        <v>34</v>
      </c>
      <c r="C311" s="215" t="str">
        <f>IF(B311=0, -5, "0")</f>
        <v>0</v>
      </c>
      <c r="D311" s="155"/>
      <c r="E311" s="166"/>
      <c r="F311" s="145"/>
    </row>
    <row r="312" spans="1:6" x14ac:dyDescent="0.25">
      <c r="A312" s="18" t="s">
        <v>254</v>
      </c>
      <c r="B312" s="169">
        <v>0</v>
      </c>
      <c r="C312" s="168"/>
      <c r="D312" s="97"/>
      <c r="E312" s="145"/>
      <c r="F312" s="145"/>
    </row>
    <row r="313" spans="1:6" ht="30" x14ac:dyDescent="0.25">
      <c r="A313" s="18" t="s">
        <v>199</v>
      </c>
      <c r="B313" s="169">
        <v>0</v>
      </c>
      <c r="C313" s="168"/>
      <c r="D313" s="166"/>
      <c r="E313" s="145"/>
      <c r="F313" s="145"/>
    </row>
    <row r="314" spans="1:6" x14ac:dyDescent="0.25">
      <c r="A314" s="18" t="s">
        <v>248</v>
      </c>
      <c r="B314" s="169">
        <v>0</v>
      </c>
      <c r="C314" s="168"/>
      <c r="D314" s="166"/>
      <c r="E314" s="145"/>
      <c r="F314" s="145"/>
    </row>
    <row r="315" spans="1:6" ht="16.5" x14ac:dyDescent="0.25">
      <c r="A315" s="106" t="s">
        <v>168</v>
      </c>
      <c r="B315" s="169" t="s">
        <v>34</v>
      </c>
      <c r="C315" s="216" t="str">
        <f>IF(B315=0, -5, "0")</f>
        <v>0</v>
      </c>
      <c r="D315" s="144"/>
      <c r="E315" s="145"/>
      <c r="F315" s="145"/>
    </row>
    <row r="316" spans="1:6" x14ac:dyDescent="0.25">
      <c r="A316" s="24" t="s">
        <v>83</v>
      </c>
      <c r="B316" s="169">
        <v>0</v>
      </c>
      <c r="C316" s="168"/>
      <c r="D316" s="166"/>
      <c r="E316" s="145"/>
      <c r="F316" s="145"/>
    </row>
    <row r="317" spans="1:6" ht="45" x14ac:dyDescent="0.25">
      <c r="A317" s="100" t="s">
        <v>287</v>
      </c>
      <c r="B317" s="169">
        <v>0</v>
      </c>
      <c r="C317" s="152"/>
      <c r="D317" s="166"/>
      <c r="E317" s="101"/>
      <c r="F317" s="101"/>
    </row>
    <row r="318" spans="1:6" x14ac:dyDescent="0.25">
      <c r="A318" s="19" t="s">
        <v>38</v>
      </c>
      <c r="B318" s="19"/>
      <c r="C318" s="19"/>
      <c r="D318" s="114">
        <f>SUM(B306:C316)</f>
        <v>0</v>
      </c>
    </row>
    <row r="319" spans="1:6" x14ac:dyDescent="0.25">
      <c r="A319" s="19" t="s">
        <v>37</v>
      </c>
      <c r="B319" s="20"/>
      <c r="C319" s="21"/>
      <c r="D319" s="62">
        <f>D318/(COUNT(B306:C316)*2)</f>
        <v>0</v>
      </c>
    </row>
    <row r="320" spans="1:6" x14ac:dyDescent="0.25">
      <c r="A320" s="8"/>
      <c r="B320" s="7"/>
      <c r="C320" s="7"/>
      <c r="D320" s="7"/>
    </row>
    <row r="321" spans="1:9" ht="18" x14ac:dyDescent="0.25">
      <c r="A321" s="77" t="s">
        <v>41</v>
      </c>
      <c r="B321" s="83"/>
      <c r="C321" s="84"/>
      <c r="D321" s="80">
        <f>SUM(D318,D302)</f>
        <v>0</v>
      </c>
    </row>
    <row r="322" spans="1:9" ht="18" x14ac:dyDescent="0.25">
      <c r="A322" s="77" t="s">
        <v>229</v>
      </c>
      <c r="B322" s="83"/>
      <c r="C322" s="84"/>
      <c r="D322" s="81">
        <f>D321/(COUNT(B306:C316,B294:C301)*2)</f>
        <v>0</v>
      </c>
    </row>
    <row r="323" spans="1:9" x14ac:dyDescent="0.25">
      <c r="A323" s="9"/>
      <c r="B323" s="6"/>
      <c r="C323" s="7"/>
      <c r="D323" s="6"/>
    </row>
    <row r="324" spans="1:9" ht="18" x14ac:dyDescent="0.35">
      <c r="A324" s="337" t="s">
        <v>21</v>
      </c>
      <c r="B324" s="337"/>
      <c r="C324" s="337"/>
      <c r="D324" s="337"/>
      <c r="E324" s="337"/>
      <c r="F324" s="337"/>
    </row>
    <row r="325" spans="1:9" x14ac:dyDescent="0.25">
      <c r="A325" s="191">
        <f>B11</f>
        <v>0</v>
      </c>
      <c r="B325" s="6"/>
      <c r="C325" s="7"/>
      <c r="D325" s="6"/>
    </row>
    <row r="326" spans="1:9" ht="18" x14ac:dyDescent="0.25">
      <c r="A326" s="335" t="s">
        <v>12</v>
      </c>
      <c r="B326" s="336"/>
      <c r="C326" s="336"/>
      <c r="D326" s="336"/>
      <c r="E326" s="336"/>
      <c r="F326" s="336"/>
    </row>
    <row r="327" spans="1:9" x14ac:dyDescent="0.25">
      <c r="A327" s="167" t="s">
        <v>109</v>
      </c>
      <c r="B327" s="168">
        <v>0</v>
      </c>
      <c r="C327" s="168"/>
      <c r="D327" s="141"/>
      <c r="E327" s="145"/>
      <c r="F327" s="145"/>
    </row>
    <row r="328" spans="1:9" x14ac:dyDescent="0.25">
      <c r="A328" s="167" t="s">
        <v>51</v>
      </c>
      <c r="B328" s="168">
        <v>0</v>
      </c>
      <c r="C328" s="168"/>
      <c r="E328" s="145"/>
      <c r="F328" s="145"/>
    </row>
    <row r="329" spans="1:9" x14ac:dyDescent="0.25">
      <c r="A329" s="167" t="s">
        <v>100</v>
      </c>
      <c r="B329" s="168">
        <v>0</v>
      </c>
      <c r="C329" s="168"/>
      <c r="D329" s="141"/>
      <c r="E329" s="145"/>
      <c r="F329" s="145"/>
    </row>
    <row r="330" spans="1:9" ht="18" x14ac:dyDescent="0.35">
      <c r="A330" s="75" t="s">
        <v>22</v>
      </c>
      <c r="B330" s="168" t="s">
        <v>34</v>
      </c>
      <c r="C330" s="215" t="str">
        <f>IF(B330=0, -5, "0")</f>
        <v>0</v>
      </c>
      <c r="D330" s="166"/>
      <c r="E330" s="145"/>
      <c r="F330" s="145"/>
    </row>
    <row r="331" spans="1:9" ht="18" x14ac:dyDescent="0.35">
      <c r="A331" s="75" t="s">
        <v>60</v>
      </c>
      <c r="B331" s="168" t="s">
        <v>34</v>
      </c>
      <c r="C331" s="215" t="str">
        <f>IF(B331=0, -5, "0")</f>
        <v>0</v>
      </c>
      <c r="D331" s="166"/>
      <c r="E331" s="145"/>
      <c r="F331" s="145"/>
    </row>
    <row r="332" spans="1:9" x14ac:dyDescent="0.25">
      <c r="A332" s="167" t="s">
        <v>145</v>
      </c>
      <c r="B332" s="168">
        <v>0</v>
      </c>
      <c r="C332" s="168"/>
      <c r="D332" s="166"/>
      <c r="E332" s="145"/>
      <c r="F332" s="145"/>
    </row>
    <row r="333" spans="1:9" ht="36" x14ac:dyDescent="0.35">
      <c r="A333" s="82" t="s">
        <v>23</v>
      </c>
      <c r="B333" s="168" t="s">
        <v>34</v>
      </c>
      <c r="C333" s="215" t="str">
        <f>IF(B333=0, -5, "0")</f>
        <v>0</v>
      </c>
      <c r="D333" s="128"/>
      <c r="E333" s="145"/>
      <c r="F333" s="145"/>
    </row>
    <row r="334" spans="1:9" ht="30" x14ac:dyDescent="0.25">
      <c r="A334" s="167" t="s">
        <v>304</v>
      </c>
      <c r="B334" s="168">
        <v>0</v>
      </c>
      <c r="C334" s="169"/>
      <c r="D334" s="160"/>
      <c r="E334" s="144"/>
      <c r="F334" s="171"/>
      <c r="G334" s="170"/>
      <c r="H334" s="170"/>
      <c r="I334" s="170"/>
    </row>
    <row r="335" spans="1:9" x14ac:dyDescent="0.25">
      <c r="A335" s="100" t="s">
        <v>248</v>
      </c>
      <c r="B335" s="168">
        <v>0</v>
      </c>
      <c r="C335" s="152"/>
      <c r="D335" s="166"/>
      <c r="E335" s="145"/>
      <c r="F335" s="145"/>
    </row>
    <row r="336" spans="1:9" x14ac:dyDescent="0.25">
      <c r="A336" s="19" t="s">
        <v>38</v>
      </c>
      <c r="B336" s="19"/>
      <c r="C336" s="19"/>
      <c r="D336" s="110">
        <f>SUM(B327:C335)</f>
        <v>0</v>
      </c>
    </row>
    <row r="337" spans="1:6" x14ac:dyDescent="0.25">
      <c r="A337" s="19" t="s">
        <v>37</v>
      </c>
      <c r="B337" s="20"/>
      <c r="C337" s="21"/>
      <c r="D337" s="62">
        <f>D336/(COUNT(B327:C335)*2)</f>
        <v>0</v>
      </c>
    </row>
    <row r="338" spans="1:6" x14ac:dyDescent="0.25">
      <c r="A338" s="9"/>
      <c r="B338" s="6"/>
      <c r="C338" s="7"/>
      <c r="D338" s="6"/>
    </row>
    <row r="339" spans="1:6" ht="18" x14ac:dyDescent="0.25">
      <c r="A339" s="335" t="s">
        <v>25</v>
      </c>
      <c r="B339" s="336"/>
      <c r="C339" s="336"/>
      <c r="D339" s="336"/>
      <c r="E339" s="336"/>
      <c r="F339" s="336"/>
    </row>
    <row r="340" spans="1:6" x14ac:dyDescent="0.25">
      <c r="A340" s="167" t="s">
        <v>110</v>
      </c>
      <c r="B340" s="168">
        <v>0</v>
      </c>
      <c r="C340" s="168"/>
      <c r="D340" s="166"/>
      <c r="E340" s="145"/>
      <c r="F340" s="145"/>
    </row>
    <row r="341" spans="1:6" ht="18" x14ac:dyDescent="0.35">
      <c r="A341" s="75" t="s">
        <v>7</v>
      </c>
      <c r="B341" s="168" t="s">
        <v>34</v>
      </c>
      <c r="C341" s="215" t="str">
        <f>IF(B341=0, -5, "0")</f>
        <v>0</v>
      </c>
      <c r="D341" s="166"/>
      <c r="E341" s="171"/>
      <c r="F341" s="145"/>
    </row>
    <row r="342" spans="1:6" x14ac:dyDescent="0.25">
      <c r="A342" s="167" t="s">
        <v>145</v>
      </c>
      <c r="B342" s="168">
        <v>0</v>
      </c>
      <c r="C342" s="168"/>
      <c r="D342" s="166"/>
      <c r="E342" s="145"/>
      <c r="F342" s="145"/>
    </row>
    <row r="343" spans="1:6" x14ac:dyDescent="0.25">
      <c r="A343" s="167" t="s">
        <v>253</v>
      </c>
      <c r="B343" s="168">
        <v>0</v>
      </c>
      <c r="C343" s="168"/>
      <c r="D343" s="166"/>
      <c r="E343" s="145"/>
      <c r="F343" s="145"/>
    </row>
    <row r="344" spans="1:6" x14ac:dyDescent="0.25">
      <c r="A344" s="24" t="s">
        <v>111</v>
      </c>
      <c r="B344" s="168">
        <v>0</v>
      </c>
      <c r="C344" s="168"/>
      <c r="D344" s="141"/>
      <c r="E344" s="145"/>
      <c r="F344" s="145"/>
    </row>
    <row r="345" spans="1:6" ht="45" x14ac:dyDescent="0.25">
      <c r="A345" s="100" t="s">
        <v>287</v>
      </c>
      <c r="B345" s="168">
        <v>0</v>
      </c>
      <c r="C345" s="152"/>
      <c r="D345" s="141"/>
      <c r="E345" s="101"/>
      <c r="F345" s="101"/>
    </row>
    <row r="346" spans="1:6" x14ac:dyDescent="0.25">
      <c r="A346" s="19" t="s">
        <v>38</v>
      </c>
      <c r="B346" s="19"/>
      <c r="C346" s="19"/>
      <c r="D346" s="19">
        <f>SUM(B340:C344)</f>
        <v>0</v>
      </c>
    </row>
    <row r="347" spans="1:6" x14ac:dyDescent="0.25">
      <c r="A347" s="19" t="s">
        <v>37</v>
      </c>
      <c r="B347" s="20"/>
      <c r="C347" s="21"/>
      <c r="D347" s="62">
        <f>D346/(COUNT(B340:C344)*2)</f>
        <v>0</v>
      </c>
    </row>
    <row r="348" spans="1:6" x14ac:dyDescent="0.25">
      <c r="A348" s="8"/>
      <c r="B348" s="7"/>
      <c r="C348" s="7"/>
      <c r="D348" s="7"/>
    </row>
    <row r="349" spans="1:6" ht="18" x14ac:dyDescent="0.25">
      <c r="A349" s="77" t="s">
        <v>42</v>
      </c>
      <c r="B349" s="83"/>
      <c r="C349" s="84"/>
      <c r="D349" s="80">
        <f>SUM(D346,D336)</f>
        <v>0</v>
      </c>
    </row>
    <row r="350" spans="1:6" ht="18" x14ac:dyDescent="0.25">
      <c r="A350" s="77" t="s">
        <v>230</v>
      </c>
      <c r="B350" s="83"/>
      <c r="C350" s="84"/>
      <c r="D350" s="210">
        <f>D349/(COUNT(B340:C344,B327:C335)*2)</f>
        <v>0</v>
      </c>
    </row>
    <row r="351" spans="1:6" x14ac:dyDescent="0.25">
      <c r="A351" s="9"/>
      <c r="B351" s="6"/>
      <c r="C351" s="7"/>
      <c r="D351" s="6"/>
    </row>
    <row r="352" spans="1:6" ht="18" x14ac:dyDescent="0.35">
      <c r="A352" s="337" t="s">
        <v>8</v>
      </c>
      <c r="B352" s="337"/>
      <c r="C352" s="337"/>
      <c r="D352" s="337"/>
      <c r="E352" s="337"/>
      <c r="F352" s="337"/>
    </row>
    <row r="353" spans="1:6" x14ac:dyDescent="0.25">
      <c r="A353" s="181">
        <f>B11</f>
        <v>0</v>
      </c>
      <c r="B353" s="6"/>
      <c r="C353" s="7"/>
      <c r="D353" s="59"/>
    </row>
    <row r="354" spans="1:6" ht="16.5" x14ac:dyDescent="0.25">
      <c r="A354" s="338" t="s">
        <v>113</v>
      </c>
      <c r="B354" s="339"/>
      <c r="C354" s="339"/>
      <c r="D354" s="339"/>
      <c r="E354" s="339"/>
      <c r="F354" s="339"/>
    </row>
    <row r="355" spans="1:6" x14ac:dyDescent="0.25">
      <c r="A355" s="43" t="s">
        <v>112</v>
      </c>
      <c r="B355" s="168">
        <v>0</v>
      </c>
      <c r="C355" s="168"/>
      <c r="D355" s="166"/>
      <c r="E355" s="145"/>
      <c r="F355" s="145"/>
    </row>
    <row r="356" spans="1:6" x14ac:dyDescent="0.25">
      <c r="A356" s="43" t="s">
        <v>309</v>
      </c>
      <c r="B356" s="168">
        <v>0</v>
      </c>
      <c r="C356" s="168"/>
      <c r="D356" s="166"/>
      <c r="E356" s="157"/>
      <c r="F356" s="145"/>
    </row>
    <row r="357" spans="1:6" x14ac:dyDescent="0.25">
      <c r="A357" s="33" t="s">
        <v>28</v>
      </c>
      <c r="B357" s="168">
        <v>0</v>
      </c>
      <c r="C357" s="168"/>
      <c r="D357" s="147"/>
      <c r="E357" s="145"/>
      <c r="F357" s="145"/>
    </row>
    <row r="358" spans="1:6" x14ac:dyDescent="0.25">
      <c r="A358" s="23" t="s">
        <v>13</v>
      </c>
      <c r="B358" s="168">
        <v>0</v>
      </c>
      <c r="C358" s="168"/>
      <c r="D358" s="166"/>
      <c r="E358" s="145"/>
      <c r="F358" s="145"/>
    </row>
    <row r="359" spans="1:6" ht="18" x14ac:dyDescent="0.35">
      <c r="A359" s="75" t="s">
        <v>59</v>
      </c>
      <c r="B359" s="168" t="s">
        <v>34</v>
      </c>
      <c r="C359" s="215" t="str">
        <f>IF(B359=0, -5, "0")</f>
        <v>0</v>
      </c>
      <c r="D359" s="166"/>
      <c r="E359" s="145"/>
      <c r="F359" s="145"/>
    </row>
    <row r="360" spans="1:6" x14ac:dyDescent="0.25">
      <c r="A360" s="23" t="s">
        <v>145</v>
      </c>
      <c r="B360" s="168">
        <v>0</v>
      </c>
      <c r="C360" s="136"/>
      <c r="D360" s="166"/>
      <c r="E360" s="145"/>
      <c r="F360" s="145"/>
    </row>
    <row r="361" spans="1:6" x14ac:dyDescent="0.25">
      <c r="A361" s="23" t="s">
        <v>280</v>
      </c>
      <c r="B361" s="168">
        <v>0</v>
      </c>
      <c r="C361" s="136"/>
      <c r="D361" s="10"/>
      <c r="E361" s="145"/>
      <c r="F361" s="145"/>
    </row>
    <row r="362" spans="1:6" x14ac:dyDescent="0.25">
      <c r="A362" s="23" t="s">
        <v>27</v>
      </c>
      <c r="B362" s="168">
        <v>0</v>
      </c>
      <c r="C362" s="168"/>
      <c r="D362" s="10"/>
      <c r="E362" s="145"/>
      <c r="F362" s="145"/>
    </row>
    <row r="363" spans="1:6" x14ac:dyDescent="0.25">
      <c r="A363" s="19" t="s">
        <v>38</v>
      </c>
      <c r="B363" s="19"/>
      <c r="C363" s="19"/>
      <c r="D363" s="19">
        <f>SUM(B355:C362)</f>
        <v>0</v>
      </c>
    </row>
    <row r="364" spans="1:6" x14ac:dyDescent="0.25">
      <c r="A364" s="19" t="s">
        <v>37</v>
      </c>
      <c r="B364" s="20"/>
      <c r="C364" s="21"/>
      <c r="D364" s="62">
        <f>D363/(COUNT(B355:C362)*2)</f>
        <v>0</v>
      </c>
    </row>
    <row r="365" spans="1:6" x14ac:dyDescent="0.25">
      <c r="A365" s="9"/>
      <c r="B365" s="6"/>
      <c r="C365" s="7"/>
      <c r="D365" s="6"/>
    </row>
    <row r="366" spans="1:6" ht="18" x14ac:dyDescent="0.25">
      <c r="A366" s="335" t="s">
        <v>25</v>
      </c>
      <c r="B366" s="336"/>
      <c r="C366" s="336"/>
      <c r="D366" s="336"/>
      <c r="E366" s="336"/>
      <c r="F366" s="336"/>
    </row>
    <row r="367" spans="1:6" x14ac:dyDescent="0.25">
      <c r="A367" s="167" t="s">
        <v>314</v>
      </c>
      <c r="B367" s="169">
        <v>0</v>
      </c>
      <c r="C367" s="169"/>
      <c r="D367" s="150"/>
      <c r="E367" s="145"/>
      <c r="F367" s="145"/>
    </row>
    <row r="368" spans="1:6" x14ac:dyDescent="0.25">
      <c r="A368" s="18" t="s">
        <v>105</v>
      </c>
      <c r="B368" s="169">
        <v>0</v>
      </c>
      <c r="C368" s="168"/>
      <c r="D368" s="141"/>
      <c r="E368" s="145"/>
      <c r="F368" s="145"/>
    </row>
    <row r="369" spans="1:6" ht="18" x14ac:dyDescent="0.35">
      <c r="A369" s="75" t="s">
        <v>59</v>
      </c>
      <c r="B369" s="169" t="s">
        <v>34</v>
      </c>
      <c r="C369" s="215" t="str">
        <f>IF(B369=0, -5, "0")</f>
        <v>0</v>
      </c>
      <c r="D369" s="166"/>
      <c r="E369" s="145"/>
      <c r="F369" s="145"/>
    </row>
    <row r="370" spans="1:6" x14ac:dyDescent="0.25">
      <c r="A370" s="18" t="s">
        <v>253</v>
      </c>
      <c r="B370" s="169">
        <v>0</v>
      </c>
      <c r="C370" s="168"/>
      <c r="D370" s="166"/>
      <c r="E370" s="145"/>
      <c r="F370" s="145"/>
    </row>
    <row r="371" spans="1:6" x14ac:dyDescent="0.25">
      <c r="A371" s="18" t="s">
        <v>55</v>
      </c>
      <c r="B371" s="169">
        <v>0</v>
      </c>
      <c r="C371" s="168"/>
      <c r="D371" s="12"/>
      <c r="E371" s="145"/>
      <c r="F371" s="145"/>
    </row>
    <row r="372" spans="1:6" x14ac:dyDescent="0.25">
      <c r="A372" s="18" t="s">
        <v>14</v>
      </c>
      <c r="B372" s="169">
        <v>0</v>
      </c>
      <c r="C372" s="168"/>
      <c r="D372" s="12"/>
      <c r="E372" s="145"/>
      <c r="F372" s="145"/>
    </row>
    <row r="373" spans="1:6" x14ac:dyDescent="0.25">
      <c r="A373" s="24" t="s">
        <v>114</v>
      </c>
      <c r="B373" s="169">
        <v>0</v>
      </c>
      <c r="C373" s="168"/>
      <c r="D373" s="128"/>
      <c r="E373" s="145"/>
      <c r="F373" s="145"/>
    </row>
    <row r="374" spans="1:6" ht="18" x14ac:dyDescent="0.35">
      <c r="A374" s="75" t="s">
        <v>115</v>
      </c>
      <c r="B374" s="169" t="s">
        <v>34</v>
      </c>
      <c r="C374" s="215" t="str">
        <f>IF(B374=0, -5, "0")</f>
        <v>0</v>
      </c>
      <c r="D374" s="166"/>
      <c r="E374" s="145"/>
      <c r="F374" s="145"/>
    </row>
    <row r="375" spans="1:6" ht="30" x14ac:dyDescent="0.25">
      <c r="A375" s="18" t="s">
        <v>199</v>
      </c>
      <c r="B375" s="169">
        <v>0</v>
      </c>
      <c r="C375" s="168"/>
      <c r="D375" s="166"/>
      <c r="E375" s="145"/>
      <c r="F375" s="145"/>
    </row>
    <row r="376" spans="1:6" x14ac:dyDescent="0.25">
      <c r="A376" s="18" t="s">
        <v>248</v>
      </c>
      <c r="B376" s="169">
        <v>0</v>
      </c>
      <c r="C376" s="168"/>
      <c r="D376" s="166"/>
      <c r="E376" s="145"/>
      <c r="F376" s="145"/>
    </row>
    <row r="377" spans="1:6" x14ac:dyDescent="0.25">
      <c r="A377" s="24" t="s">
        <v>168</v>
      </c>
      <c r="B377" s="169">
        <v>0</v>
      </c>
      <c r="C377" s="168"/>
      <c r="D377" s="166"/>
      <c r="E377" s="145"/>
      <c r="F377" s="145"/>
    </row>
    <row r="378" spans="1:6" x14ac:dyDescent="0.25">
      <c r="A378" s="24" t="s">
        <v>83</v>
      </c>
      <c r="B378" s="169">
        <v>0</v>
      </c>
      <c r="C378" s="168"/>
      <c r="D378" s="166"/>
      <c r="E378" s="145"/>
      <c r="F378" s="145"/>
    </row>
    <row r="379" spans="1:6" x14ac:dyDescent="0.25">
      <c r="A379" s="19" t="s">
        <v>38</v>
      </c>
      <c r="B379" s="19"/>
      <c r="C379" s="19"/>
      <c r="D379" s="19">
        <f>SUM(B367:C378)</f>
        <v>0</v>
      </c>
    </row>
    <row r="380" spans="1:6" x14ac:dyDescent="0.25">
      <c r="A380" s="19" t="s">
        <v>37</v>
      </c>
      <c r="B380" s="20"/>
      <c r="C380" s="20"/>
      <c r="D380" s="63">
        <f>D379/(COUNT(B367:C378)*2)</f>
        <v>0</v>
      </c>
    </row>
    <row r="381" spans="1:6" x14ac:dyDescent="0.25">
      <c r="A381" s="44"/>
      <c r="B381" s="44"/>
      <c r="C381" s="44"/>
      <c r="D381" s="44"/>
    </row>
    <row r="382" spans="1:6" ht="18" x14ac:dyDescent="0.25">
      <c r="A382" s="335" t="s">
        <v>124</v>
      </c>
      <c r="B382" s="336"/>
      <c r="C382" s="336"/>
      <c r="D382" s="336"/>
      <c r="E382" s="336"/>
      <c r="F382" s="336"/>
    </row>
    <row r="383" spans="1:6" x14ac:dyDescent="0.25">
      <c r="A383" s="18" t="s">
        <v>105</v>
      </c>
      <c r="B383" s="168">
        <v>0</v>
      </c>
      <c r="C383" s="168"/>
      <c r="D383" s="166"/>
      <c r="E383" s="145"/>
      <c r="F383" s="145"/>
    </row>
    <row r="384" spans="1:6" ht="18" x14ac:dyDescent="0.35">
      <c r="A384" s="75" t="s">
        <v>59</v>
      </c>
      <c r="B384" s="168" t="s">
        <v>34</v>
      </c>
      <c r="C384" s="215" t="str">
        <f>IF(B384=0, -5, "0")</f>
        <v>0</v>
      </c>
      <c r="D384" s="166"/>
      <c r="E384" s="145"/>
      <c r="F384" s="145"/>
    </row>
    <row r="385" spans="1:16384" x14ac:dyDescent="0.25">
      <c r="A385" s="18" t="s">
        <v>255</v>
      </c>
      <c r="B385" s="168">
        <v>0</v>
      </c>
      <c r="C385" s="168"/>
      <c r="D385" s="166"/>
      <c r="E385" s="145"/>
      <c r="F385" s="145"/>
    </row>
    <row r="386" spans="1:16384" ht="27" customHeight="1" x14ac:dyDescent="0.25">
      <c r="A386" s="167" t="s">
        <v>310</v>
      </c>
      <c r="B386" s="168">
        <v>0</v>
      </c>
      <c r="C386" s="169"/>
      <c r="D386" s="144"/>
      <c r="E386" s="171"/>
      <c r="F386" s="145"/>
    </row>
    <row r="387" spans="1:16384" ht="13.5" customHeight="1" x14ac:dyDescent="0.35">
      <c r="A387" s="75" t="s">
        <v>115</v>
      </c>
      <c r="B387" s="168" t="s">
        <v>34</v>
      </c>
      <c r="C387" s="215" t="str">
        <f>IF(B387=0, -5, "0")</f>
        <v>0</v>
      </c>
      <c r="D387" s="166"/>
      <c r="E387" s="145"/>
      <c r="F387" s="145"/>
    </row>
    <row r="388" spans="1:16384" s="3" customFormat="1" ht="13.5" customHeight="1" x14ac:dyDescent="0.25">
      <c r="A388" s="114" t="s">
        <v>38</v>
      </c>
      <c r="B388" s="114"/>
      <c r="C388" s="114"/>
      <c r="D388" s="114">
        <f>SUM(B383:C387)</f>
        <v>0</v>
      </c>
      <c r="E388" s="167"/>
      <c r="F388" s="167"/>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0</v>
      </c>
    </row>
    <row r="390" spans="1:16384" ht="13.5" customHeight="1" x14ac:dyDescent="0.25">
      <c r="A390" s="44"/>
      <c r="B390" s="44"/>
      <c r="C390" s="44"/>
      <c r="D390" s="44"/>
    </row>
    <row r="391" spans="1:16384" ht="18" x14ac:dyDescent="0.25">
      <c r="A391" s="335" t="s">
        <v>29</v>
      </c>
      <c r="B391" s="336"/>
      <c r="C391" s="336"/>
      <c r="D391" s="336"/>
      <c r="E391" s="336"/>
      <c r="F391" s="336"/>
    </row>
    <row r="392" spans="1:16384" x14ac:dyDescent="0.25">
      <c r="A392" s="167" t="s">
        <v>314</v>
      </c>
      <c r="B392" s="169">
        <v>0</v>
      </c>
      <c r="C392" s="169"/>
      <c r="D392" s="150"/>
      <c r="E392" s="145"/>
      <c r="F392" s="145"/>
    </row>
    <row r="393" spans="1:16384" x14ac:dyDescent="0.25">
      <c r="A393" s="167" t="s">
        <v>56</v>
      </c>
      <c r="B393" s="169">
        <v>0</v>
      </c>
      <c r="C393" s="168"/>
      <c r="D393" s="155"/>
      <c r="E393" s="145"/>
      <c r="F393" s="145"/>
    </row>
    <row r="394" spans="1:16384" x14ac:dyDescent="0.25">
      <c r="A394" s="24" t="s">
        <v>311</v>
      </c>
      <c r="B394" s="169">
        <v>0</v>
      </c>
      <c r="C394" s="168"/>
      <c r="D394" s="155"/>
      <c r="E394" s="166"/>
      <c r="F394" s="145"/>
    </row>
    <row r="395" spans="1:16384" ht="18" x14ac:dyDescent="0.35">
      <c r="A395" s="75" t="s">
        <v>150</v>
      </c>
      <c r="B395" s="169" t="s">
        <v>34</v>
      </c>
      <c r="C395" s="215" t="str">
        <f>IF(B395=0, -5, "0")</f>
        <v>0</v>
      </c>
      <c r="D395" s="155"/>
      <c r="E395" s="145"/>
      <c r="F395" s="145"/>
    </row>
    <row r="396" spans="1:16384" ht="18" x14ac:dyDescent="0.35">
      <c r="A396" s="75" t="s">
        <v>119</v>
      </c>
      <c r="B396" s="169" t="s">
        <v>34</v>
      </c>
      <c r="C396" s="215" t="str">
        <f>IF(B396=0, -5, "0")</f>
        <v>0</v>
      </c>
      <c r="D396" s="155"/>
      <c r="E396" s="145"/>
      <c r="F396" s="145"/>
    </row>
    <row r="397" spans="1:16384" ht="32.25" customHeight="1" x14ac:dyDescent="0.25">
      <c r="A397" s="18" t="s">
        <v>256</v>
      </c>
      <c r="B397" s="169">
        <v>0</v>
      </c>
      <c r="C397" s="168"/>
      <c r="D397" s="155"/>
      <c r="E397" s="145"/>
      <c r="F397" s="145"/>
    </row>
    <row r="398" spans="1:16384" ht="27.75" customHeight="1" x14ac:dyDescent="0.25">
      <c r="A398" s="108" t="s">
        <v>287</v>
      </c>
      <c r="B398" s="169">
        <v>0</v>
      </c>
      <c r="C398" s="152"/>
      <c r="D398" s="155"/>
      <c r="E398" s="101"/>
      <c r="F398" s="101"/>
    </row>
    <row r="399" spans="1:16384" ht="27.75" customHeight="1" x14ac:dyDescent="0.25">
      <c r="A399" s="19" t="s">
        <v>38</v>
      </c>
      <c r="B399" s="19"/>
      <c r="C399" s="19"/>
      <c r="D399" s="19">
        <f>SUM(B392:C397)</f>
        <v>0</v>
      </c>
    </row>
    <row r="400" spans="1:16384" x14ac:dyDescent="0.25">
      <c r="A400" s="19" t="s">
        <v>37</v>
      </c>
      <c r="B400" s="20"/>
      <c r="C400" s="21"/>
      <c r="D400" s="62">
        <f>D399/(COUNT(B392:C397)*2)</f>
        <v>0</v>
      </c>
    </row>
    <row r="401" spans="1:6" x14ac:dyDescent="0.25">
      <c r="A401" s="8"/>
      <c r="B401" s="7"/>
      <c r="C401" s="7"/>
      <c r="D401" s="7"/>
    </row>
    <row r="402" spans="1:6" ht="18" x14ac:dyDescent="0.25">
      <c r="A402" s="77" t="s">
        <v>43</v>
      </c>
      <c r="B402" s="83"/>
      <c r="C402" s="84"/>
      <c r="D402" s="80">
        <f>SUM(D399,D379,D388,D363)</f>
        <v>0</v>
      </c>
    </row>
    <row r="403" spans="1:6" ht="18" x14ac:dyDescent="0.25">
      <c r="A403" s="77" t="s">
        <v>231</v>
      </c>
      <c r="B403" s="83"/>
      <c r="C403" s="84"/>
      <c r="D403" s="81">
        <f>D402/(COUNT(B392:C397,B367:C378,B383:C387,B355:C362)*2)</f>
        <v>0</v>
      </c>
      <c r="E403" s="170"/>
    </row>
    <row r="404" spans="1:6" x14ac:dyDescent="0.25">
      <c r="A404" s="5"/>
      <c r="B404" s="6"/>
      <c r="C404" s="7"/>
      <c r="D404" s="6"/>
    </row>
    <row r="405" spans="1:6" ht="18" x14ac:dyDescent="0.35">
      <c r="A405" s="337" t="s">
        <v>125</v>
      </c>
      <c r="B405" s="337"/>
      <c r="C405" s="337"/>
      <c r="D405" s="337"/>
      <c r="E405" s="337"/>
      <c r="F405" s="337"/>
    </row>
    <row r="406" spans="1:6" x14ac:dyDescent="0.25">
      <c r="A406" s="190">
        <f>B11</f>
        <v>0</v>
      </c>
      <c r="B406" s="6"/>
      <c r="C406" s="7"/>
      <c r="D406" s="6"/>
    </row>
    <row r="407" spans="1:6" ht="16.5" x14ac:dyDescent="0.25">
      <c r="A407" s="338" t="s">
        <v>19</v>
      </c>
      <c r="B407" s="339"/>
      <c r="C407" s="339"/>
      <c r="D407" s="339"/>
      <c r="E407" s="339"/>
      <c r="F407" s="339"/>
    </row>
    <row r="408" spans="1:6" x14ac:dyDescent="0.25">
      <c r="A408" s="32" t="s">
        <v>62</v>
      </c>
      <c r="B408" s="168">
        <v>0</v>
      </c>
      <c r="C408" s="168"/>
      <c r="D408" s="166"/>
      <c r="E408" s="145"/>
      <c r="F408" s="145"/>
    </row>
    <row r="409" spans="1:6" x14ac:dyDescent="0.25">
      <c r="A409" s="22" t="s">
        <v>6</v>
      </c>
      <c r="B409" s="168">
        <v>0</v>
      </c>
      <c r="C409" s="168"/>
      <c r="D409" s="166"/>
      <c r="E409" s="145"/>
      <c r="F409" s="145"/>
    </row>
    <row r="410" spans="1:6" x14ac:dyDescent="0.25">
      <c r="A410" s="32" t="s">
        <v>20</v>
      </c>
      <c r="B410" s="168">
        <v>0</v>
      </c>
      <c r="C410" s="168"/>
      <c r="D410" s="147"/>
      <c r="E410" s="145"/>
      <c r="F410" s="145"/>
    </row>
    <row r="411" spans="1:6" x14ac:dyDescent="0.25">
      <c r="A411" s="22" t="s">
        <v>126</v>
      </c>
      <c r="B411" s="168">
        <v>0</v>
      </c>
      <c r="C411" s="168"/>
      <c r="D411" s="166"/>
      <c r="E411" s="145"/>
      <c r="F411" s="145"/>
    </row>
    <row r="412" spans="1:6" x14ac:dyDescent="0.25">
      <c r="A412" s="32" t="s">
        <v>194</v>
      </c>
      <c r="B412" s="168">
        <v>0</v>
      </c>
      <c r="C412" s="168"/>
      <c r="D412" s="166"/>
      <c r="E412" s="145"/>
      <c r="F412" s="145"/>
    </row>
    <row r="413" spans="1:6" ht="18" x14ac:dyDescent="0.35">
      <c r="A413" s="75" t="s">
        <v>54</v>
      </c>
      <c r="B413" s="168" t="s">
        <v>34</v>
      </c>
      <c r="C413" s="215" t="str">
        <f>IF(B413=0, -5, "0")</f>
        <v>0</v>
      </c>
      <c r="D413" s="166"/>
      <c r="E413" s="145"/>
      <c r="F413" s="145"/>
    </row>
    <row r="414" spans="1:6" x14ac:dyDescent="0.25">
      <c r="A414" s="22" t="s">
        <v>118</v>
      </c>
      <c r="B414" s="168">
        <v>0</v>
      </c>
      <c r="C414" s="168"/>
      <c r="D414" s="166"/>
      <c r="E414" s="145"/>
      <c r="F414" s="145"/>
    </row>
    <row r="415" spans="1:6" x14ac:dyDescent="0.25">
      <c r="A415" s="19" t="s">
        <v>38</v>
      </c>
      <c r="B415" s="19"/>
      <c r="C415" s="19"/>
      <c r="D415" s="19">
        <f>SUM(B408:C414)</f>
        <v>0</v>
      </c>
    </row>
    <row r="416" spans="1:6" x14ac:dyDescent="0.25">
      <c r="A416" s="19" t="s">
        <v>37</v>
      </c>
      <c r="B416" s="20"/>
      <c r="C416" s="21"/>
      <c r="D416" s="62">
        <f>D415/(COUNT(B408:C414)*2)</f>
        <v>0</v>
      </c>
    </row>
    <row r="417" spans="1:6" x14ac:dyDescent="0.25">
      <c r="A417" s="34"/>
      <c r="B417" s="6"/>
      <c r="C417" s="7"/>
      <c r="D417" s="6"/>
    </row>
    <row r="418" spans="1:6" ht="16.5" x14ac:dyDescent="0.25">
      <c r="A418" s="338" t="s">
        <v>122</v>
      </c>
      <c r="B418" s="339"/>
      <c r="C418" s="339"/>
      <c r="D418" s="339"/>
      <c r="E418" s="339"/>
      <c r="F418" s="339"/>
    </row>
    <row r="419" spans="1:6" ht="16.5" x14ac:dyDescent="0.25">
      <c r="A419" s="106" t="s">
        <v>127</v>
      </c>
      <c r="B419" s="168" t="s">
        <v>34</v>
      </c>
      <c r="C419" s="215" t="str">
        <f>IF(B419=0, -5, "0")</f>
        <v>0</v>
      </c>
      <c r="D419" s="166"/>
      <c r="E419" s="145"/>
      <c r="F419" s="145"/>
    </row>
    <row r="420" spans="1:6" ht="30" x14ac:dyDescent="0.25">
      <c r="A420" s="167" t="s">
        <v>281</v>
      </c>
      <c r="B420" s="168">
        <v>0</v>
      </c>
      <c r="C420" s="168"/>
      <c r="D420" s="166"/>
      <c r="E420" s="145"/>
      <c r="F420" s="145"/>
    </row>
    <row r="421" spans="1:6" x14ac:dyDescent="0.25">
      <c r="A421" s="167" t="s">
        <v>407</v>
      </c>
      <c r="B421" s="168">
        <v>0</v>
      </c>
      <c r="C421" s="168"/>
      <c r="D421" s="166"/>
      <c r="E421" s="145"/>
      <c r="F421" s="145"/>
    </row>
    <row r="422" spans="1:6" x14ac:dyDescent="0.25">
      <c r="A422" s="167" t="s">
        <v>146</v>
      </c>
      <c r="B422" s="168">
        <v>0</v>
      </c>
      <c r="C422" s="168"/>
      <c r="D422" s="147"/>
      <c r="E422" s="145"/>
      <c r="F422" s="145"/>
    </row>
    <row r="423" spans="1:6" ht="18" x14ac:dyDescent="0.35">
      <c r="A423" s="75" t="s">
        <v>61</v>
      </c>
      <c r="B423" s="168" t="s">
        <v>34</v>
      </c>
      <c r="C423" s="215" t="str">
        <f>IF(B423=0, -5, "0")</f>
        <v>0</v>
      </c>
      <c r="D423" s="166"/>
      <c r="E423" s="145"/>
      <c r="F423" s="145"/>
    </row>
    <row r="424" spans="1:6" ht="30" x14ac:dyDescent="0.25">
      <c r="A424" s="18" t="s">
        <v>199</v>
      </c>
      <c r="B424" s="168">
        <v>0</v>
      </c>
      <c r="C424" s="168"/>
      <c r="D424" s="166"/>
      <c r="E424" s="145"/>
      <c r="F424" s="145"/>
    </row>
    <row r="425" spans="1:6" x14ac:dyDescent="0.25">
      <c r="A425" s="18" t="s">
        <v>248</v>
      </c>
      <c r="B425" s="168">
        <v>0</v>
      </c>
      <c r="C425" s="168"/>
      <c r="D425" s="166"/>
      <c r="E425" s="145"/>
      <c r="F425" s="145"/>
    </row>
    <row r="426" spans="1:6" ht="16.5" x14ac:dyDescent="0.25">
      <c r="A426" s="106" t="s">
        <v>168</v>
      </c>
      <c r="B426" s="168" t="s">
        <v>34</v>
      </c>
      <c r="C426" s="216" t="str">
        <f>IF(B426=0, -5, "0")</f>
        <v>0</v>
      </c>
      <c r="D426" s="144"/>
      <c r="E426" s="171"/>
      <c r="F426" s="171"/>
    </row>
    <row r="427" spans="1:6" x14ac:dyDescent="0.25">
      <c r="A427" s="24" t="s">
        <v>83</v>
      </c>
      <c r="B427" s="168">
        <v>0</v>
      </c>
      <c r="C427" s="168"/>
      <c r="D427" s="166"/>
      <c r="E427" s="145"/>
      <c r="F427" s="145"/>
    </row>
    <row r="428" spans="1:6" ht="45" x14ac:dyDescent="0.25">
      <c r="A428" s="100" t="s">
        <v>287</v>
      </c>
      <c r="B428" s="168">
        <v>0</v>
      </c>
      <c r="C428" s="152"/>
      <c r="D428" s="166">
        <v>0</v>
      </c>
      <c r="E428" s="101"/>
      <c r="F428" s="101"/>
    </row>
    <row r="429" spans="1:6" x14ac:dyDescent="0.25">
      <c r="A429" s="19" t="s">
        <v>38</v>
      </c>
      <c r="B429" s="19"/>
      <c r="C429" s="19"/>
      <c r="D429" s="96">
        <f>SUM(B419:C427)</f>
        <v>0</v>
      </c>
    </row>
    <row r="430" spans="1:6" x14ac:dyDescent="0.25">
      <c r="A430" s="19" t="s">
        <v>37</v>
      </c>
      <c r="B430" s="20"/>
      <c r="C430" s="21"/>
      <c r="D430" s="62">
        <f>D429/(COUNT(B419:C427)*2)</f>
        <v>0</v>
      </c>
    </row>
    <row r="431" spans="1:6" x14ac:dyDescent="0.25">
      <c r="A431" s="8"/>
      <c r="B431" s="7"/>
      <c r="C431" s="7"/>
      <c r="D431" s="7"/>
    </row>
    <row r="432" spans="1:6" ht="18" x14ac:dyDescent="0.25">
      <c r="A432" s="77" t="s">
        <v>128</v>
      </c>
      <c r="B432" s="83"/>
      <c r="C432" s="84"/>
      <c r="D432" s="80">
        <f>SUM(D429,D415)</f>
        <v>0</v>
      </c>
    </row>
    <row r="433" spans="1:7" ht="18" x14ac:dyDescent="0.25">
      <c r="A433" s="77" t="s">
        <v>232</v>
      </c>
      <c r="B433" s="83"/>
      <c r="C433" s="84"/>
      <c r="D433" s="81">
        <f>D432/(COUNT(B419:C427,B408:C414)*2)</f>
        <v>0</v>
      </c>
    </row>
    <row r="434" spans="1:7" x14ac:dyDescent="0.25">
      <c r="A434" s="5"/>
      <c r="B434" s="6"/>
      <c r="C434" s="7"/>
      <c r="D434" s="6"/>
    </row>
    <row r="435" spans="1:7" ht="18" x14ac:dyDescent="0.35">
      <c r="A435" s="337" t="s">
        <v>374</v>
      </c>
      <c r="B435" s="337"/>
      <c r="C435" s="337"/>
      <c r="D435" s="337"/>
      <c r="E435" s="337"/>
      <c r="F435" s="337"/>
    </row>
    <row r="436" spans="1:7" x14ac:dyDescent="0.25">
      <c r="A436" s="193">
        <f>+B11</f>
        <v>0</v>
      </c>
      <c r="B436" s="6"/>
      <c r="C436" s="7"/>
      <c r="D436" s="6"/>
    </row>
    <row r="437" spans="1:7" ht="18" x14ac:dyDescent="0.25">
      <c r="A437" s="335" t="s">
        <v>375</v>
      </c>
      <c r="B437" s="336"/>
      <c r="C437" s="336"/>
      <c r="D437" s="336"/>
      <c r="E437" s="336"/>
      <c r="F437" s="336"/>
    </row>
    <row r="438" spans="1:7" ht="30" x14ac:dyDescent="0.25">
      <c r="A438" s="18" t="s">
        <v>305</v>
      </c>
      <c r="B438" s="168">
        <v>0</v>
      </c>
      <c r="C438" s="168"/>
      <c r="D438" s="166"/>
      <c r="E438" s="145"/>
      <c r="F438" s="145"/>
    </row>
    <row r="439" spans="1:7" ht="16.5" x14ac:dyDescent="0.25">
      <c r="A439" s="106" t="s">
        <v>369</v>
      </c>
      <c r="B439" s="168" t="s">
        <v>34</v>
      </c>
      <c r="C439" s="215" t="str">
        <f>IF(B439=0, -5, "0")</f>
        <v>0</v>
      </c>
      <c r="D439" s="166"/>
      <c r="E439" s="145"/>
      <c r="F439" s="145"/>
    </row>
    <row r="440" spans="1:7" x14ac:dyDescent="0.25">
      <c r="A440" s="167" t="s">
        <v>315</v>
      </c>
      <c r="B440" s="168">
        <v>0</v>
      </c>
      <c r="C440" s="169"/>
      <c r="D440" s="145"/>
      <c r="E440" s="171"/>
      <c r="F440" s="145"/>
    </row>
    <row r="441" spans="1:7" ht="16.5" x14ac:dyDescent="0.3">
      <c r="A441" s="48" t="s">
        <v>195</v>
      </c>
      <c r="B441" s="168">
        <v>0</v>
      </c>
      <c r="C441" s="169"/>
      <c r="D441" s="144"/>
      <c r="E441" s="171"/>
      <c r="F441" s="145"/>
      <c r="G441" s="170"/>
    </row>
    <row r="442" spans="1:7" x14ac:dyDescent="0.25">
      <c r="A442" s="19" t="s">
        <v>38</v>
      </c>
      <c r="B442" s="19"/>
      <c r="C442" s="19"/>
      <c r="D442" s="96">
        <f>SUM(B438:C441)</f>
        <v>0</v>
      </c>
    </row>
    <row r="443" spans="1:7" x14ac:dyDescent="0.25">
      <c r="A443" s="19" t="s">
        <v>37</v>
      </c>
      <c r="B443" s="20"/>
      <c r="C443" s="21"/>
      <c r="D443" s="62">
        <f>D442/(COUNT(B438:C441)*2)</f>
        <v>0</v>
      </c>
    </row>
    <row r="444" spans="1:7" ht="18" x14ac:dyDescent="0.25">
      <c r="A444" s="335" t="s">
        <v>31</v>
      </c>
      <c r="B444" s="336"/>
      <c r="C444" s="336"/>
      <c r="D444" s="336"/>
      <c r="E444" s="336"/>
      <c r="F444" s="336"/>
    </row>
    <row r="445" spans="1:7" x14ac:dyDescent="0.25">
      <c r="A445" s="22" t="s">
        <v>3</v>
      </c>
      <c r="B445" s="168">
        <v>0</v>
      </c>
      <c r="C445" s="168"/>
      <c r="D445" s="166"/>
      <c r="E445" s="145"/>
      <c r="F445" s="145"/>
    </row>
    <row r="446" spans="1:7" x14ac:dyDescent="0.25">
      <c r="A446" s="32" t="s">
        <v>30</v>
      </c>
      <c r="B446" s="168">
        <v>0</v>
      </c>
      <c r="C446" s="168"/>
      <c r="D446" s="166"/>
      <c r="E446" s="145"/>
      <c r="F446" s="145"/>
    </row>
    <row r="447" spans="1:7" ht="45" x14ac:dyDescent="0.25">
      <c r="A447" s="115" t="s">
        <v>287</v>
      </c>
      <c r="B447" s="168">
        <v>0</v>
      </c>
      <c r="C447" s="152"/>
      <c r="D447" s="166"/>
      <c r="E447" s="101"/>
      <c r="F447" s="101"/>
    </row>
    <row r="448" spans="1:7" x14ac:dyDescent="0.25">
      <c r="A448" s="19" t="s">
        <v>38</v>
      </c>
      <c r="B448" s="19"/>
      <c r="C448" s="19"/>
      <c r="D448" s="96">
        <f>SUM(B445:C446)</f>
        <v>0</v>
      </c>
    </row>
    <row r="449" spans="1:6" x14ac:dyDescent="0.25">
      <c r="A449" s="19" t="s">
        <v>37</v>
      </c>
      <c r="B449" s="20"/>
      <c r="C449" s="21"/>
      <c r="D449" s="62">
        <f>D448/(COUNT(B445:C446)*2)</f>
        <v>0</v>
      </c>
    </row>
    <row r="450" spans="1:6" x14ac:dyDescent="0.25">
      <c r="A450" s="8"/>
      <c r="B450" s="7"/>
      <c r="C450" s="7"/>
      <c r="D450" s="7"/>
    </row>
    <row r="451" spans="1:6" ht="18" x14ac:dyDescent="0.25">
      <c r="A451" s="77" t="s">
        <v>84</v>
      </c>
      <c r="B451" s="83"/>
      <c r="C451" s="84"/>
      <c r="D451" s="80">
        <f>SUM(D448,D442)</f>
        <v>0</v>
      </c>
    </row>
    <row r="452" spans="1:6" ht="18" x14ac:dyDescent="0.25">
      <c r="A452" s="77" t="s">
        <v>233</v>
      </c>
      <c r="B452" s="83"/>
      <c r="C452" s="84"/>
      <c r="D452" s="81">
        <f>D451/(COUNT(B445:C446,B438:C441)*2)</f>
        <v>0</v>
      </c>
    </row>
    <row r="453" spans="1:6" x14ac:dyDescent="0.25">
      <c r="A453" s="13"/>
      <c r="B453" s="6"/>
      <c r="C453" s="7"/>
      <c r="D453" s="6"/>
    </row>
    <row r="454" spans="1:6" ht="18" x14ac:dyDescent="0.35">
      <c r="A454" s="337" t="s">
        <v>180</v>
      </c>
      <c r="B454" s="337"/>
      <c r="C454" s="337"/>
      <c r="D454" s="337"/>
      <c r="E454" s="337"/>
      <c r="F454" s="337"/>
    </row>
    <row r="455" spans="1:6" x14ac:dyDescent="0.25">
      <c r="A455" s="15"/>
      <c r="B455" s="6"/>
      <c r="C455" s="7"/>
      <c r="D455" s="6"/>
    </row>
    <row r="456" spans="1:6" x14ac:dyDescent="0.25">
      <c r="A456" s="22" t="s">
        <v>15</v>
      </c>
      <c r="B456" s="168">
        <v>0</v>
      </c>
      <c r="C456" s="168"/>
      <c r="D456" s="166"/>
      <c r="E456" s="145"/>
      <c r="F456" s="145"/>
    </row>
    <row r="457" spans="1:6" x14ac:dyDescent="0.25">
      <c r="A457" s="32" t="s">
        <v>245</v>
      </c>
      <c r="B457" s="168">
        <v>0</v>
      </c>
      <c r="C457" s="168"/>
      <c r="D457" s="147"/>
      <c r="E457" s="145"/>
      <c r="F457" s="145"/>
    </row>
    <row r="458" spans="1:6" x14ac:dyDescent="0.25">
      <c r="A458" s="32" t="s">
        <v>86</v>
      </c>
      <c r="B458" s="168">
        <v>0</v>
      </c>
      <c r="C458" s="169"/>
      <c r="D458" s="160"/>
      <c r="E458" s="171"/>
      <c r="F458" s="145"/>
    </row>
    <row r="459" spans="1:6" x14ac:dyDescent="0.25">
      <c r="A459" s="32" t="s">
        <v>16</v>
      </c>
      <c r="B459" s="168">
        <v>0</v>
      </c>
      <c r="C459" s="168"/>
      <c r="D459" s="154"/>
      <c r="E459" s="145"/>
      <c r="F459" s="145"/>
    </row>
    <row r="460" spans="1:6" ht="45" x14ac:dyDescent="0.25">
      <c r="A460" s="115" t="s">
        <v>287</v>
      </c>
      <c r="B460" s="168">
        <v>0</v>
      </c>
      <c r="C460" s="152"/>
      <c r="D460" s="154"/>
      <c r="E460" s="101"/>
      <c r="F460" s="101"/>
    </row>
    <row r="461" spans="1:6" x14ac:dyDescent="0.25">
      <c r="A461" s="19" t="s">
        <v>38</v>
      </c>
      <c r="B461" s="19"/>
      <c r="C461" s="19"/>
      <c r="D461" s="19">
        <f>SUM(B456:C459)</f>
        <v>0</v>
      </c>
    </row>
    <row r="462" spans="1:6" x14ac:dyDescent="0.25">
      <c r="A462" s="19" t="s">
        <v>37</v>
      </c>
      <c r="B462" s="20"/>
      <c r="C462" s="21"/>
      <c r="D462" s="62">
        <f>D461/(COUNT(B456:C459)*2)</f>
        <v>0</v>
      </c>
    </row>
    <row r="463" spans="1:6" x14ac:dyDescent="0.25">
      <c r="A463" s="14"/>
      <c r="B463" s="6"/>
      <c r="C463" s="7"/>
      <c r="D463" s="6"/>
    </row>
    <row r="464" spans="1:6" ht="18" x14ac:dyDescent="0.35">
      <c r="A464" s="337" t="s">
        <v>87</v>
      </c>
      <c r="B464" s="337"/>
      <c r="C464" s="337"/>
      <c r="D464" s="337"/>
      <c r="E464" s="337"/>
      <c r="F464" s="337"/>
    </row>
    <row r="465" spans="1:7" x14ac:dyDescent="0.25">
      <c r="A465" s="15"/>
      <c r="B465" s="6"/>
      <c r="C465" s="7"/>
      <c r="D465" s="6"/>
    </row>
    <row r="466" spans="1:7" ht="30" x14ac:dyDescent="0.25">
      <c r="A466" s="32" t="s">
        <v>288</v>
      </c>
      <c r="B466" s="169">
        <v>0</v>
      </c>
      <c r="C466" s="169"/>
      <c r="D466" s="144"/>
      <c r="E466" s="171"/>
      <c r="F466" s="145"/>
    </row>
    <row r="467" spans="1:7" ht="15.75" x14ac:dyDescent="0.3">
      <c r="A467" s="179" t="s">
        <v>306</v>
      </c>
      <c r="B467" s="169" t="s">
        <v>34</v>
      </c>
      <c r="C467" s="216" t="str">
        <f>IF(B467=0, -5, "0")</f>
        <v>0</v>
      </c>
      <c r="D467" s="144"/>
      <c r="E467" s="170"/>
      <c r="F467" s="145"/>
      <c r="G467" s="170"/>
    </row>
    <row r="468" spans="1:7" ht="30" x14ac:dyDescent="0.25">
      <c r="A468" s="32" t="s">
        <v>196</v>
      </c>
      <c r="B468" s="169">
        <v>0</v>
      </c>
      <c r="C468" s="169"/>
      <c r="D468" s="160"/>
      <c r="E468" s="171"/>
      <c r="F468" s="145"/>
    </row>
    <row r="469" spans="1:7" ht="45" x14ac:dyDescent="0.25">
      <c r="A469" s="32" t="s">
        <v>287</v>
      </c>
      <c r="B469" s="169">
        <v>0</v>
      </c>
      <c r="C469" s="152"/>
      <c r="D469" s="141"/>
      <c r="E469" s="101"/>
      <c r="F469" s="101"/>
    </row>
    <row r="470" spans="1:7" x14ac:dyDescent="0.25">
      <c r="A470" s="19" t="s">
        <v>38</v>
      </c>
      <c r="B470" s="19"/>
      <c r="C470" s="19"/>
      <c r="D470" s="19">
        <f>SUM(B466:C468)</f>
        <v>0</v>
      </c>
    </row>
    <row r="471" spans="1:7" x14ac:dyDescent="0.25">
      <c r="A471" s="19" t="s">
        <v>37</v>
      </c>
      <c r="B471" s="20"/>
      <c r="C471" s="21"/>
      <c r="D471" s="62">
        <f>D470/(COUNT(B466:C468)*2)</f>
        <v>0</v>
      </c>
    </row>
    <row r="472" spans="1:7" x14ac:dyDescent="0.25">
      <c r="A472" s="14"/>
      <c r="B472" s="6"/>
      <c r="C472" s="7"/>
      <c r="D472" s="6"/>
    </row>
    <row r="473" spans="1:7" ht="18" x14ac:dyDescent="0.35">
      <c r="A473" s="337" t="s">
        <v>151</v>
      </c>
      <c r="B473" s="337"/>
      <c r="C473" s="337"/>
      <c r="D473" s="337"/>
      <c r="E473" s="337"/>
      <c r="F473" s="337"/>
    </row>
    <row r="474" spans="1:7" ht="18" x14ac:dyDescent="0.25">
      <c r="A474" s="16"/>
      <c r="B474" s="6"/>
      <c r="C474" s="7"/>
      <c r="D474" s="6"/>
    </row>
    <row r="475" spans="1:7" x14ac:dyDescent="0.25">
      <c r="A475" s="18" t="s">
        <v>9</v>
      </c>
      <c r="B475" s="168">
        <v>0</v>
      </c>
      <c r="C475" s="168"/>
      <c r="D475" s="166"/>
      <c r="E475" s="145"/>
      <c r="F475" s="145"/>
    </row>
    <row r="476" spans="1:7" ht="36" x14ac:dyDescent="0.35">
      <c r="A476" s="82" t="s">
        <v>274</v>
      </c>
      <c r="B476" s="168" t="s">
        <v>34</v>
      </c>
      <c r="C476" s="215" t="str">
        <f>IF(B476=0, -5, "0")</f>
        <v>0</v>
      </c>
      <c r="D476" s="166"/>
      <c r="E476" s="145"/>
      <c r="F476" s="145"/>
    </row>
    <row r="477" spans="1:7" ht="36" x14ac:dyDescent="0.35">
      <c r="A477" s="82" t="s">
        <v>106</v>
      </c>
      <c r="B477" s="168" t="s">
        <v>34</v>
      </c>
      <c r="C477" s="215" t="str">
        <f>IF(B477=0, -5, "0")</f>
        <v>0</v>
      </c>
      <c r="D477" s="166"/>
      <c r="E477" s="145"/>
      <c r="F477" s="145"/>
    </row>
    <row r="478" spans="1:7" x14ac:dyDescent="0.25">
      <c r="A478" s="167" t="s">
        <v>179</v>
      </c>
      <c r="B478" s="168">
        <v>0</v>
      </c>
      <c r="C478" s="168"/>
      <c r="D478" s="166"/>
      <c r="E478" s="145"/>
      <c r="F478" s="145"/>
    </row>
    <row r="479" spans="1:7" x14ac:dyDescent="0.25">
      <c r="A479" s="18" t="s">
        <v>275</v>
      </c>
      <c r="B479" s="168">
        <v>0</v>
      </c>
      <c r="C479" s="168"/>
      <c r="D479" s="141"/>
      <c r="E479" s="166"/>
      <c r="F479" s="145"/>
    </row>
    <row r="480" spans="1:7" ht="30" x14ac:dyDescent="0.25">
      <c r="A480" s="18" t="s">
        <v>49</v>
      </c>
      <c r="B480" s="168">
        <v>0</v>
      </c>
      <c r="C480" s="168"/>
      <c r="D480" s="166"/>
      <c r="E480" s="145"/>
      <c r="F480" s="145"/>
    </row>
    <row r="481" spans="1:7" x14ac:dyDescent="0.25">
      <c r="A481" s="18" t="s">
        <v>258</v>
      </c>
      <c r="B481" s="168">
        <v>0</v>
      </c>
      <c r="C481" s="168"/>
      <c r="D481" s="166"/>
      <c r="E481" s="145"/>
      <c r="F481" s="145"/>
    </row>
    <row r="482" spans="1:7" x14ac:dyDescent="0.25">
      <c r="A482" s="24" t="s">
        <v>120</v>
      </c>
      <c r="B482" s="168">
        <v>0</v>
      </c>
      <c r="C482" s="168"/>
      <c r="D482" s="166"/>
      <c r="E482" s="145"/>
      <c r="F482" s="145"/>
    </row>
    <row r="483" spans="1:7" x14ac:dyDescent="0.25">
      <c r="A483" s="18" t="s">
        <v>88</v>
      </c>
      <c r="B483" s="168">
        <v>0</v>
      </c>
      <c r="C483" s="168"/>
      <c r="D483" s="166"/>
      <c r="E483" s="145"/>
      <c r="F483" s="145"/>
    </row>
    <row r="484" spans="1:7" ht="30" x14ac:dyDescent="0.25">
      <c r="A484" s="167" t="s">
        <v>257</v>
      </c>
      <c r="B484" s="168">
        <v>0</v>
      </c>
      <c r="C484" s="168"/>
      <c r="D484" s="166"/>
      <c r="E484" s="145"/>
      <c r="F484" s="145"/>
    </row>
    <row r="485" spans="1:7" ht="30" x14ac:dyDescent="0.25">
      <c r="A485" s="167" t="s">
        <v>210</v>
      </c>
      <c r="B485" s="168">
        <v>0</v>
      </c>
      <c r="C485" s="168"/>
      <c r="D485" s="166"/>
      <c r="E485" s="145"/>
      <c r="F485" s="145"/>
    </row>
    <row r="486" spans="1:7" x14ac:dyDescent="0.25">
      <c r="A486" s="192" t="s">
        <v>370</v>
      </c>
      <c r="B486" s="168">
        <v>0</v>
      </c>
      <c r="C486" s="168"/>
      <c r="D486" s="166"/>
      <c r="E486" s="145"/>
      <c r="F486" s="145"/>
    </row>
    <row r="487" spans="1:7" x14ac:dyDescent="0.25">
      <c r="A487" s="99" t="s">
        <v>408</v>
      </c>
      <c r="B487" s="168">
        <v>0</v>
      </c>
      <c r="C487" s="145"/>
      <c r="D487" s="145"/>
      <c r="E487" s="145"/>
      <c r="F487" s="145"/>
      <c r="G487" s="170"/>
    </row>
    <row r="488" spans="1:7" ht="30" x14ac:dyDescent="0.25">
      <c r="A488" s="99" t="s">
        <v>409</v>
      </c>
      <c r="B488" s="168">
        <v>0</v>
      </c>
      <c r="C488" s="175"/>
      <c r="D488" s="173"/>
      <c r="E488" s="174"/>
      <c r="F488" s="174"/>
    </row>
    <row r="489" spans="1:7" ht="45" x14ac:dyDescent="0.25">
      <c r="A489" s="99" t="s">
        <v>410</v>
      </c>
      <c r="B489" s="168">
        <v>0</v>
      </c>
      <c r="C489" s="152"/>
      <c r="D489" s="173"/>
      <c r="E489" s="145"/>
      <c r="F489" s="145"/>
    </row>
    <row r="490" spans="1:7" ht="45" x14ac:dyDescent="0.25">
      <c r="A490" s="99" t="s">
        <v>287</v>
      </c>
      <c r="B490" s="168">
        <v>0</v>
      </c>
      <c r="C490" s="152"/>
      <c r="D490" s="176"/>
      <c r="E490" s="101"/>
      <c r="F490" s="101"/>
    </row>
    <row r="491" spans="1:7" x14ac:dyDescent="0.25">
      <c r="A491" s="19" t="s">
        <v>38</v>
      </c>
      <c r="B491" s="19"/>
      <c r="C491" s="19"/>
      <c r="D491" s="19">
        <f>SUM(B475:C489)</f>
        <v>0</v>
      </c>
    </row>
    <row r="492" spans="1:7" x14ac:dyDescent="0.25">
      <c r="A492" s="19" t="s">
        <v>37</v>
      </c>
      <c r="B492" s="20"/>
      <c r="C492" s="21"/>
      <c r="D492" s="62">
        <f>D491/(COUNT(B475:C489)*2)</f>
        <v>0</v>
      </c>
    </row>
    <row r="493" spans="1:7" x14ac:dyDescent="0.25">
      <c r="A493" s="9"/>
      <c r="B493" s="6"/>
      <c r="C493" s="7"/>
      <c r="D493" s="6"/>
    </row>
    <row r="494" spans="1:7" ht="18" x14ac:dyDescent="0.35">
      <c r="A494" s="337" t="s">
        <v>152</v>
      </c>
      <c r="B494" s="337"/>
      <c r="C494" s="337"/>
      <c r="D494" s="337"/>
      <c r="E494" s="337"/>
      <c r="F494" s="337"/>
    </row>
    <row r="495" spans="1:7" x14ac:dyDescent="0.25">
      <c r="A495" s="9"/>
      <c r="B495" s="6"/>
      <c r="C495" s="7"/>
      <c r="D495" s="6"/>
    </row>
    <row r="496" spans="1:7" ht="30" x14ac:dyDescent="0.25">
      <c r="A496" s="167" t="s">
        <v>169</v>
      </c>
      <c r="B496" s="168">
        <v>0</v>
      </c>
      <c r="C496" s="168"/>
      <c r="D496" s="147"/>
      <c r="E496" s="145"/>
      <c r="F496" s="145"/>
    </row>
    <row r="497" spans="1:6" x14ac:dyDescent="0.25">
      <c r="A497" s="18" t="s">
        <v>58</v>
      </c>
      <c r="B497" s="168">
        <v>0</v>
      </c>
      <c r="C497" s="168"/>
      <c r="D497" s="166"/>
      <c r="E497" s="145"/>
      <c r="F497" s="145"/>
    </row>
    <row r="498" spans="1:6" ht="16.5" x14ac:dyDescent="0.35">
      <c r="A498" s="116" t="s">
        <v>121</v>
      </c>
      <c r="B498" s="168" t="s">
        <v>34</v>
      </c>
      <c r="C498" s="215" t="str">
        <f>IF(B498=0, -5, "0")</f>
        <v>0</v>
      </c>
      <c r="D498" s="166"/>
      <c r="E498" s="145"/>
      <c r="F498" s="145"/>
    </row>
    <row r="499" spans="1:6" ht="45" x14ac:dyDescent="0.3">
      <c r="A499" s="122" t="s">
        <v>287</v>
      </c>
      <c r="B499" s="168">
        <v>0</v>
      </c>
      <c r="C499" s="168"/>
      <c r="D499" s="166"/>
      <c r="E499" s="101"/>
      <c r="F499" s="101"/>
    </row>
    <row r="500" spans="1:6" x14ac:dyDescent="0.25">
      <c r="A500" s="19" t="s">
        <v>38</v>
      </c>
      <c r="B500" s="19"/>
      <c r="C500" s="25"/>
      <c r="D500" s="19">
        <f>SUM(B496:C498)</f>
        <v>0</v>
      </c>
    </row>
    <row r="501" spans="1:6" x14ac:dyDescent="0.25">
      <c r="A501" s="19" t="s">
        <v>37</v>
      </c>
      <c r="B501" s="25"/>
      <c r="C501" s="26"/>
      <c r="D501" s="64">
        <f>D500/(COUNT(B496:C498)*2)</f>
        <v>0</v>
      </c>
    </row>
    <row r="503" spans="1:6" ht="18.75" x14ac:dyDescent="0.3">
      <c r="A503" s="117" t="s">
        <v>283</v>
      </c>
      <c r="B503" s="118"/>
      <c r="C503" s="118"/>
      <c r="D503" s="217">
        <f>AVERAGE(D36,D92,D145,D185,D241,D284,D317,D345,D398,D428,D447,D460,D469,D490,D499)</f>
        <v>0</v>
      </c>
    </row>
    <row r="504" spans="1:6" ht="22.5" x14ac:dyDescent="0.3">
      <c r="A504" s="70" t="s">
        <v>47</v>
      </c>
      <c r="B504" s="71"/>
      <c r="C504" s="72"/>
      <c r="D504" s="73">
        <f>SUM(D500,D491,D461,D451,D402,D349,D321,D40,D470,D288,D245,D149,D432,D189,D96)</f>
        <v>0</v>
      </c>
    </row>
    <row r="505" spans="1:6" ht="22.5" x14ac:dyDescent="0.3">
      <c r="A505" s="70" t="s">
        <v>235</v>
      </c>
      <c r="B505" s="71"/>
      <c r="C505" s="72"/>
      <c r="D505" s="74">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pgQDw0cHIAV0HTU+1sOyOBXKURF7p78x4mN/eQvZq50zYI6iZ7OzXGt9KmpWwOiB7G5qLcyR9w3Br2jQXzENNA==" saltValue="IWk3RPMe8snDYiIHsZH5bg==" spinCount="100000" sheet="1" objects="1" scenarios="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I198"/>
  <sheetViews>
    <sheetView topLeftCell="A162" zoomScale="50" zoomScaleNormal="50" workbookViewId="0">
      <selection activeCell="D189" activeCellId="15" sqref="D17:F21 D26:F31 D36:F40 D45:F50 D55:F61 D66:F82 D87:F100 D106:F116 D121:F131 D136:F147 D152:F159 D164:F167 D172:F175 A179:F179 D180:F184 D189:F192"/>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65"/>
      <c r="E1" s="365"/>
      <c r="F1" s="365"/>
      <c r="G1" s="365"/>
      <c r="H1" s="365"/>
      <c r="I1" s="365"/>
    </row>
    <row r="2" spans="1:9" s="36" customFormat="1" ht="24.75" x14ac:dyDescent="0.5">
      <c r="A2" s="35"/>
      <c r="B2" s="52">
        <v>1</v>
      </c>
      <c r="D2" s="214"/>
      <c r="E2" s="214"/>
      <c r="F2" s="214"/>
      <c r="G2" s="214"/>
      <c r="H2" s="214"/>
      <c r="I2" s="214"/>
    </row>
    <row r="3" spans="1:9" s="36" customFormat="1" ht="24.75" x14ac:dyDescent="0.5">
      <c r="A3" s="35"/>
      <c r="B3" s="52">
        <v>2</v>
      </c>
      <c r="D3" s="214"/>
      <c r="E3" s="214"/>
      <c r="F3" s="214"/>
      <c r="G3" s="214"/>
      <c r="H3" s="214"/>
      <c r="I3" s="214"/>
    </row>
    <row r="4" spans="1:9" s="36" customFormat="1" ht="16.5" customHeight="1" x14ac:dyDescent="0.5">
      <c r="A4" s="35"/>
      <c r="B4" s="52" t="s">
        <v>34</v>
      </c>
      <c r="D4" s="37"/>
      <c r="E4" s="214"/>
      <c r="F4" s="214"/>
      <c r="G4" s="214"/>
      <c r="H4" s="214"/>
      <c r="I4" s="214"/>
    </row>
    <row r="5" spans="1:9" s="36" customFormat="1" ht="16.5" customHeight="1" x14ac:dyDescent="0.5">
      <c r="A5" s="35"/>
      <c r="D5" s="214"/>
      <c r="E5" s="214"/>
      <c r="F5" s="214"/>
      <c r="G5" s="214"/>
      <c r="H5" s="214"/>
      <c r="I5" s="214"/>
    </row>
    <row r="6" spans="1:9" s="36" customFormat="1" ht="37.5" customHeight="1" x14ac:dyDescent="0.5">
      <c r="A6" s="342" t="s">
        <v>52</v>
      </c>
      <c r="B6" s="342"/>
      <c r="C6" s="342"/>
      <c r="D6" s="342"/>
      <c r="E6" s="342"/>
      <c r="F6" s="342"/>
      <c r="G6" s="214"/>
      <c r="H6" s="214"/>
      <c r="I6" s="214"/>
    </row>
    <row r="7" spans="1:9" s="36" customFormat="1" ht="21.75" customHeight="1" x14ac:dyDescent="0.5">
      <c r="A7" s="343" t="str">
        <f>'A1 Exploitation'!A8:F8</f>
        <v>CM TOZEUR</v>
      </c>
      <c r="B7" s="343"/>
      <c r="C7" s="343"/>
      <c r="D7" s="343"/>
      <c r="E7" s="343"/>
      <c r="F7" s="343"/>
      <c r="G7" s="214"/>
      <c r="H7" s="214"/>
      <c r="I7" s="214"/>
    </row>
    <row r="8" spans="1:9" s="36" customFormat="1" ht="24.75" x14ac:dyDescent="0.5">
      <c r="A8" s="38" t="s">
        <v>44</v>
      </c>
      <c r="B8" s="366">
        <f>'A5 Exploitation'!B9:F9</f>
        <v>0</v>
      </c>
      <c r="C8" s="366"/>
      <c r="D8" s="366"/>
      <c r="E8" s="366"/>
      <c r="F8" s="366"/>
      <c r="G8" s="214"/>
      <c r="H8" s="214"/>
      <c r="I8" s="214"/>
    </row>
    <row r="9" spans="1:9" s="36" customFormat="1" ht="24.75" x14ac:dyDescent="0.5">
      <c r="A9" s="39" t="s">
        <v>46</v>
      </c>
      <c r="B9" s="367">
        <f>'A5 Exploitation'!B10:F10</f>
        <v>0</v>
      </c>
      <c r="C9" s="367"/>
      <c r="D9" s="367"/>
      <c r="E9" s="367"/>
      <c r="F9" s="367"/>
      <c r="G9" s="214"/>
      <c r="H9" s="214"/>
      <c r="I9" s="214"/>
    </row>
    <row r="10" spans="1:9" s="36" customFormat="1" ht="24.75" x14ac:dyDescent="0.5">
      <c r="A10" s="38" t="s">
        <v>45</v>
      </c>
      <c r="B10" s="364">
        <f>'A5 Exploitation'!B11:F11</f>
        <v>0</v>
      </c>
      <c r="C10" s="364"/>
      <c r="D10" s="364"/>
      <c r="E10" s="364"/>
      <c r="F10" s="364"/>
      <c r="G10" s="214"/>
      <c r="H10" s="214"/>
      <c r="I10" s="214"/>
    </row>
    <row r="11" spans="1:9" s="36" customFormat="1" ht="24.75" x14ac:dyDescent="0.5">
      <c r="A11" s="38" t="s">
        <v>341</v>
      </c>
      <c r="B11" s="356">
        <f>D198</f>
        <v>0</v>
      </c>
      <c r="C11" s="356"/>
      <c r="D11" s="356"/>
      <c r="E11" s="356"/>
      <c r="F11" s="356"/>
      <c r="G11" s="214"/>
      <c r="H11" s="214"/>
      <c r="I11" s="214"/>
    </row>
    <row r="12" spans="1:9" s="36" customFormat="1" ht="22.5" x14ac:dyDescent="0.45">
      <c r="A12" s="35"/>
      <c r="D12" s="347"/>
      <c r="E12" s="347"/>
      <c r="F12" s="347"/>
      <c r="G12" s="347"/>
      <c r="H12" s="347"/>
      <c r="I12" s="40"/>
    </row>
    <row r="13" spans="1:9" s="36" customFormat="1" ht="11.25" customHeight="1" x14ac:dyDescent="0.3">
      <c r="A13" s="348" t="s">
        <v>32</v>
      </c>
      <c r="B13" s="349" t="s">
        <v>33</v>
      </c>
      <c r="C13" s="349"/>
      <c r="D13" s="349" t="s">
        <v>48</v>
      </c>
      <c r="E13" s="349" t="s">
        <v>213</v>
      </c>
      <c r="F13" s="349" t="s">
        <v>214</v>
      </c>
    </row>
    <row r="14" spans="1:9" s="36" customFormat="1" ht="12.75" customHeight="1" x14ac:dyDescent="0.3">
      <c r="A14" s="348"/>
      <c r="B14" s="69" t="s">
        <v>36</v>
      </c>
      <c r="C14" s="69" t="s">
        <v>35</v>
      </c>
      <c r="D14" s="349"/>
      <c r="E14" s="349"/>
      <c r="F14" s="349"/>
    </row>
    <row r="15" spans="1:9" x14ac:dyDescent="0.3">
      <c r="A15" s="41"/>
      <c r="B15" s="41"/>
      <c r="C15" s="41"/>
      <c r="D15" s="41"/>
    </row>
    <row r="16" spans="1:9" ht="19.5" x14ac:dyDescent="0.4">
      <c r="A16" s="357" t="s">
        <v>0</v>
      </c>
      <c r="B16" s="358"/>
      <c r="C16" s="358"/>
      <c r="D16" s="358"/>
      <c r="E16" s="358"/>
      <c r="F16" s="358"/>
    </row>
    <row r="17" spans="1:6" x14ac:dyDescent="0.3">
      <c r="A17" s="41" t="s">
        <v>316</v>
      </c>
      <c r="B17" s="219">
        <v>0</v>
      </c>
      <c r="C17" s="219"/>
      <c r="D17" s="220"/>
      <c r="E17" s="219"/>
      <c r="F17" s="219"/>
    </row>
    <row r="18" spans="1:6" x14ac:dyDescent="0.3">
      <c r="A18" s="48" t="s">
        <v>89</v>
      </c>
      <c r="B18" s="219">
        <v>0</v>
      </c>
      <c r="C18" s="219"/>
      <c r="D18" s="220"/>
      <c r="E18" s="219"/>
      <c r="F18" s="219"/>
    </row>
    <row r="19" spans="1:6" x14ac:dyDescent="0.3">
      <c r="A19" s="41" t="s">
        <v>90</v>
      </c>
      <c r="B19" s="219">
        <v>0</v>
      </c>
      <c r="C19" s="219"/>
      <c r="D19" s="220"/>
      <c r="E19" s="220"/>
      <c r="F19" s="219"/>
    </row>
    <row r="20" spans="1:6" x14ac:dyDescent="0.3">
      <c r="A20" s="41" t="s">
        <v>164</v>
      </c>
      <c r="B20" s="219">
        <v>0</v>
      </c>
      <c r="C20" s="219"/>
      <c r="D20" s="221"/>
      <c r="E20" s="219"/>
      <c r="F20" s="219"/>
    </row>
    <row r="21" spans="1:6" x14ac:dyDescent="0.3">
      <c r="A21" s="86" t="s">
        <v>236</v>
      </c>
      <c r="B21" s="219">
        <v>0</v>
      </c>
      <c r="C21" s="219"/>
      <c r="D21" s="222"/>
      <c r="E21" s="219"/>
      <c r="F21" s="219"/>
    </row>
    <row r="22" spans="1:6" x14ac:dyDescent="0.3">
      <c r="A22" s="359" t="s">
        <v>38</v>
      </c>
      <c r="B22" s="360"/>
      <c r="C22" s="361"/>
      <c r="D22" s="213">
        <f>SUM(B17:C21)</f>
        <v>0</v>
      </c>
    </row>
    <row r="23" spans="1:6" x14ac:dyDescent="0.3">
      <c r="A23" s="353" t="s">
        <v>342</v>
      </c>
      <c r="B23" s="354"/>
      <c r="C23" s="355"/>
      <c r="D23" s="64">
        <f>D22/(COUNT(B17:C21)*2)</f>
        <v>0</v>
      </c>
    </row>
    <row r="24" spans="1:6" s="50" customFormat="1" x14ac:dyDescent="0.3">
      <c r="A24" s="54"/>
      <c r="B24" s="55"/>
      <c r="C24" s="55"/>
      <c r="D24" s="56"/>
    </row>
    <row r="25" spans="1:6" ht="19.5" x14ac:dyDescent="0.4">
      <c r="A25" s="362" t="s">
        <v>4</v>
      </c>
      <c r="B25" s="363"/>
      <c r="C25" s="363"/>
      <c r="D25" s="363"/>
      <c r="E25" s="363"/>
      <c r="F25" s="363"/>
    </row>
    <row r="26" spans="1:6" ht="18" x14ac:dyDescent="0.35">
      <c r="A26" s="75" t="s">
        <v>107</v>
      </c>
      <c r="B26" s="219" t="s">
        <v>34</v>
      </c>
      <c r="C26" s="246" t="str">
        <f>IF(B26=0, -5, "0")</f>
        <v>0</v>
      </c>
      <c r="D26" s="220"/>
      <c r="E26" s="220"/>
      <c r="F26" s="219"/>
    </row>
    <row r="27" spans="1:6" x14ac:dyDescent="0.3">
      <c r="A27" s="41" t="s">
        <v>99</v>
      </c>
      <c r="B27" s="219">
        <v>0</v>
      </c>
      <c r="C27" s="219"/>
      <c r="D27" s="220"/>
      <c r="E27" s="219"/>
      <c r="F27" s="219"/>
    </row>
    <row r="28" spans="1:6" x14ac:dyDescent="0.3">
      <c r="A28" s="41" t="s">
        <v>327</v>
      </c>
      <c r="B28" s="219">
        <v>0</v>
      </c>
      <c r="C28" s="219"/>
      <c r="D28" s="220"/>
      <c r="E28" s="219"/>
      <c r="F28" s="219"/>
    </row>
    <row r="29" spans="1:6" x14ac:dyDescent="0.3">
      <c r="A29" s="41" t="s">
        <v>335</v>
      </c>
      <c r="B29" s="219">
        <v>0</v>
      </c>
      <c r="C29" s="219"/>
      <c r="D29" s="223"/>
      <c r="E29" s="219"/>
      <c r="F29" s="219"/>
    </row>
    <row r="30" spans="1:6" x14ac:dyDescent="0.3">
      <c r="A30" s="41" t="s">
        <v>91</v>
      </c>
      <c r="B30" s="219">
        <v>0</v>
      </c>
      <c r="C30" s="219"/>
      <c r="D30" s="223"/>
      <c r="E30" s="219"/>
      <c r="F30" s="219"/>
    </row>
    <row r="31" spans="1:6" x14ac:dyDescent="0.3">
      <c r="A31" s="41" t="s">
        <v>340</v>
      </c>
      <c r="B31" s="219">
        <v>0</v>
      </c>
      <c r="C31" s="219"/>
      <c r="D31" s="223"/>
      <c r="E31" s="219"/>
      <c r="F31" s="219"/>
    </row>
    <row r="32" spans="1:6" x14ac:dyDescent="0.3">
      <c r="A32" s="353" t="s">
        <v>38</v>
      </c>
      <c r="B32" s="354"/>
      <c r="C32" s="355"/>
      <c r="D32" s="212">
        <f>SUM(B26:C31)</f>
        <v>0</v>
      </c>
    </row>
    <row r="33" spans="1:6" x14ac:dyDescent="0.3">
      <c r="A33" s="353" t="s">
        <v>342</v>
      </c>
      <c r="B33" s="354"/>
      <c r="C33" s="355"/>
      <c r="D33" s="64">
        <f>D32/(COUNT(B26:C31)*2)</f>
        <v>0</v>
      </c>
    </row>
    <row r="34" spans="1:6" s="50" customFormat="1" x14ac:dyDescent="0.3">
      <c r="A34" s="54"/>
      <c r="B34" s="55"/>
      <c r="C34" s="55"/>
      <c r="D34" s="56"/>
    </row>
    <row r="35" spans="1:6" s="50" customFormat="1" ht="19.5" x14ac:dyDescent="0.4">
      <c r="A35" s="362" t="s">
        <v>246</v>
      </c>
      <c r="B35" s="363"/>
      <c r="C35" s="363"/>
      <c r="D35" s="363"/>
      <c r="E35" s="363"/>
      <c r="F35" s="363"/>
    </row>
    <row r="36" spans="1:6" s="50" customFormat="1" ht="18" x14ac:dyDescent="0.35">
      <c r="A36" s="75" t="s">
        <v>107</v>
      </c>
      <c r="B36" s="219" t="s">
        <v>34</v>
      </c>
      <c r="C36" s="246" t="str">
        <f>IF(B36=0, -5, "0")</f>
        <v>0</v>
      </c>
      <c r="D36" s="220"/>
      <c r="E36" s="219"/>
      <c r="F36" s="219"/>
    </row>
    <row r="37" spans="1:6" s="50" customFormat="1" x14ac:dyDescent="0.3">
      <c r="A37" s="41" t="s">
        <v>264</v>
      </c>
      <c r="B37" s="219">
        <v>0</v>
      </c>
      <c r="C37" s="219"/>
      <c r="D37" s="220"/>
      <c r="E37" s="219"/>
      <c r="F37" s="219"/>
    </row>
    <row r="38" spans="1:6" s="50" customFormat="1" x14ac:dyDescent="0.3">
      <c r="A38" s="41" t="s">
        <v>328</v>
      </c>
      <c r="B38" s="219">
        <v>0</v>
      </c>
      <c r="C38" s="219"/>
      <c r="D38" s="220"/>
      <c r="E38" s="219"/>
      <c r="F38" s="219"/>
    </row>
    <row r="39" spans="1:6" s="50" customFormat="1" x14ac:dyDescent="0.3">
      <c r="A39" s="41" t="s">
        <v>91</v>
      </c>
      <c r="B39" s="219">
        <v>0</v>
      </c>
      <c r="C39" s="219"/>
      <c r="D39" s="223"/>
      <c r="E39" s="219"/>
      <c r="F39" s="219"/>
    </row>
    <row r="40" spans="1:6" s="50" customFormat="1" x14ac:dyDescent="0.3">
      <c r="A40" s="41" t="s">
        <v>340</v>
      </c>
      <c r="B40" s="219">
        <v>0</v>
      </c>
      <c r="C40" s="219"/>
      <c r="D40" s="223"/>
      <c r="E40" s="219"/>
      <c r="F40" s="219"/>
    </row>
    <row r="41" spans="1:6" s="50" customFormat="1" x14ac:dyDescent="0.3">
      <c r="A41" s="353" t="s">
        <v>38</v>
      </c>
      <c r="B41" s="354"/>
      <c r="C41" s="355"/>
      <c r="D41" s="212">
        <f>SUM(B36:C40)</f>
        <v>0</v>
      </c>
      <c r="E41" s="37"/>
      <c r="F41" s="37"/>
    </row>
    <row r="42" spans="1:6" s="50" customFormat="1" x14ac:dyDescent="0.3">
      <c r="A42" s="353" t="s">
        <v>342</v>
      </c>
      <c r="B42" s="354"/>
      <c r="C42" s="355"/>
      <c r="D42" s="64">
        <f>D41/(COUNT(B36:C40)*2)</f>
        <v>0</v>
      </c>
      <c r="E42" s="37"/>
      <c r="F42" s="37"/>
    </row>
    <row r="43" spans="1:6" s="50" customFormat="1" x14ac:dyDescent="0.3">
      <c r="A43" s="89"/>
      <c r="B43" s="90"/>
      <c r="C43" s="90"/>
      <c r="D43" s="91"/>
    </row>
    <row r="44" spans="1:6" ht="19.5" x14ac:dyDescent="0.4">
      <c r="A44" s="368" t="s">
        <v>21</v>
      </c>
      <c r="B44" s="369"/>
      <c r="C44" s="369"/>
      <c r="D44" s="369"/>
      <c r="E44" s="369"/>
      <c r="F44" s="369"/>
    </row>
    <row r="45" spans="1:6" x14ac:dyDescent="0.3">
      <c r="A45" s="41" t="s">
        <v>317</v>
      </c>
      <c r="B45" s="219">
        <v>0</v>
      </c>
      <c r="C45" s="219"/>
      <c r="D45" s="223"/>
      <c r="E45" s="219"/>
      <c r="F45" s="219"/>
    </row>
    <row r="46" spans="1:6" x14ac:dyDescent="0.3">
      <c r="A46" s="41" t="s">
        <v>92</v>
      </c>
      <c r="B46" s="219">
        <v>0</v>
      </c>
      <c r="C46" s="219"/>
      <c r="D46" s="223"/>
      <c r="E46" s="219"/>
      <c r="F46" s="219"/>
    </row>
    <row r="47" spans="1:6" x14ac:dyDescent="0.3">
      <c r="A47" s="41" t="s">
        <v>262</v>
      </c>
      <c r="B47" s="219">
        <v>0</v>
      </c>
      <c r="C47" s="219"/>
      <c r="D47" s="220"/>
      <c r="E47" s="219"/>
      <c r="F47" s="219"/>
    </row>
    <row r="48" spans="1:6" x14ac:dyDescent="0.3">
      <c r="A48" s="41" t="s">
        <v>24</v>
      </c>
      <c r="B48" s="219">
        <v>0</v>
      </c>
      <c r="C48" s="219"/>
      <c r="D48" s="220"/>
      <c r="E48" s="219"/>
      <c r="F48" s="219"/>
    </row>
    <row r="49" spans="1:6" x14ac:dyDescent="0.3">
      <c r="A49" s="41" t="s">
        <v>93</v>
      </c>
      <c r="B49" s="219">
        <v>0</v>
      </c>
      <c r="C49" s="219"/>
      <c r="D49" s="220"/>
      <c r="E49" s="219"/>
      <c r="F49" s="219"/>
    </row>
    <row r="50" spans="1:6" ht="18" x14ac:dyDescent="0.35">
      <c r="A50" s="75" t="s">
        <v>343</v>
      </c>
      <c r="B50" s="219" t="s">
        <v>34</v>
      </c>
      <c r="C50" s="246" t="str">
        <f>IF(B50=0, -5, "0")</f>
        <v>0</v>
      </c>
      <c r="D50" s="223"/>
      <c r="E50" s="219"/>
      <c r="F50" s="219"/>
    </row>
    <row r="51" spans="1:6" x14ac:dyDescent="0.3">
      <c r="A51" s="353" t="s">
        <v>38</v>
      </c>
      <c r="B51" s="354"/>
      <c r="C51" s="355"/>
      <c r="D51" s="212">
        <f>SUM(B45:C50)</f>
        <v>0</v>
      </c>
    </row>
    <row r="52" spans="1:6" x14ac:dyDescent="0.3">
      <c r="A52" s="353" t="s">
        <v>342</v>
      </c>
      <c r="B52" s="354"/>
      <c r="C52" s="355"/>
      <c r="D52" s="64">
        <f>D51/(COUNT(B45:C50)*2)</f>
        <v>0</v>
      </c>
    </row>
    <row r="53" spans="1:6" s="50" customFormat="1" x14ac:dyDescent="0.3">
      <c r="A53" s="54"/>
      <c r="B53" s="55"/>
      <c r="C53" s="55"/>
      <c r="D53" s="56"/>
    </row>
    <row r="54" spans="1:6" ht="19.5" x14ac:dyDescent="0.4">
      <c r="A54" s="362" t="s">
        <v>8</v>
      </c>
      <c r="B54" s="363"/>
      <c r="C54" s="363"/>
      <c r="D54" s="363"/>
      <c r="E54" s="363"/>
      <c r="F54" s="363"/>
    </row>
    <row r="55" spans="1:6" ht="36" x14ac:dyDescent="0.35">
      <c r="A55" s="82" t="s">
        <v>197</v>
      </c>
      <c r="B55" s="219" t="s">
        <v>34</v>
      </c>
      <c r="C55" s="219" t="str">
        <f>IF(B55=0, -5, "0")</f>
        <v>0</v>
      </c>
      <c r="D55" s="223"/>
      <c r="E55" s="219"/>
      <c r="F55" s="219"/>
    </row>
    <row r="56" spans="1:6" x14ac:dyDescent="0.3">
      <c r="A56" s="49" t="s">
        <v>185</v>
      </c>
      <c r="B56" s="219">
        <v>0</v>
      </c>
      <c r="C56" s="219"/>
      <c r="D56" s="219"/>
      <c r="E56" s="224"/>
      <c r="F56" s="219"/>
    </row>
    <row r="57" spans="1:6" x14ac:dyDescent="0.3">
      <c r="A57" s="51" t="s">
        <v>282</v>
      </c>
      <c r="B57" s="219">
        <v>0</v>
      </c>
      <c r="C57" s="219"/>
      <c r="D57" s="220"/>
      <c r="E57" s="220"/>
      <c r="F57" s="219"/>
    </row>
    <row r="58" spans="1:6" x14ac:dyDescent="0.3">
      <c r="A58" s="51" t="s">
        <v>101</v>
      </c>
      <c r="B58" s="219">
        <v>0</v>
      </c>
      <c r="C58" s="219"/>
      <c r="D58" s="223"/>
      <c r="E58" s="219"/>
      <c r="F58" s="219"/>
    </row>
    <row r="59" spans="1:6" ht="36" x14ac:dyDescent="0.35">
      <c r="A59" s="82" t="s">
        <v>249</v>
      </c>
      <c r="B59" s="219" t="s">
        <v>34</v>
      </c>
      <c r="C59" s="246" t="str">
        <f>IF(B59=0, -5, "0")</f>
        <v>0</v>
      </c>
      <c r="D59" s="220"/>
      <c r="E59" s="219"/>
      <c r="F59" s="219"/>
    </row>
    <row r="60" spans="1:6" ht="18" x14ac:dyDescent="0.35">
      <c r="A60" s="75" t="s">
        <v>344</v>
      </c>
      <c r="B60" s="219" t="s">
        <v>34</v>
      </c>
      <c r="C60" s="246" t="str">
        <f>IF(B60=0, -5, "0")</f>
        <v>0</v>
      </c>
      <c r="D60" s="220"/>
      <c r="E60" s="219"/>
      <c r="F60" s="219"/>
    </row>
    <row r="61" spans="1:6" x14ac:dyDescent="0.3">
      <c r="A61" s="41" t="s">
        <v>340</v>
      </c>
      <c r="B61" s="219">
        <v>0</v>
      </c>
      <c r="C61" s="219"/>
      <c r="D61" s="223"/>
      <c r="E61" s="219"/>
      <c r="F61" s="219"/>
    </row>
    <row r="62" spans="1:6" x14ac:dyDescent="0.3">
      <c r="A62" s="353" t="s">
        <v>38</v>
      </c>
      <c r="B62" s="354"/>
      <c r="C62" s="355"/>
      <c r="D62" s="212">
        <f>SUM(B55:C61)</f>
        <v>0</v>
      </c>
    </row>
    <row r="63" spans="1:6" x14ac:dyDescent="0.3">
      <c r="A63" s="353" t="s">
        <v>342</v>
      </c>
      <c r="B63" s="354"/>
      <c r="C63" s="355"/>
      <c r="D63" s="64">
        <f>D62/(COUNT(B55:C61)*2)</f>
        <v>0</v>
      </c>
    </row>
    <row r="64" spans="1:6" s="50" customFormat="1" x14ac:dyDescent="0.3">
      <c r="A64" s="54"/>
      <c r="B64" s="55"/>
      <c r="C64" s="55"/>
      <c r="D64" s="56"/>
    </row>
    <row r="65" spans="1:6" ht="19.5" x14ac:dyDescent="0.4">
      <c r="A65" s="362" t="s">
        <v>143</v>
      </c>
      <c r="B65" s="363"/>
      <c r="C65" s="363"/>
      <c r="D65" s="363"/>
      <c r="E65" s="363"/>
      <c r="F65" s="363"/>
    </row>
    <row r="66" spans="1:6" ht="19.5" x14ac:dyDescent="0.4">
      <c r="A66" s="41" t="s">
        <v>318</v>
      </c>
      <c r="B66" s="225">
        <v>0</v>
      </c>
      <c r="C66" s="226"/>
      <c r="D66" s="227"/>
      <c r="E66" s="227"/>
      <c r="F66" s="219"/>
    </row>
    <row r="67" spans="1:6" ht="19.5" x14ac:dyDescent="0.4">
      <c r="A67" s="41" t="s">
        <v>319</v>
      </c>
      <c r="B67" s="225">
        <v>0</v>
      </c>
      <c r="C67" s="226"/>
      <c r="D67" s="220"/>
      <c r="E67" s="227"/>
      <c r="F67" s="219"/>
    </row>
    <row r="68" spans="1:6" ht="19.5" x14ac:dyDescent="0.4">
      <c r="A68" s="41" t="s">
        <v>340</v>
      </c>
      <c r="B68" s="225">
        <v>0</v>
      </c>
      <c r="C68" s="226"/>
      <c r="D68" s="228"/>
      <c r="E68" s="228"/>
      <c r="F68" s="219"/>
    </row>
    <row r="69" spans="1:6" ht="19.5" x14ac:dyDescent="0.4">
      <c r="A69" s="48" t="s">
        <v>285</v>
      </c>
      <c r="B69" s="225">
        <v>0</v>
      </c>
      <c r="C69" s="226"/>
      <c r="D69" s="228"/>
      <c r="E69" s="228"/>
      <c r="F69" s="219"/>
    </row>
    <row r="70" spans="1:6" ht="19.5" x14ac:dyDescent="0.4">
      <c r="A70" s="41" t="s">
        <v>93</v>
      </c>
      <c r="B70" s="225">
        <v>0</v>
      </c>
      <c r="C70" s="226"/>
      <c r="D70" s="228"/>
      <c r="E70" s="228"/>
      <c r="F70" s="219"/>
    </row>
    <row r="71" spans="1:6" ht="19.5" x14ac:dyDescent="0.4">
      <c r="A71" s="41" t="s">
        <v>336</v>
      </c>
      <c r="B71" s="225">
        <v>0</v>
      </c>
      <c r="C71" s="226"/>
      <c r="D71" s="224"/>
      <c r="E71" s="224"/>
      <c r="F71" s="219"/>
    </row>
    <row r="72" spans="1:6" ht="19.5" x14ac:dyDescent="0.4">
      <c r="A72" s="41" t="s">
        <v>103</v>
      </c>
      <c r="B72" s="225">
        <v>0</v>
      </c>
      <c r="C72" s="226"/>
      <c r="D72" s="219"/>
      <c r="E72" s="219"/>
      <c r="F72" s="219"/>
    </row>
    <row r="73" spans="1:6" x14ac:dyDescent="0.3">
      <c r="A73" s="48" t="s">
        <v>345</v>
      </c>
      <c r="B73" s="225">
        <v>0</v>
      </c>
      <c r="C73" s="219"/>
      <c r="D73" s="229"/>
      <c r="E73" s="229"/>
      <c r="F73" s="219"/>
    </row>
    <row r="74" spans="1:6" ht="36" x14ac:dyDescent="0.35">
      <c r="A74" s="88" t="s">
        <v>215</v>
      </c>
      <c r="B74" s="225" t="s">
        <v>34</v>
      </c>
      <c r="C74" s="246" t="str">
        <f>IF(B74=0, -5, "0")</f>
        <v>0</v>
      </c>
      <c r="D74" s="230"/>
      <c r="E74" s="230"/>
      <c r="F74" s="219"/>
    </row>
    <row r="75" spans="1:6" ht="18" x14ac:dyDescent="0.35">
      <c r="A75" s="88" t="s">
        <v>265</v>
      </c>
      <c r="B75" s="225" t="s">
        <v>34</v>
      </c>
      <c r="C75" s="246" t="str">
        <f>IF(B75=0, -5, "0")</f>
        <v>0</v>
      </c>
      <c r="D75" s="230"/>
      <c r="E75" s="230"/>
      <c r="F75" s="219"/>
    </row>
    <row r="76" spans="1:6" ht="18" x14ac:dyDescent="0.35">
      <c r="A76" s="88" t="s">
        <v>332</v>
      </c>
      <c r="B76" s="225" t="s">
        <v>34</v>
      </c>
      <c r="C76" s="246" t="str">
        <f>IF(B76=0, -5, "0")</f>
        <v>0</v>
      </c>
      <c r="D76" s="220"/>
      <c r="E76" s="230"/>
      <c r="F76" s="219"/>
    </row>
    <row r="77" spans="1:6" s="50" customFormat="1" x14ac:dyDescent="0.3">
      <c r="A77" s="49" t="s">
        <v>263</v>
      </c>
      <c r="B77" s="225">
        <v>0</v>
      </c>
      <c r="C77" s="231"/>
      <c r="D77" s="220"/>
      <c r="E77" s="232"/>
      <c r="F77" s="231"/>
    </row>
    <row r="78" spans="1:6" x14ac:dyDescent="0.3">
      <c r="A78" s="41" t="s">
        <v>198</v>
      </c>
      <c r="B78" s="225">
        <v>0</v>
      </c>
      <c r="C78" s="219"/>
      <c r="D78" s="232"/>
      <c r="E78" s="230"/>
      <c r="F78" s="219"/>
    </row>
    <row r="79" spans="1:6" ht="36" x14ac:dyDescent="0.35">
      <c r="A79" s="82" t="s">
        <v>184</v>
      </c>
      <c r="B79" s="225" t="s">
        <v>34</v>
      </c>
      <c r="C79" s="246" t="str">
        <f>IF(B79=0, -5, "0")</f>
        <v>0</v>
      </c>
      <c r="D79" s="232"/>
      <c r="E79" s="230"/>
      <c r="F79" s="219"/>
    </row>
    <row r="80" spans="1:6" x14ac:dyDescent="0.3">
      <c r="A80" s="41" t="s">
        <v>346</v>
      </c>
      <c r="B80" s="225">
        <v>0</v>
      </c>
      <c r="C80" s="219"/>
      <c r="D80" s="232"/>
      <c r="E80" s="233"/>
      <c r="F80" s="219"/>
    </row>
    <row r="81" spans="1:6" ht="18" x14ac:dyDescent="0.35">
      <c r="A81" s="87" t="s">
        <v>344</v>
      </c>
      <c r="B81" s="225" t="s">
        <v>34</v>
      </c>
      <c r="C81" s="246" t="str">
        <f>IF(B81=0, -5, "0")</f>
        <v>0</v>
      </c>
      <c r="D81" s="232"/>
      <c r="E81" s="234"/>
      <c r="F81" s="219"/>
    </row>
    <row r="82" spans="1:6" x14ac:dyDescent="0.3">
      <c r="A82" s="41" t="s">
        <v>94</v>
      </c>
      <c r="B82" s="225">
        <v>0</v>
      </c>
      <c r="C82" s="219"/>
      <c r="D82" s="232"/>
      <c r="E82" s="233"/>
      <c r="F82" s="219"/>
    </row>
    <row r="83" spans="1:6" x14ac:dyDescent="0.3">
      <c r="A83" s="353" t="s">
        <v>38</v>
      </c>
      <c r="B83" s="354"/>
      <c r="C83" s="355"/>
      <c r="D83" s="212">
        <f>SUM(B66:C82)</f>
        <v>0</v>
      </c>
    </row>
    <row r="84" spans="1:6" x14ac:dyDescent="0.3">
      <c r="A84" s="353" t="s">
        <v>342</v>
      </c>
      <c r="B84" s="354"/>
      <c r="C84" s="355"/>
      <c r="D84" s="64">
        <f>D83/(COUNT(B66:C82)*2)</f>
        <v>0</v>
      </c>
    </row>
    <row r="85" spans="1:6" s="50" customFormat="1" x14ac:dyDescent="0.3">
      <c r="A85" s="54"/>
      <c r="B85" s="55"/>
      <c r="C85" s="55"/>
      <c r="D85" s="56"/>
    </row>
    <row r="86" spans="1:6" ht="19.5" x14ac:dyDescent="0.4">
      <c r="A86" s="362" t="s">
        <v>237</v>
      </c>
      <c r="B86" s="363"/>
      <c r="C86" s="363"/>
      <c r="D86" s="363"/>
      <c r="E86" s="363"/>
      <c r="F86" s="363"/>
    </row>
    <row r="87" spans="1:6" ht="34.5" x14ac:dyDescent="0.4">
      <c r="A87" s="92" t="s">
        <v>320</v>
      </c>
      <c r="B87" s="235">
        <v>0</v>
      </c>
      <c r="C87" s="226"/>
      <c r="D87" s="220"/>
      <c r="E87" s="220"/>
      <c r="F87" s="219"/>
    </row>
    <row r="88" spans="1:6" ht="19.5" x14ac:dyDescent="0.4">
      <c r="A88" s="41" t="s">
        <v>319</v>
      </c>
      <c r="B88" s="235">
        <v>0</v>
      </c>
      <c r="C88" s="226"/>
      <c r="D88" s="220"/>
      <c r="E88" s="219"/>
      <c r="F88" s="219"/>
    </row>
    <row r="89" spans="1:6" ht="19.5" x14ac:dyDescent="0.4">
      <c r="A89" s="41" t="s">
        <v>347</v>
      </c>
      <c r="B89" s="235">
        <v>0</v>
      </c>
      <c r="C89" s="226"/>
      <c r="D89" s="232"/>
      <c r="E89" s="219"/>
      <c r="F89" s="219"/>
    </row>
    <row r="90" spans="1:6" ht="34.5" x14ac:dyDescent="0.4">
      <c r="A90" s="51" t="s">
        <v>348</v>
      </c>
      <c r="B90" s="235">
        <v>0</v>
      </c>
      <c r="C90" s="226"/>
      <c r="D90" s="232"/>
      <c r="E90" s="219"/>
      <c r="F90" s="219"/>
    </row>
    <row r="91" spans="1:6" ht="19.5" x14ac:dyDescent="0.4">
      <c r="A91" s="48" t="s">
        <v>286</v>
      </c>
      <c r="B91" s="235">
        <v>0</v>
      </c>
      <c r="C91" s="226"/>
      <c r="D91" s="232"/>
      <c r="E91" s="219"/>
      <c r="F91" s="219"/>
    </row>
    <row r="92" spans="1:6" ht="36" x14ac:dyDescent="0.35">
      <c r="A92" s="88" t="s">
        <v>261</v>
      </c>
      <c r="B92" s="235" t="s">
        <v>34</v>
      </c>
      <c r="C92" s="246" t="str">
        <f>IF(B92=0, -5, "0")</f>
        <v>0</v>
      </c>
      <c r="D92" s="36"/>
      <c r="E92" s="219"/>
      <c r="F92" s="219"/>
    </row>
    <row r="93" spans="1:6" ht="18" x14ac:dyDescent="0.35">
      <c r="A93" s="75" t="s">
        <v>266</v>
      </c>
      <c r="B93" s="235" t="s">
        <v>34</v>
      </c>
      <c r="C93" s="249" t="str">
        <f>IF(B93=0, -5, "0")</f>
        <v>0</v>
      </c>
      <c r="D93" s="220"/>
      <c r="E93" s="219"/>
      <c r="F93" s="219"/>
    </row>
    <row r="94" spans="1:6" x14ac:dyDescent="0.3">
      <c r="A94" s="48" t="s">
        <v>182</v>
      </c>
      <c r="B94" s="235">
        <v>0</v>
      </c>
      <c r="C94" s="219"/>
      <c r="D94" s="220"/>
      <c r="E94" s="219"/>
      <c r="F94" s="219"/>
    </row>
    <row r="95" spans="1:6" x14ac:dyDescent="0.3">
      <c r="A95" s="53" t="s">
        <v>329</v>
      </c>
      <c r="B95" s="235">
        <v>0</v>
      </c>
      <c r="C95" s="219"/>
      <c r="D95" s="220"/>
      <c r="E95" s="219"/>
      <c r="F95" s="219"/>
    </row>
    <row r="96" spans="1:6" x14ac:dyDescent="0.3">
      <c r="A96" s="53" t="s">
        <v>330</v>
      </c>
      <c r="B96" s="235">
        <v>0</v>
      </c>
      <c r="C96" s="219"/>
      <c r="D96" s="220"/>
      <c r="E96" s="219"/>
      <c r="F96" s="219"/>
    </row>
    <row r="97" spans="1:6" x14ac:dyDescent="0.3">
      <c r="A97" s="41" t="s">
        <v>147</v>
      </c>
      <c r="B97" s="235">
        <v>0</v>
      </c>
      <c r="C97" s="219"/>
      <c r="D97" s="220"/>
      <c r="E97" s="219"/>
      <c r="F97" s="219"/>
    </row>
    <row r="98" spans="1:6" ht="36" x14ac:dyDescent="0.35">
      <c r="A98" s="88" t="s">
        <v>216</v>
      </c>
      <c r="B98" s="235" t="s">
        <v>34</v>
      </c>
      <c r="C98" s="246" t="str">
        <f>IF(B98=0, -5, "0")</f>
        <v>0</v>
      </c>
      <c r="D98" s="220"/>
      <c r="E98" s="219"/>
      <c r="F98" s="219"/>
    </row>
    <row r="99" spans="1:6" ht="18" x14ac:dyDescent="0.35">
      <c r="A99" s="87" t="s">
        <v>344</v>
      </c>
      <c r="B99" s="235" t="s">
        <v>34</v>
      </c>
      <c r="C99" s="246" t="str">
        <f>IF(B99=0, -5, "0")</f>
        <v>0</v>
      </c>
      <c r="D99" s="220"/>
      <c r="E99" s="219"/>
      <c r="F99" s="219"/>
    </row>
    <row r="100" spans="1:6" x14ac:dyDescent="0.3">
      <c r="A100" s="93" t="s">
        <v>263</v>
      </c>
      <c r="B100" s="235">
        <v>0</v>
      </c>
      <c r="C100" s="219"/>
      <c r="D100" s="220"/>
      <c r="E100" s="219"/>
      <c r="F100" s="219"/>
    </row>
    <row r="101" spans="1:6" x14ac:dyDescent="0.3">
      <c r="A101" s="353" t="s">
        <v>38</v>
      </c>
      <c r="B101" s="354"/>
      <c r="C101" s="355"/>
      <c r="D101" s="212">
        <f>SUM(B87:C100)</f>
        <v>0</v>
      </c>
    </row>
    <row r="102" spans="1:6" x14ac:dyDescent="0.3">
      <c r="A102" s="353" t="s">
        <v>342</v>
      </c>
      <c r="B102" s="354"/>
      <c r="C102" s="355"/>
      <c r="D102" s="64">
        <f>D101/(COUNT(B87:C100)*2)</f>
        <v>0</v>
      </c>
    </row>
    <row r="103" spans="1:6" s="50" customFormat="1" x14ac:dyDescent="0.3">
      <c r="A103" s="54"/>
      <c r="B103" s="55"/>
      <c r="C103" s="55"/>
      <c r="D103" s="56"/>
    </row>
    <row r="104" spans="1:6" s="50" customFormat="1" x14ac:dyDescent="0.3">
      <c r="A104" s="89"/>
      <c r="B104" s="90"/>
      <c r="C104" s="90"/>
      <c r="D104" s="91"/>
    </row>
    <row r="105" spans="1:6" s="50" customFormat="1" ht="19.5" x14ac:dyDescent="0.4">
      <c r="A105" s="362" t="s">
        <v>238</v>
      </c>
      <c r="B105" s="363"/>
      <c r="C105" s="363"/>
      <c r="D105" s="363"/>
      <c r="E105" s="363"/>
      <c r="F105" s="363"/>
    </row>
    <row r="106" spans="1:6" s="50" customFormat="1" ht="34.5" x14ac:dyDescent="0.4">
      <c r="A106" s="92" t="s">
        <v>321</v>
      </c>
      <c r="B106" s="235">
        <v>0</v>
      </c>
      <c r="C106" s="226"/>
      <c r="D106" s="232"/>
      <c r="E106" s="219"/>
      <c r="F106" s="219"/>
    </row>
    <row r="107" spans="1:6" s="50" customFormat="1" ht="19.5" x14ac:dyDescent="0.4">
      <c r="A107" s="41" t="s">
        <v>207</v>
      </c>
      <c r="B107" s="235">
        <v>0</v>
      </c>
      <c r="C107" s="226"/>
      <c r="D107" s="232"/>
      <c r="E107" s="219"/>
      <c r="F107" s="219"/>
    </row>
    <row r="108" spans="1:6" s="50" customFormat="1" ht="19.5" x14ac:dyDescent="0.4">
      <c r="A108" s="41" t="s">
        <v>337</v>
      </c>
      <c r="B108" s="235">
        <v>0</v>
      </c>
      <c r="C108" s="226"/>
      <c r="D108" s="232"/>
      <c r="E108" s="219"/>
      <c r="F108" s="219"/>
    </row>
    <row r="109" spans="1:6" s="50" customFormat="1" ht="19.5" x14ac:dyDescent="0.4">
      <c r="A109" s="121" t="s">
        <v>338</v>
      </c>
      <c r="B109" s="235">
        <v>0</v>
      </c>
      <c r="C109" s="226"/>
      <c r="D109" s="232"/>
      <c r="E109" s="219"/>
      <c r="F109" s="219"/>
    </row>
    <row r="110" spans="1:6" s="50" customFormat="1" ht="34.5" x14ac:dyDescent="0.4">
      <c r="A110" s="49" t="s">
        <v>286</v>
      </c>
      <c r="B110" s="235">
        <v>0</v>
      </c>
      <c r="C110" s="226"/>
      <c r="D110" s="232"/>
      <c r="E110" s="219"/>
      <c r="F110" s="219"/>
    </row>
    <row r="111" spans="1:6" s="50" customFormat="1" ht="36" x14ac:dyDescent="0.35">
      <c r="A111" s="88" t="s">
        <v>261</v>
      </c>
      <c r="B111" s="235" t="s">
        <v>34</v>
      </c>
      <c r="C111" s="246" t="str">
        <f>IF(B111=0, -5, "0")</f>
        <v>0</v>
      </c>
      <c r="D111" s="237"/>
      <c r="E111" s="219"/>
      <c r="F111" s="219"/>
    </row>
    <row r="112" spans="1:6" s="50" customFormat="1" x14ac:dyDescent="0.3">
      <c r="A112" s="49" t="s">
        <v>182</v>
      </c>
      <c r="B112" s="235">
        <v>0</v>
      </c>
      <c r="C112" s="219"/>
      <c r="D112" s="220"/>
      <c r="E112" s="219"/>
      <c r="F112" s="219"/>
    </row>
    <row r="113" spans="1:6" s="50" customFormat="1" x14ac:dyDescent="0.3">
      <c r="A113" s="121" t="s">
        <v>329</v>
      </c>
      <c r="B113" s="235">
        <v>0</v>
      </c>
      <c r="C113" s="219"/>
      <c r="D113" s="220"/>
      <c r="E113" s="219"/>
      <c r="F113" s="219"/>
    </row>
    <row r="114" spans="1:6" s="50" customFormat="1" ht="36" x14ac:dyDescent="0.35">
      <c r="A114" s="88" t="s">
        <v>361</v>
      </c>
      <c r="B114" s="235" t="s">
        <v>34</v>
      </c>
      <c r="C114" s="246" t="str">
        <f>IF(B114=0, -5, "0")</f>
        <v>0</v>
      </c>
      <c r="D114" s="220"/>
      <c r="E114" s="219"/>
      <c r="F114" s="219"/>
    </row>
    <row r="115" spans="1:6" s="50" customFormat="1" ht="18" x14ac:dyDescent="0.35">
      <c r="A115" s="88" t="s">
        <v>366</v>
      </c>
      <c r="B115" s="235" t="s">
        <v>34</v>
      </c>
      <c r="C115" s="246" t="str">
        <f>IF(B115=0, -5, "0")</f>
        <v>0</v>
      </c>
      <c r="D115" s="220"/>
      <c r="E115" s="219"/>
      <c r="F115" s="231"/>
    </row>
    <row r="116" spans="1:6" s="50" customFormat="1" x14ac:dyDescent="0.3">
      <c r="A116" s="93" t="s">
        <v>263</v>
      </c>
      <c r="B116" s="235">
        <v>0</v>
      </c>
      <c r="C116" s="219"/>
      <c r="D116" s="232"/>
      <c r="E116" s="219"/>
      <c r="F116" s="219"/>
    </row>
    <row r="117" spans="1:6" s="50" customFormat="1" x14ac:dyDescent="0.3">
      <c r="A117" s="353" t="s">
        <v>38</v>
      </c>
      <c r="B117" s="354"/>
      <c r="C117" s="355"/>
      <c r="D117" s="212">
        <f>SUM(B106:C116)</f>
        <v>0</v>
      </c>
      <c r="E117" s="37"/>
      <c r="F117" s="37"/>
    </row>
    <row r="118" spans="1:6" s="50" customFormat="1" x14ac:dyDescent="0.3">
      <c r="A118" s="353" t="s">
        <v>342</v>
      </c>
      <c r="B118" s="354"/>
      <c r="C118" s="355"/>
      <c r="D118" s="64">
        <f>D117/(COUNT(B106:C116)*2)</f>
        <v>0</v>
      </c>
      <c r="E118" s="37"/>
      <c r="F118" s="37"/>
    </row>
    <row r="119" spans="1:6" s="50" customFormat="1" x14ac:dyDescent="0.3">
      <c r="A119" s="54"/>
      <c r="B119" s="55"/>
      <c r="C119" s="55"/>
      <c r="D119" s="56"/>
    </row>
    <row r="120" spans="1:6" ht="19.5" x14ac:dyDescent="0.4">
      <c r="A120" s="362" t="s">
        <v>208</v>
      </c>
      <c r="B120" s="363"/>
      <c r="C120" s="363"/>
      <c r="D120" s="363"/>
      <c r="E120" s="363"/>
      <c r="F120" s="363"/>
    </row>
    <row r="121" spans="1:6" x14ac:dyDescent="0.3">
      <c r="A121" s="86" t="s">
        <v>322</v>
      </c>
      <c r="B121" s="236">
        <v>0</v>
      </c>
      <c r="C121" s="219"/>
      <c r="D121" s="238"/>
      <c r="E121" s="238"/>
      <c r="F121" s="219"/>
    </row>
    <row r="122" spans="1:6" x14ac:dyDescent="0.3">
      <c r="A122" s="86" t="s">
        <v>319</v>
      </c>
      <c r="B122" s="236">
        <v>0</v>
      </c>
      <c r="C122" s="219"/>
      <c r="D122" s="220"/>
      <c r="E122" s="220"/>
      <c r="F122" s="219"/>
    </row>
    <row r="123" spans="1:6" ht="19.5" x14ac:dyDescent="0.4">
      <c r="A123" s="41" t="s">
        <v>340</v>
      </c>
      <c r="B123" s="236">
        <v>0</v>
      </c>
      <c r="C123" s="226"/>
      <c r="D123" s="220"/>
      <c r="E123" s="220"/>
      <c r="F123" s="219"/>
    </row>
    <row r="124" spans="1:6" ht="19.5" x14ac:dyDescent="0.4">
      <c r="A124" s="48" t="s">
        <v>285</v>
      </c>
      <c r="B124" s="236">
        <v>0</v>
      </c>
      <c r="C124" s="226"/>
      <c r="D124" s="220"/>
      <c r="E124" s="220"/>
      <c r="F124" s="219"/>
    </row>
    <row r="125" spans="1:6" ht="19.5" x14ac:dyDescent="0.4">
      <c r="A125" s="41" t="s">
        <v>339</v>
      </c>
      <c r="B125" s="236">
        <v>0</v>
      </c>
      <c r="C125" s="226"/>
      <c r="D125" s="232"/>
      <c r="E125" s="227"/>
      <c r="F125" s="219"/>
    </row>
    <row r="126" spans="1:6" ht="36" x14ac:dyDescent="0.35">
      <c r="A126" s="82" t="s">
        <v>239</v>
      </c>
      <c r="B126" s="236" t="s">
        <v>34</v>
      </c>
      <c r="C126" s="247" t="str">
        <f>IF(B126=0, -5, "0")</f>
        <v>0</v>
      </c>
      <c r="D126" s="232"/>
      <c r="E126" s="227"/>
      <c r="F126" s="219"/>
    </row>
    <row r="127" spans="1:6" ht="18" x14ac:dyDescent="0.35">
      <c r="A127" s="75" t="s">
        <v>267</v>
      </c>
      <c r="B127" s="236" t="s">
        <v>34</v>
      </c>
      <c r="C127" s="247" t="str">
        <f>IF(B127=0, -5, "0")</f>
        <v>0</v>
      </c>
      <c r="D127" s="220"/>
      <c r="E127" s="220"/>
      <c r="F127" s="219"/>
    </row>
    <row r="128" spans="1:6" x14ac:dyDescent="0.3">
      <c r="A128" s="48" t="s">
        <v>183</v>
      </c>
      <c r="B128" s="236">
        <v>0</v>
      </c>
      <c r="C128" s="247"/>
      <c r="D128" s="220"/>
      <c r="E128" s="220"/>
      <c r="F128" s="219"/>
    </row>
    <row r="129" spans="1:6" ht="36" x14ac:dyDescent="0.35">
      <c r="A129" s="82" t="s">
        <v>217</v>
      </c>
      <c r="B129" s="236" t="s">
        <v>34</v>
      </c>
      <c r="C129" s="247" t="str">
        <f>IF(B129=0, -5, "0")</f>
        <v>0</v>
      </c>
      <c r="D129" s="220"/>
      <c r="E129" s="220"/>
      <c r="F129" s="219"/>
    </row>
    <row r="130" spans="1:6" x14ac:dyDescent="0.3">
      <c r="A130" s="51" t="s">
        <v>323</v>
      </c>
      <c r="B130" s="236">
        <v>0</v>
      </c>
      <c r="C130" s="247"/>
      <c r="D130" s="220"/>
      <c r="E130" s="220"/>
      <c r="F130" s="219"/>
    </row>
    <row r="131" spans="1:6" ht="18" x14ac:dyDescent="0.35">
      <c r="A131" s="87" t="s">
        <v>366</v>
      </c>
      <c r="B131" s="236" t="s">
        <v>34</v>
      </c>
      <c r="C131" s="247" t="str">
        <f>IF(B131=0, -5, "0")</f>
        <v>0</v>
      </c>
      <c r="D131" s="232"/>
      <c r="E131" s="227"/>
      <c r="F131" s="231"/>
    </row>
    <row r="132" spans="1:6" x14ac:dyDescent="0.3">
      <c r="A132" s="353" t="s">
        <v>38</v>
      </c>
      <c r="B132" s="354"/>
      <c r="C132" s="355"/>
      <c r="D132" s="212">
        <f>SUM(B121:C131)</f>
        <v>0</v>
      </c>
    </row>
    <row r="133" spans="1:6" x14ac:dyDescent="0.3">
      <c r="A133" s="353" t="s">
        <v>342</v>
      </c>
      <c r="B133" s="354"/>
      <c r="C133" s="355"/>
      <c r="D133" s="62">
        <f>D132/(COUNT(B121:C131)*2)</f>
        <v>0</v>
      </c>
    </row>
    <row r="134" spans="1:6" s="50" customFormat="1" x14ac:dyDescent="0.3">
      <c r="A134" s="54"/>
      <c r="B134" s="55"/>
      <c r="C134" s="55"/>
      <c r="D134" s="61"/>
    </row>
    <row r="135" spans="1:6" ht="19.5" x14ac:dyDescent="0.4">
      <c r="A135" s="362" t="s">
        <v>78</v>
      </c>
      <c r="B135" s="363"/>
      <c r="C135" s="363"/>
      <c r="D135" s="363"/>
      <c r="E135" s="363"/>
      <c r="F135" s="363"/>
    </row>
    <row r="136" spans="1:6" ht="19.5" x14ac:dyDescent="0.4">
      <c r="A136" s="51" t="s">
        <v>349</v>
      </c>
      <c r="B136" s="235">
        <v>0</v>
      </c>
      <c r="C136" s="226"/>
      <c r="D136" s="228"/>
      <c r="E136" s="219"/>
      <c r="F136" s="219"/>
    </row>
    <row r="137" spans="1:6" ht="18" x14ac:dyDescent="0.35">
      <c r="A137" s="75" t="s">
        <v>140</v>
      </c>
      <c r="B137" s="235" t="s">
        <v>34</v>
      </c>
      <c r="C137" s="220" t="str">
        <f>IF(B137=0, -5, "0")</f>
        <v>0</v>
      </c>
      <c r="D137" s="240"/>
      <c r="E137" s="219"/>
      <c r="F137" s="219"/>
    </row>
    <row r="138" spans="1:6" x14ac:dyDescent="0.3">
      <c r="A138" s="49" t="s">
        <v>324</v>
      </c>
      <c r="B138" s="235">
        <v>0</v>
      </c>
      <c r="C138" s="220"/>
      <c r="D138" s="240"/>
      <c r="E138" s="219"/>
      <c r="F138" s="219"/>
    </row>
    <row r="139" spans="1:6" x14ac:dyDescent="0.3">
      <c r="A139" s="94" t="s">
        <v>325</v>
      </c>
      <c r="B139" s="235">
        <v>0</v>
      </c>
      <c r="C139" s="220"/>
      <c r="D139" s="241"/>
      <c r="E139" s="219"/>
      <c r="F139" s="219"/>
    </row>
    <row r="140" spans="1:6" s="50" customFormat="1" x14ac:dyDescent="0.3">
      <c r="A140" s="49" t="s">
        <v>350</v>
      </c>
      <c r="B140" s="235">
        <v>0</v>
      </c>
      <c r="C140" s="242"/>
      <c r="D140" s="231"/>
      <c r="E140" s="231"/>
      <c r="F140" s="231"/>
    </row>
    <row r="141" spans="1:6" x14ac:dyDescent="0.3">
      <c r="A141" s="51" t="s">
        <v>331</v>
      </c>
      <c r="B141" s="235">
        <v>0</v>
      </c>
      <c r="C141" s="220"/>
      <c r="D141" s="223"/>
      <c r="E141" s="219"/>
      <c r="F141" s="219"/>
    </row>
    <row r="142" spans="1:6" x14ac:dyDescent="0.3">
      <c r="A142" s="51" t="s">
        <v>351</v>
      </c>
      <c r="B142" s="235">
        <v>0</v>
      </c>
      <c r="C142" s="248"/>
      <c r="D142" s="223"/>
      <c r="E142" s="219"/>
      <c r="F142" s="219"/>
    </row>
    <row r="143" spans="1:6" ht="18" x14ac:dyDescent="0.35">
      <c r="A143" s="75" t="s">
        <v>268</v>
      </c>
      <c r="B143" s="235" t="s">
        <v>34</v>
      </c>
      <c r="C143" s="248" t="str">
        <f>IF(B143=0, -5, "0")</f>
        <v>0</v>
      </c>
      <c r="D143" s="224"/>
      <c r="E143" s="219"/>
      <c r="F143" s="219"/>
    </row>
    <row r="144" spans="1:6" ht="18" x14ac:dyDescent="0.35">
      <c r="A144" s="75" t="s">
        <v>218</v>
      </c>
      <c r="B144" s="235" t="s">
        <v>34</v>
      </c>
      <c r="C144" s="248" t="str">
        <f>IF(B144=0, -5, "0")</f>
        <v>0</v>
      </c>
      <c r="D144" s="224"/>
      <c r="E144" s="219"/>
      <c r="F144" s="219"/>
    </row>
    <row r="145" spans="1:6" x14ac:dyDescent="0.3">
      <c r="A145" s="51" t="s">
        <v>104</v>
      </c>
      <c r="B145" s="235">
        <v>0</v>
      </c>
      <c r="C145" s="220"/>
      <c r="D145" s="223"/>
      <c r="E145" s="219"/>
      <c r="F145" s="219"/>
    </row>
    <row r="146" spans="1:6" x14ac:dyDescent="0.3">
      <c r="A146" s="92" t="s">
        <v>240</v>
      </c>
      <c r="B146" s="235">
        <v>0</v>
      </c>
      <c r="C146" s="220"/>
      <c r="D146" s="223"/>
      <c r="E146" s="219"/>
      <c r="F146" s="219"/>
    </row>
    <row r="147" spans="1:6" x14ac:dyDescent="0.3">
      <c r="A147" s="41" t="s">
        <v>352</v>
      </c>
      <c r="B147" s="235">
        <v>0</v>
      </c>
      <c r="C147" s="220"/>
      <c r="D147" s="241"/>
      <c r="E147" s="219"/>
      <c r="F147" s="219"/>
    </row>
    <row r="148" spans="1:6" x14ac:dyDescent="0.3">
      <c r="A148" s="353" t="s">
        <v>38</v>
      </c>
      <c r="B148" s="354"/>
      <c r="C148" s="355"/>
      <c r="D148" s="212">
        <f>SUM(B136:C147)</f>
        <v>0</v>
      </c>
    </row>
    <row r="149" spans="1:6" x14ac:dyDescent="0.3">
      <c r="A149" s="353" t="s">
        <v>342</v>
      </c>
      <c r="B149" s="354"/>
      <c r="C149" s="355"/>
      <c r="D149" s="64">
        <f>D148/(COUNT(B136:C147)*2)</f>
        <v>0</v>
      </c>
    </row>
    <row r="150" spans="1:6" s="50" customFormat="1" x14ac:dyDescent="0.3">
      <c r="A150" s="54"/>
      <c r="B150" s="55"/>
      <c r="C150" s="55"/>
      <c r="D150" s="56"/>
    </row>
    <row r="151" spans="1:6" ht="19.5" x14ac:dyDescent="0.4">
      <c r="A151" s="362" t="s">
        <v>243</v>
      </c>
      <c r="B151" s="363"/>
      <c r="C151" s="363"/>
      <c r="D151" s="363"/>
      <c r="E151" s="363"/>
      <c r="F151" s="363"/>
    </row>
    <row r="152" spans="1:6" x14ac:dyDescent="0.3">
      <c r="A152" s="92" t="s">
        <v>326</v>
      </c>
      <c r="B152" s="219">
        <v>0</v>
      </c>
      <c r="C152" s="219"/>
      <c r="D152" s="220"/>
      <c r="E152" s="219"/>
      <c r="F152" s="219"/>
    </row>
    <row r="153" spans="1:6" x14ac:dyDescent="0.3">
      <c r="A153" s="41" t="s">
        <v>162</v>
      </c>
      <c r="B153" s="219">
        <v>0</v>
      </c>
      <c r="C153" s="219"/>
      <c r="D153" s="220"/>
      <c r="E153" s="219"/>
      <c r="F153" s="219"/>
    </row>
    <row r="154" spans="1:6" ht="18" x14ac:dyDescent="0.35">
      <c r="A154" s="75" t="s">
        <v>353</v>
      </c>
      <c r="B154" s="219" t="s">
        <v>34</v>
      </c>
      <c r="C154" s="246" t="str">
        <f>IF(B154=0, -5, "0")</f>
        <v>0</v>
      </c>
      <c r="D154" s="220"/>
      <c r="E154" s="219"/>
      <c r="F154" s="219"/>
    </row>
    <row r="155" spans="1:6" ht="18" x14ac:dyDescent="0.35">
      <c r="A155" s="75" t="s">
        <v>354</v>
      </c>
      <c r="B155" s="219" t="s">
        <v>34</v>
      </c>
      <c r="C155" s="246" t="str">
        <f>IF(B155=0, -5, "0")</f>
        <v>0</v>
      </c>
      <c r="D155" s="220"/>
      <c r="E155" s="219"/>
      <c r="F155" s="219"/>
    </row>
    <row r="156" spans="1:6" ht="18" x14ac:dyDescent="0.35">
      <c r="A156" s="75" t="s">
        <v>355</v>
      </c>
      <c r="B156" s="219" t="s">
        <v>34</v>
      </c>
      <c r="C156" s="246" t="str">
        <f>IF(B156=0, -5, "0")</f>
        <v>0</v>
      </c>
      <c r="D156" s="220"/>
      <c r="E156" s="219"/>
      <c r="F156" s="219"/>
    </row>
    <row r="157" spans="1:6" ht="33" x14ac:dyDescent="0.3">
      <c r="A157" s="195" t="s">
        <v>219</v>
      </c>
      <c r="B157" s="219">
        <v>0</v>
      </c>
      <c r="C157" s="219"/>
      <c r="D157" s="243"/>
      <c r="E157" s="219"/>
      <c r="F157" s="219"/>
    </row>
    <row r="158" spans="1:6" x14ac:dyDescent="0.3">
      <c r="A158" s="194" t="s">
        <v>376</v>
      </c>
      <c r="B158" s="219">
        <v>0</v>
      </c>
      <c r="C158" s="219"/>
      <c r="D158" s="244"/>
      <c r="E158" s="219"/>
      <c r="F158" s="219"/>
    </row>
    <row r="159" spans="1:6" x14ac:dyDescent="0.3">
      <c r="A159" s="194" t="s">
        <v>181</v>
      </c>
      <c r="B159" s="219">
        <v>0</v>
      </c>
      <c r="C159" s="219"/>
      <c r="D159" s="244"/>
      <c r="E159" s="219"/>
      <c r="F159" s="219"/>
    </row>
    <row r="160" spans="1:6" x14ac:dyDescent="0.3">
      <c r="A160" s="353" t="s">
        <v>38</v>
      </c>
      <c r="B160" s="360"/>
      <c r="C160" s="361"/>
      <c r="D160" s="213">
        <f>SUM(B152:C159)</f>
        <v>0</v>
      </c>
    </row>
    <row r="161" spans="1:6" x14ac:dyDescent="0.3">
      <c r="A161" s="353" t="s">
        <v>342</v>
      </c>
      <c r="B161" s="354"/>
      <c r="C161" s="355"/>
      <c r="D161" s="64">
        <f>D160/(COUNT(B152:C159)*2)</f>
        <v>0</v>
      </c>
    </row>
    <row r="162" spans="1:6" s="50" customFormat="1" x14ac:dyDescent="0.3">
      <c r="A162" s="54"/>
      <c r="B162" s="55"/>
      <c r="C162" s="57"/>
      <c r="D162" s="58"/>
    </row>
    <row r="163" spans="1:6" ht="19.5" x14ac:dyDescent="0.4">
      <c r="A163" s="362" t="s">
        <v>85</v>
      </c>
      <c r="B163" s="363"/>
      <c r="C163" s="363"/>
      <c r="D163" s="363"/>
      <c r="E163" s="363"/>
      <c r="F163" s="363"/>
    </row>
    <row r="164" spans="1:6" ht="18" x14ac:dyDescent="0.35">
      <c r="A164" s="75" t="s">
        <v>333</v>
      </c>
      <c r="B164" s="219" t="s">
        <v>34</v>
      </c>
      <c r="C164" s="246" t="str">
        <f>IF(B164=0, -5, "0")</f>
        <v>0</v>
      </c>
      <c r="D164" s="219"/>
      <c r="E164" s="219"/>
      <c r="F164" s="219"/>
    </row>
    <row r="165" spans="1:6" x14ac:dyDescent="0.3">
      <c r="A165" s="41" t="s">
        <v>334</v>
      </c>
      <c r="B165" s="219">
        <v>0</v>
      </c>
      <c r="C165" s="219"/>
      <c r="D165" s="220"/>
      <c r="E165" s="219"/>
      <c r="F165" s="219"/>
    </row>
    <row r="166" spans="1:6" x14ac:dyDescent="0.3">
      <c r="A166" s="86" t="s">
        <v>241</v>
      </c>
      <c r="B166" s="219">
        <v>0</v>
      </c>
      <c r="C166" s="219"/>
      <c r="D166" s="220"/>
      <c r="E166" s="219"/>
      <c r="F166" s="219"/>
    </row>
    <row r="167" spans="1:6" x14ac:dyDescent="0.3">
      <c r="A167" s="41" t="s">
        <v>95</v>
      </c>
      <c r="B167" s="219">
        <v>0</v>
      </c>
      <c r="C167" s="219"/>
      <c r="D167" s="219"/>
      <c r="E167" s="220"/>
      <c r="F167" s="219"/>
    </row>
    <row r="168" spans="1:6" x14ac:dyDescent="0.3">
      <c r="A168" s="353" t="s">
        <v>38</v>
      </c>
      <c r="B168" s="354"/>
      <c r="C168" s="355"/>
      <c r="D168" s="212">
        <f>SUM(B164:C167)</f>
        <v>0</v>
      </c>
    </row>
    <row r="169" spans="1:6" x14ac:dyDescent="0.3">
      <c r="A169" s="353" t="s">
        <v>342</v>
      </c>
      <c r="B169" s="354"/>
      <c r="C169" s="355"/>
      <c r="D169" s="64">
        <f>D168/(COUNT(B164:C167)*2)</f>
        <v>0</v>
      </c>
    </row>
    <row r="170" spans="1:6" s="50" customFormat="1" x14ac:dyDescent="0.3">
      <c r="A170" s="54"/>
      <c r="B170" s="55"/>
      <c r="C170" s="55"/>
      <c r="D170" s="56"/>
    </row>
    <row r="171" spans="1:6" ht="19.5" x14ac:dyDescent="0.4">
      <c r="A171" s="370" t="s">
        <v>17</v>
      </c>
      <c r="B171" s="371"/>
      <c r="C171" s="371"/>
      <c r="D171" s="371"/>
      <c r="E171" s="371"/>
      <c r="F171" s="371"/>
    </row>
    <row r="172" spans="1:6" x14ac:dyDescent="0.3">
      <c r="A172" s="48" t="s">
        <v>202</v>
      </c>
      <c r="B172" s="219">
        <v>0</v>
      </c>
      <c r="C172" s="219"/>
      <c r="D172" s="245"/>
      <c r="E172" s="219"/>
      <c r="F172" s="219"/>
    </row>
    <row r="173" spans="1:6" x14ac:dyDescent="0.3">
      <c r="A173" s="41" t="s">
        <v>96</v>
      </c>
      <c r="B173" s="219">
        <v>0</v>
      </c>
      <c r="C173" s="219"/>
      <c r="D173" s="245"/>
      <c r="E173" s="219"/>
      <c r="F173" s="219"/>
    </row>
    <row r="174" spans="1:6" x14ac:dyDescent="0.3">
      <c r="A174" s="86" t="s">
        <v>220</v>
      </c>
      <c r="B174" s="219">
        <v>0</v>
      </c>
      <c r="C174" s="219"/>
      <c r="D174" s="220"/>
      <c r="E174" s="219"/>
      <c r="F174" s="219"/>
    </row>
    <row r="175" spans="1:6" x14ac:dyDescent="0.3">
      <c r="A175" s="41" t="s">
        <v>163</v>
      </c>
      <c r="B175" s="219">
        <v>0</v>
      </c>
      <c r="C175" s="219"/>
      <c r="D175" s="220"/>
      <c r="E175" s="220"/>
      <c r="F175" s="219"/>
    </row>
    <row r="176" spans="1:6" x14ac:dyDescent="0.3">
      <c r="A176" s="353" t="s">
        <v>38</v>
      </c>
      <c r="B176" s="354"/>
      <c r="C176" s="355"/>
      <c r="D176" s="212">
        <f>SUM(B172:C175)</f>
        <v>0</v>
      </c>
    </row>
    <row r="177" spans="1:6" x14ac:dyDescent="0.3">
      <c r="A177" s="353" t="s">
        <v>342</v>
      </c>
      <c r="B177" s="354"/>
      <c r="C177" s="355"/>
      <c r="D177" s="64">
        <f>D176/(COUNT(B172:C175)*2)</f>
        <v>0</v>
      </c>
    </row>
    <row r="178" spans="1:6" s="50" customFormat="1" x14ac:dyDescent="0.3">
      <c r="A178" s="54"/>
      <c r="B178" s="55"/>
      <c r="C178" s="55"/>
      <c r="D178" s="56"/>
    </row>
    <row r="179" spans="1:6" ht="19.5" x14ac:dyDescent="0.4">
      <c r="A179" s="375" t="s">
        <v>87</v>
      </c>
      <c r="B179" s="376"/>
      <c r="C179" s="376"/>
      <c r="D179" s="376"/>
      <c r="E179" s="376"/>
      <c r="F179" s="376"/>
    </row>
    <row r="180" spans="1:6" x14ac:dyDescent="0.3">
      <c r="A180" s="86" t="s">
        <v>364</v>
      </c>
      <c r="B180" s="219">
        <v>0</v>
      </c>
      <c r="C180" s="219"/>
      <c r="D180" s="220"/>
      <c r="E180" s="220"/>
      <c r="F180" s="219"/>
    </row>
    <row r="181" spans="1:6" x14ac:dyDescent="0.3">
      <c r="A181" s="94" t="s">
        <v>247</v>
      </c>
      <c r="B181" s="219">
        <v>0</v>
      </c>
      <c r="C181" s="219"/>
      <c r="D181" s="220"/>
      <c r="E181" s="166"/>
      <c r="F181" s="219"/>
    </row>
    <row r="182" spans="1:6" x14ac:dyDescent="0.3">
      <c r="A182" s="41" t="s">
        <v>97</v>
      </c>
      <c r="B182" s="219">
        <v>0</v>
      </c>
      <c r="C182" s="219"/>
      <c r="D182" s="220"/>
      <c r="E182" s="219"/>
      <c r="F182" s="219"/>
    </row>
    <row r="183" spans="1:6" x14ac:dyDescent="0.3">
      <c r="A183" s="48" t="s">
        <v>269</v>
      </c>
      <c r="B183" s="219">
        <v>0</v>
      </c>
      <c r="C183" s="219"/>
      <c r="D183" s="220"/>
      <c r="E183" s="219"/>
      <c r="F183" s="219"/>
    </row>
    <row r="184" spans="1:6" x14ac:dyDescent="0.3">
      <c r="A184" s="41" t="s">
        <v>356</v>
      </c>
      <c r="B184" s="219">
        <v>0</v>
      </c>
      <c r="C184" s="219"/>
      <c r="D184" s="220"/>
      <c r="E184" s="219"/>
      <c r="F184" s="219"/>
    </row>
    <row r="185" spans="1:6" x14ac:dyDescent="0.3">
      <c r="A185" s="353" t="s">
        <v>38</v>
      </c>
      <c r="B185" s="354"/>
      <c r="C185" s="355"/>
      <c r="D185" s="212">
        <f>SUM(B180:C184)</f>
        <v>0</v>
      </c>
    </row>
    <row r="186" spans="1:6" x14ac:dyDescent="0.3">
      <c r="A186" s="353" t="s">
        <v>342</v>
      </c>
      <c r="B186" s="354"/>
      <c r="C186" s="355"/>
      <c r="D186" s="64">
        <f>D185/(COUNT(B180:C184)*2)</f>
        <v>0</v>
      </c>
    </row>
    <row r="187" spans="1:6" s="50" customFormat="1" x14ac:dyDescent="0.3">
      <c r="A187" s="54"/>
      <c r="B187" s="55"/>
      <c r="C187" s="55"/>
      <c r="D187" s="56"/>
    </row>
    <row r="188" spans="1:6" ht="19.5" x14ac:dyDescent="0.4">
      <c r="A188" s="362" t="s">
        <v>242</v>
      </c>
      <c r="B188" s="363"/>
      <c r="C188" s="363"/>
      <c r="D188" s="363"/>
      <c r="E188" s="363"/>
      <c r="F188" s="363"/>
    </row>
    <row r="189" spans="1:6" x14ac:dyDescent="0.3">
      <c r="A189" s="41" t="s">
        <v>357</v>
      </c>
      <c r="B189" s="219">
        <v>0</v>
      </c>
      <c r="C189" s="219"/>
      <c r="D189" s="219"/>
      <c r="E189" s="219"/>
      <c r="F189" s="219"/>
    </row>
    <row r="190" spans="1:6" ht="18" x14ac:dyDescent="0.35">
      <c r="A190" s="158" t="s">
        <v>365</v>
      </c>
      <c r="B190" s="219" t="s">
        <v>34</v>
      </c>
      <c r="C190" s="246" t="str">
        <f>IF(B190=0, -5, "0")</f>
        <v>0</v>
      </c>
      <c r="D190" s="219"/>
      <c r="E190" s="219"/>
      <c r="F190" s="231"/>
    </row>
    <row r="191" spans="1:6" x14ac:dyDescent="0.3">
      <c r="A191" s="48" t="s">
        <v>360</v>
      </c>
      <c r="B191" s="219">
        <v>0</v>
      </c>
      <c r="C191" s="219"/>
      <c r="D191" s="219"/>
      <c r="E191" s="219"/>
      <c r="F191" s="219"/>
    </row>
    <row r="192" spans="1:6" x14ac:dyDescent="0.3">
      <c r="A192" s="95" t="s">
        <v>212</v>
      </c>
      <c r="B192" s="219">
        <v>0</v>
      </c>
      <c r="C192" s="219"/>
      <c r="D192" s="219"/>
      <c r="E192" s="219"/>
      <c r="F192" s="219"/>
    </row>
    <row r="193" spans="1:4" x14ac:dyDescent="0.3">
      <c r="A193" s="353" t="s">
        <v>38</v>
      </c>
      <c r="B193" s="354"/>
      <c r="C193" s="355"/>
      <c r="D193" s="96">
        <f>SUM(B189:C192)</f>
        <v>0</v>
      </c>
    </row>
    <row r="194" spans="1:4" x14ac:dyDescent="0.3">
      <c r="A194" s="353" t="s">
        <v>342</v>
      </c>
      <c r="B194" s="354"/>
      <c r="C194" s="355"/>
      <c r="D194" s="64">
        <f>D193/(COUNT(B189:C192)*2)</f>
        <v>0</v>
      </c>
    </row>
    <row r="196" spans="1:4" ht="18" x14ac:dyDescent="0.35">
      <c r="A196" s="120" t="s">
        <v>284</v>
      </c>
      <c r="B196" s="119"/>
      <c r="C196" s="119"/>
      <c r="D196" s="218">
        <v>0</v>
      </c>
    </row>
    <row r="197" spans="1:4" ht="22.5" x14ac:dyDescent="0.3">
      <c r="A197" s="70" t="s">
        <v>377</v>
      </c>
      <c r="B197" s="71"/>
      <c r="C197" s="72"/>
      <c r="D197" s="73">
        <f>SUM(D193,D185,D176,D168,D160,D62,D51,D32,D22,D117,D148,D132,D101,D83,D41)</f>
        <v>0</v>
      </c>
    </row>
    <row r="198" spans="1:4" ht="22.5" x14ac:dyDescent="0.3">
      <c r="A198" s="70" t="s">
        <v>378</v>
      </c>
      <c r="B198" s="71"/>
      <c r="C198" s="72"/>
      <c r="D198" s="74">
        <f>D197/(COUNT(B189:C192,B180:C184,B172:C175,B164:C167,B152:C159,B55:C61,B45:C50,B26:C31,B17:C21,B106:C116,B136:C147,B121:C131,B87:C100,B66:C82,B36:C40)*2)</f>
        <v>0</v>
      </c>
    </row>
  </sheetData>
  <sheetProtection algorithmName="SHA-512" hashValue="r8aWbq93obdycvjlK8BqcvdrNjebJAIW/ILE7b1gNO0L2JHCsAgxz3gRdZF+w/XT8ZucTdoWhur38kuifNNRdw==" saltValue="hxPGfW3xfrr6apkMlin6kg=="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2"/>
  <dimension ref="A1:XFD505"/>
  <sheetViews>
    <sheetView topLeftCell="A483" zoomScale="50" zoomScaleNormal="50" workbookViewId="0">
      <selection activeCell="D496" activeCellId="2" sqref="D466:F469 D475:F490 D496:F499"/>
    </sheetView>
  </sheetViews>
  <sheetFormatPr baseColWidth="10" defaultColWidth="11.42578125" defaultRowHeight="15" x14ac:dyDescent="0.25"/>
  <cols>
    <col min="1" max="1" width="57.140625" style="1" customWidth="1"/>
    <col min="2" max="2" width="14" style="165" customWidth="1"/>
    <col min="3" max="3" width="9.140625" style="165" customWidth="1"/>
    <col min="4" max="4" width="50" style="165" customWidth="1"/>
    <col min="5" max="5" width="26.42578125" style="165" customWidth="1"/>
    <col min="6" max="6" width="11.42578125" style="165"/>
    <col min="7" max="7" width="5" style="165" customWidth="1"/>
    <col min="8" max="16384" width="11.42578125" style="165"/>
  </cols>
  <sheetData>
    <row r="1" spans="1:9" ht="20.25" x14ac:dyDescent="0.3">
      <c r="A1"/>
      <c r="C1" s="42">
        <v>0</v>
      </c>
      <c r="D1" s="341"/>
      <c r="E1" s="341"/>
      <c r="F1" s="341"/>
      <c r="G1" s="341"/>
      <c r="H1" s="341"/>
      <c r="I1" s="341"/>
    </row>
    <row r="2" spans="1:9" ht="20.25" x14ac:dyDescent="0.3">
      <c r="C2" s="42">
        <v>1</v>
      </c>
      <c r="D2" s="211"/>
      <c r="E2" s="211"/>
      <c r="F2" s="211"/>
      <c r="G2" s="211"/>
      <c r="H2" s="211"/>
      <c r="I2" s="211"/>
    </row>
    <row r="3" spans="1:9" ht="20.25" x14ac:dyDescent="0.3">
      <c r="C3" s="42">
        <v>2</v>
      </c>
      <c r="D3" s="211"/>
      <c r="E3" s="211"/>
      <c r="F3" s="211"/>
      <c r="G3" s="211"/>
      <c r="H3" s="211"/>
      <c r="I3" s="211"/>
    </row>
    <row r="4" spans="1:9" ht="20.25" x14ac:dyDescent="0.3">
      <c r="C4" s="42" t="s">
        <v>34</v>
      </c>
      <c r="D4" s="211"/>
      <c r="E4" s="211"/>
      <c r="F4" s="211"/>
      <c r="G4" s="211"/>
      <c r="H4" s="211"/>
      <c r="I4" s="211"/>
    </row>
    <row r="5" spans="1:9" ht="20.25" x14ac:dyDescent="0.3">
      <c r="D5" s="211"/>
      <c r="E5" s="211"/>
      <c r="F5" s="211"/>
      <c r="G5" s="211"/>
      <c r="H5" s="211"/>
      <c r="I5" s="211"/>
    </row>
    <row r="6" spans="1:9" ht="20.25" x14ac:dyDescent="0.3">
      <c r="D6" s="211"/>
      <c r="E6" s="211"/>
      <c r="F6" s="211"/>
      <c r="G6" s="211"/>
      <c r="H6" s="211"/>
      <c r="I6" s="211"/>
    </row>
    <row r="7" spans="1:9" ht="21" x14ac:dyDescent="0.3">
      <c r="A7" s="342" t="s">
        <v>201</v>
      </c>
      <c r="B7" s="342"/>
      <c r="C7" s="342"/>
      <c r="D7" s="342"/>
      <c r="E7" s="342"/>
      <c r="F7" s="342"/>
      <c r="G7" s="211"/>
      <c r="H7" s="211"/>
      <c r="I7" s="211"/>
    </row>
    <row r="8" spans="1:9" ht="29.25" x14ac:dyDescent="0.5">
      <c r="A8" s="343" t="str">
        <f>'Page de garde'!D18</f>
        <v>CM Tozeur</v>
      </c>
      <c r="B8" s="343"/>
      <c r="C8" s="343"/>
      <c r="D8" s="343"/>
      <c r="E8" s="343"/>
      <c r="F8" s="343"/>
      <c r="G8" s="214"/>
      <c r="H8" s="214"/>
      <c r="I8" s="211"/>
    </row>
    <row r="9" spans="1:9" ht="24.75" x14ac:dyDescent="0.5">
      <c r="A9" s="38" t="s">
        <v>44</v>
      </c>
      <c r="B9" s="344"/>
      <c r="C9" s="344"/>
      <c r="D9" s="344"/>
      <c r="E9" s="344"/>
      <c r="F9" s="344"/>
      <c r="G9" s="214"/>
      <c r="H9" s="214"/>
      <c r="I9" s="211"/>
    </row>
    <row r="10" spans="1:9" ht="24.75" x14ac:dyDescent="0.5">
      <c r="A10" s="39" t="s">
        <v>46</v>
      </c>
      <c r="B10" s="345"/>
      <c r="C10" s="345"/>
      <c r="D10" s="345"/>
      <c r="E10" s="345"/>
      <c r="F10" s="345"/>
      <c r="G10" s="214"/>
      <c r="H10" s="214"/>
      <c r="I10" s="211"/>
    </row>
    <row r="11" spans="1:9" ht="24.75" x14ac:dyDescent="0.5">
      <c r="A11" s="38" t="s">
        <v>45</v>
      </c>
      <c r="B11" s="340"/>
      <c r="C11" s="340"/>
      <c r="D11" s="340"/>
      <c r="E11" s="340"/>
      <c r="F11" s="340"/>
      <c r="G11" s="214"/>
      <c r="H11" s="214"/>
      <c r="I11" s="211"/>
    </row>
    <row r="12" spans="1:9" ht="24.75" x14ac:dyDescent="0.5">
      <c r="A12" s="38" t="s">
        <v>276</v>
      </c>
      <c r="B12" s="346">
        <f>D505</f>
        <v>0</v>
      </c>
      <c r="C12" s="346"/>
      <c r="D12" s="346"/>
      <c r="E12" s="346"/>
      <c r="F12" s="346"/>
      <c r="G12" s="214"/>
      <c r="H12" s="214"/>
      <c r="I12" s="211"/>
    </row>
    <row r="13" spans="1:9" ht="22.5" x14ac:dyDescent="0.45">
      <c r="A13" s="35"/>
      <c r="B13" s="36"/>
      <c r="C13" s="36"/>
      <c r="D13" s="347"/>
      <c r="E13" s="347"/>
      <c r="F13" s="347"/>
      <c r="G13" s="347"/>
      <c r="H13" s="347"/>
      <c r="I13" s="3"/>
    </row>
    <row r="14" spans="1:9" ht="16.5" customHeight="1" x14ac:dyDescent="0.3">
      <c r="A14" s="348" t="s">
        <v>32</v>
      </c>
      <c r="B14" s="349" t="s">
        <v>33</v>
      </c>
      <c r="C14" s="349"/>
      <c r="D14" s="349" t="s">
        <v>48</v>
      </c>
      <c r="E14" s="350" t="s">
        <v>358</v>
      </c>
      <c r="F14" s="349" t="s">
        <v>214</v>
      </c>
      <c r="G14" s="36"/>
      <c r="H14" s="36"/>
    </row>
    <row r="15" spans="1:9" ht="16.5" customHeight="1" x14ac:dyDescent="0.3">
      <c r="A15" s="348"/>
      <c r="B15" s="76" t="s">
        <v>36</v>
      </c>
      <c r="C15" s="76" t="s">
        <v>35</v>
      </c>
      <c r="D15" s="349"/>
      <c r="E15" s="350"/>
      <c r="F15" s="349"/>
      <c r="G15" s="36"/>
      <c r="H15" s="36"/>
    </row>
    <row r="16" spans="1:9" ht="18" x14ac:dyDescent="0.35">
      <c r="A16" s="337" t="s">
        <v>0</v>
      </c>
      <c r="B16" s="337"/>
      <c r="C16" s="337"/>
      <c r="D16" s="337"/>
      <c r="E16" s="337"/>
      <c r="F16" s="337"/>
      <c r="G16" s="36"/>
      <c r="H16" s="36"/>
    </row>
    <row r="17" spans="1:8" ht="18" x14ac:dyDescent="0.3">
      <c r="A17" s="180">
        <f>B11</f>
        <v>0</v>
      </c>
      <c r="B17" s="36"/>
      <c r="C17" s="36"/>
      <c r="D17" s="36"/>
      <c r="E17" s="36"/>
      <c r="F17" s="36"/>
      <c r="G17" s="36"/>
      <c r="H17" s="36"/>
    </row>
    <row r="18" spans="1:8" ht="18" x14ac:dyDescent="0.25">
      <c r="A18" s="351" t="s">
        <v>1</v>
      </c>
      <c r="B18" s="352"/>
      <c r="C18" s="352"/>
      <c r="D18" s="352"/>
      <c r="E18" s="352"/>
      <c r="F18" s="352"/>
    </row>
    <row r="19" spans="1:8" x14ac:dyDescent="0.25">
      <c r="A19" s="167" t="s">
        <v>10</v>
      </c>
      <c r="B19" s="168">
        <v>0</v>
      </c>
      <c r="C19" s="168"/>
      <c r="D19" s="166"/>
      <c r="E19" s="145"/>
      <c r="F19" s="145"/>
    </row>
    <row r="20" spans="1:8" x14ac:dyDescent="0.25">
      <c r="A20" s="167" t="s">
        <v>211</v>
      </c>
      <c r="B20" s="168">
        <v>0</v>
      </c>
      <c r="C20" s="168"/>
      <c r="D20" s="166"/>
      <c r="E20" s="145"/>
      <c r="F20" s="145"/>
    </row>
    <row r="21" spans="1:8" x14ac:dyDescent="0.25">
      <c r="A21" s="167" t="s">
        <v>98</v>
      </c>
      <c r="B21" s="168">
        <v>0</v>
      </c>
      <c r="C21" s="168"/>
      <c r="D21" s="166"/>
      <c r="E21" s="145"/>
      <c r="F21" s="145"/>
    </row>
    <row r="22" spans="1:8" s="170" customFormat="1" x14ac:dyDescent="0.25">
      <c r="A22" s="99" t="s">
        <v>307</v>
      </c>
      <c r="B22" s="168">
        <v>0</v>
      </c>
      <c r="C22" s="169"/>
      <c r="E22" s="144"/>
      <c r="F22" s="171"/>
    </row>
    <row r="23" spans="1:8" x14ac:dyDescent="0.25">
      <c r="A23" s="19" t="s">
        <v>38</v>
      </c>
      <c r="B23" s="19"/>
      <c r="C23" s="19"/>
      <c r="D23" s="19">
        <f>SUM(B19:C22)</f>
        <v>0</v>
      </c>
    </row>
    <row r="24" spans="1:8" x14ac:dyDescent="0.25">
      <c r="A24" s="19" t="s">
        <v>37</v>
      </c>
      <c r="B24" s="20"/>
      <c r="C24" s="21"/>
      <c r="D24" s="62">
        <f>D23/(COUNT(B19:C22)*2)</f>
        <v>0</v>
      </c>
    </row>
    <row r="25" spans="1:8" x14ac:dyDescent="0.25">
      <c r="A25" s="5"/>
      <c r="B25" s="6"/>
      <c r="C25" s="7"/>
      <c r="D25" s="6"/>
    </row>
    <row r="26" spans="1:8" ht="18" x14ac:dyDescent="0.25">
      <c r="A26" s="335" t="s">
        <v>18</v>
      </c>
      <c r="B26" s="336"/>
      <c r="C26" s="336"/>
      <c r="D26" s="336"/>
      <c r="E26" s="336"/>
      <c r="F26" s="336"/>
    </row>
    <row r="27" spans="1:8" x14ac:dyDescent="0.25">
      <c r="A27" s="18" t="s">
        <v>2</v>
      </c>
      <c r="B27" s="168">
        <v>0</v>
      </c>
      <c r="C27" s="168"/>
      <c r="D27" s="166"/>
      <c r="E27" s="145"/>
      <c r="F27" s="145"/>
    </row>
    <row r="28" spans="1:8" ht="18" x14ac:dyDescent="0.35">
      <c r="A28" s="75" t="s">
        <v>186</v>
      </c>
      <c r="B28" s="168" t="s">
        <v>34</v>
      </c>
      <c r="C28" s="215" t="str">
        <f>IF(B28=0, -5, "0")</f>
        <v>0</v>
      </c>
      <c r="D28" s="166"/>
      <c r="E28" s="145"/>
      <c r="F28" s="145"/>
    </row>
    <row r="29" spans="1:8" ht="30" x14ac:dyDescent="0.25">
      <c r="A29" s="167" t="s">
        <v>170</v>
      </c>
      <c r="B29" s="168">
        <v>0</v>
      </c>
      <c r="C29" s="168"/>
      <c r="D29" s="166"/>
      <c r="E29" s="145"/>
      <c r="F29" s="145"/>
    </row>
    <row r="30" spans="1:8" ht="45" x14ac:dyDescent="0.25">
      <c r="A30" s="167" t="s">
        <v>165</v>
      </c>
      <c r="B30" s="168">
        <v>0</v>
      </c>
      <c r="C30" s="168"/>
      <c r="D30" s="153"/>
      <c r="E30" s="145"/>
      <c r="F30" s="145"/>
    </row>
    <row r="31" spans="1:8" ht="30" x14ac:dyDescent="0.25">
      <c r="A31" s="18" t="s">
        <v>53</v>
      </c>
      <c r="B31" s="168">
        <v>0</v>
      </c>
      <c r="C31" s="168"/>
      <c r="D31" s="166"/>
      <c r="E31" s="145"/>
      <c r="F31" s="145"/>
    </row>
    <row r="32" spans="1:8" ht="75" x14ac:dyDescent="0.25">
      <c r="A32" s="167" t="s">
        <v>166</v>
      </c>
      <c r="B32" s="168">
        <v>0</v>
      </c>
      <c r="C32" s="168"/>
      <c r="D32" s="154"/>
      <c r="E32" s="145"/>
      <c r="F32" s="145"/>
      <c r="G32" s="170"/>
    </row>
    <row r="33" spans="1:7" ht="36" x14ac:dyDescent="0.25">
      <c r="A33" s="98" t="s">
        <v>11</v>
      </c>
      <c r="B33" s="168" t="s">
        <v>34</v>
      </c>
      <c r="C33" s="215" t="str">
        <f>IF(B33=0, -5, "0")</f>
        <v>0</v>
      </c>
      <c r="D33" s="128"/>
      <c r="E33" s="145"/>
      <c r="F33" s="145"/>
    </row>
    <row r="34" spans="1:7" x14ac:dyDescent="0.25">
      <c r="A34" s="18" t="s">
        <v>290</v>
      </c>
      <c r="B34" s="168">
        <v>0</v>
      </c>
      <c r="C34" s="169"/>
      <c r="D34" s="164"/>
      <c r="E34" s="171"/>
      <c r="F34" s="171"/>
      <c r="G34" s="170"/>
    </row>
    <row r="35" spans="1:7" x14ac:dyDescent="0.25">
      <c r="A35" s="18" t="s">
        <v>203</v>
      </c>
      <c r="B35" s="168">
        <v>0</v>
      </c>
      <c r="C35" s="168"/>
      <c r="D35" s="166"/>
      <c r="E35" s="145"/>
      <c r="F35" s="145"/>
    </row>
    <row r="36" spans="1:7" ht="45" x14ac:dyDescent="0.25">
      <c r="A36" s="108" t="s">
        <v>287</v>
      </c>
      <c r="B36" s="168">
        <v>0</v>
      </c>
      <c r="C36" s="152"/>
      <c r="D36" s="132"/>
      <c r="E36" s="101"/>
      <c r="F36" s="101"/>
    </row>
    <row r="37" spans="1:7" x14ac:dyDescent="0.25">
      <c r="A37" s="19" t="s">
        <v>38</v>
      </c>
      <c r="B37" s="19"/>
      <c r="C37" s="19"/>
      <c r="D37" s="19">
        <f>SUM(B27:C35)</f>
        <v>0</v>
      </c>
    </row>
    <row r="38" spans="1:7" x14ac:dyDescent="0.25">
      <c r="A38" s="19" t="s">
        <v>37</v>
      </c>
      <c r="B38" s="20"/>
      <c r="C38" s="21"/>
      <c r="D38" s="62">
        <f>D37/(COUNT(B27:C35)*2)</f>
        <v>0</v>
      </c>
    </row>
    <row r="39" spans="1:7" x14ac:dyDescent="0.25">
      <c r="A39" s="8"/>
      <c r="B39" s="7"/>
      <c r="C39" s="7"/>
      <c r="D39" s="7"/>
    </row>
    <row r="40" spans="1:7" ht="18" x14ac:dyDescent="0.25">
      <c r="A40" s="77" t="s">
        <v>40</v>
      </c>
      <c r="B40" s="78"/>
      <c r="C40" s="79"/>
      <c r="D40" s="80">
        <f>SUM(D37,D23)</f>
        <v>0</v>
      </c>
    </row>
    <row r="41" spans="1:7" ht="18" x14ac:dyDescent="0.25">
      <c r="A41" s="77" t="s">
        <v>223</v>
      </c>
      <c r="B41" s="78"/>
      <c r="C41" s="79"/>
      <c r="D41" s="81">
        <f>D40/(COUNT(B27:C35,B19:C22)*2)</f>
        <v>0</v>
      </c>
    </row>
    <row r="42" spans="1:7" x14ac:dyDescent="0.25">
      <c r="A42" s="9"/>
      <c r="B42" s="6"/>
      <c r="C42" s="7"/>
      <c r="D42" s="6"/>
    </row>
    <row r="43" spans="1:7" ht="18" x14ac:dyDescent="0.35">
      <c r="A43" s="337" t="s">
        <v>137</v>
      </c>
      <c r="B43" s="337"/>
      <c r="C43" s="337"/>
      <c r="D43" s="337"/>
      <c r="E43" s="337"/>
      <c r="F43" s="337"/>
    </row>
    <row r="44" spans="1:7" x14ac:dyDescent="0.25">
      <c r="A44" s="181">
        <f>B11</f>
        <v>0</v>
      </c>
      <c r="B44" s="6"/>
      <c r="C44" s="7"/>
      <c r="D44" s="6"/>
    </row>
    <row r="45" spans="1:7" ht="16.5" x14ac:dyDescent="0.25">
      <c r="A45" s="338" t="s">
        <v>63</v>
      </c>
      <c r="B45" s="339"/>
      <c r="C45" s="339"/>
      <c r="D45" s="339"/>
      <c r="E45" s="339"/>
      <c r="F45" s="339"/>
    </row>
    <row r="46" spans="1:7" x14ac:dyDescent="0.25">
      <c r="A46" s="33" t="s">
        <v>109</v>
      </c>
      <c r="B46" s="168">
        <v>0</v>
      </c>
      <c r="C46" s="168"/>
      <c r="D46" s="154"/>
      <c r="E46" s="145"/>
      <c r="F46" s="145"/>
    </row>
    <row r="47" spans="1:7" ht="30" x14ac:dyDescent="0.25">
      <c r="A47" s="43" t="s">
        <v>259</v>
      </c>
      <c r="B47" s="168">
        <v>0</v>
      </c>
      <c r="C47" s="168"/>
      <c r="D47" s="154"/>
      <c r="E47" s="145"/>
      <c r="F47" s="145"/>
    </row>
    <row r="48" spans="1:7" x14ac:dyDescent="0.25">
      <c r="A48" s="33" t="s">
        <v>297</v>
      </c>
      <c r="B48" s="168">
        <v>0</v>
      </c>
      <c r="C48" s="169"/>
      <c r="D48" s="161"/>
      <c r="E48" s="171"/>
      <c r="F48" s="145"/>
    </row>
    <row r="49" spans="1:6" x14ac:dyDescent="0.25">
      <c r="A49" s="33" t="s">
        <v>28</v>
      </c>
      <c r="B49" s="168">
        <v>0</v>
      </c>
      <c r="C49" s="168"/>
      <c r="D49" s="154"/>
      <c r="E49" s="145"/>
      <c r="F49" s="145"/>
    </row>
    <row r="50" spans="1:6" x14ac:dyDescent="0.25">
      <c r="A50" s="43" t="s">
        <v>141</v>
      </c>
      <c r="B50" s="168">
        <v>0</v>
      </c>
      <c r="C50" s="168"/>
      <c r="D50" s="154"/>
      <c r="E50" s="145"/>
      <c r="F50" s="145"/>
    </row>
    <row r="51" spans="1:6" ht="18" x14ac:dyDescent="0.35">
      <c r="A51" s="75" t="s">
        <v>7</v>
      </c>
      <c r="B51" s="168" t="s">
        <v>34</v>
      </c>
      <c r="C51" s="215" t="str">
        <f>IF(B51=0, -5, "0")</f>
        <v>0</v>
      </c>
      <c r="D51" s="155"/>
      <c r="E51" s="145"/>
      <c r="F51" s="145"/>
    </row>
    <row r="52" spans="1:6" x14ac:dyDescent="0.25">
      <c r="A52" s="23" t="s">
        <v>26</v>
      </c>
      <c r="B52" s="168">
        <v>0</v>
      </c>
      <c r="C52" s="136"/>
      <c r="D52" s="155"/>
      <c r="E52" s="145"/>
      <c r="F52" s="145"/>
    </row>
    <row r="53" spans="1:6" ht="36" x14ac:dyDescent="0.35">
      <c r="A53" s="82" t="s">
        <v>27</v>
      </c>
      <c r="B53" s="168" t="s">
        <v>34</v>
      </c>
      <c r="C53" s="215" t="str">
        <f>IF(B53=0, -5, "0")</f>
        <v>0</v>
      </c>
      <c r="D53" s="139"/>
      <c r="E53" s="145"/>
      <c r="F53" s="145"/>
    </row>
    <row r="54" spans="1:6" x14ac:dyDescent="0.25">
      <c r="A54" s="19" t="s">
        <v>38</v>
      </c>
      <c r="B54" s="19"/>
      <c r="C54" s="19"/>
      <c r="D54" s="19">
        <f>SUM(B46:C53)</f>
        <v>0</v>
      </c>
    </row>
    <row r="55" spans="1:6" x14ac:dyDescent="0.25">
      <c r="A55" s="19" t="s">
        <v>37</v>
      </c>
      <c r="B55" s="20"/>
      <c r="C55" s="21"/>
      <c r="D55" s="62">
        <f>D54/(COUNT(B46:C53)*2)</f>
        <v>0</v>
      </c>
    </row>
    <row r="56" spans="1:6" x14ac:dyDescent="0.25">
      <c r="A56" s="9"/>
      <c r="B56" s="6"/>
      <c r="C56" s="7"/>
      <c r="D56" s="6"/>
    </row>
    <row r="57" spans="1:6" ht="18" x14ac:dyDescent="0.25">
      <c r="A57" s="335" t="s">
        <v>65</v>
      </c>
      <c r="B57" s="336"/>
      <c r="C57" s="336"/>
      <c r="D57" s="336"/>
      <c r="E57" s="336"/>
      <c r="F57" s="336"/>
    </row>
    <row r="58" spans="1:6" x14ac:dyDescent="0.25">
      <c r="A58" s="167" t="s">
        <v>314</v>
      </c>
      <c r="B58" s="168">
        <v>0</v>
      </c>
      <c r="C58" s="168"/>
      <c r="D58" s="166"/>
      <c r="E58" s="145"/>
      <c r="F58" s="145"/>
    </row>
    <row r="59" spans="1:6" x14ac:dyDescent="0.25">
      <c r="A59" s="167" t="s">
        <v>204</v>
      </c>
      <c r="B59" s="168">
        <v>0</v>
      </c>
      <c r="C59" s="169"/>
      <c r="D59" s="160"/>
      <c r="E59" s="144"/>
      <c r="F59" s="171"/>
    </row>
    <row r="60" spans="1:6" x14ac:dyDescent="0.25">
      <c r="A60" s="24" t="s">
        <v>142</v>
      </c>
      <c r="B60" s="168">
        <v>0</v>
      </c>
      <c r="C60" s="168"/>
      <c r="D60" s="141"/>
      <c r="E60" s="145"/>
      <c r="F60" s="145"/>
    </row>
    <row r="61" spans="1:6" x14ac:dyDescent="0.25">
      <c r="A61" s="24" t="s">
        <v>123</v>
      </c>
      <c r="B61" s="168">
        <v>0</v>
      </c>
      <c r="C61" s="168"/>
      <c r="D61" s="141"/>
      <c r="E61" s="145"/>
      <c r="F61" s="145"/>
    </row>
    <row r="62" spans="1:6" ht="18" x14ac:dyDescent="0.35">
      <c r="A62" s="75" t="s">
        <v>67</v>
      </c>
      <c r="B62" s="168" t="s">
        <v>34</v>
      </c>
      <c r="C62" s="215" t="str">
        <f>IF(B62=0, -5, "0")</f>
        <v>0</v>
      </c>
      <c r="D62" s="166"/>
      <c r="E62" s="145"/>
      <c r="F62" s="145"/>
    </row>
    <row r="63" spans="1:6" ht="30" x14ac:dyDescent="0.25">
      <c r="A63" s="167" t="s">
        <v>277</v>
      </c>
      <c r="B63" s="168">
        <v>0</v>
      </c>
      <c r="C63" s="168"/>
      <c r="D63" s="166"/>
      <c r="E63" s="145"/>
      <c r="F63" s="145"/>
    </row>
    <row r="64" spans="1:6" ht="36" x14ac:dyDescent="0.25">
      <c r="A64" s="107" t="s">
        <v>272</v>
      </c>
      <c r="B64" s="168" t="s">
        <v>34</v>
      </c>
      <c r="C64" s="215" t="str">
        <f>IF(B64=0, -5, "0")</f>
        <v>0</v>
      </c>
      <c r="D64" s="166"/>
      <c r="E64" s="145"/>
      <c r="F64" s="145"/>
    </row>
    <row r="65" spans="1:6" ht="16.5" x14ac:dyDescent="0.3">
      <c r="A65" s="49" t="s">
        <v>271</v>
      </c>
      <c r="B65" s="168">
        <v>0</v>
      </c>
      <c r="C65" s="169"/>
      <c r="D65" s="144"/>
      <c r="E65" s="171"/>
      <c r="F65" s="145"/>
    </row>
    <row r="66" spans="1:6" x14ac:dyDescent="0.25">
      <c r="A66" s="167" t="s">
        <v>308</v>
      </c>
      <c r="B66" s="168">
        <v>0</v>
      </c>
      <c r="C66" s="168"/>
      <c r="D66" s="155"/>
      <c r="E66" s="171"/>
      <c r="F66" s="145"/>
    </row>
    <row r="67" spans="1:6" x14ac:dyDescent="0.25">
      <c r="A67" s="167" t="s">
        <v>187</v>
      </c>
      <c r="B67" s="168">
        <v>0</v>
      </c>
      <c r="C67" s="168"/>
      <c r="D67" s="155"/>
      <c r="E67" s="145"/>
      <c r="F67" s="145"/>
    </row>
    <row r="68" spans="1:6" x14ac:dyDescent="0.25">
      <c r="A68" s="167" t="s">
        <v>116</v>
      </c>
      <c r="B68" s="168">
        <v>0</v>
      </c>
      <c r="C68" s="168"/>
      <c r="D68" s="154"/>
      <c r="F68" s="145"/>
    </row>
    <row r="69" spans="1:6" x14ac:dyDescent="0.25">
      <c r="A69" s="167" t="s">
        <v>117</v>
      </c>
      <c r="B69" s="168">
        <v>0</v>
      </c>
      <c r="C69" s="169"/>
      <c r="D69" s="161"/>
      <c r="E69" s="144"/>
      <c r="F69" s="171"/>
    </row>
    <row r="70" spans="1:6" s="170" customFormat="1" ht="16.5" x14ac:dyDescent="0.25">
      <c r="A70" s="106" t="s">
        <v>171</v>
      </c>
      <c r="B70" s="168" t="s">
        <v>34</v>
      </c>
      <c r="C70" s="216" t="str">
        <f>IF(B70=0, -5, "0")</f>
        <v>0</v>
      </c>
      <c r="D70" s="150"/>
      <c r="E70" s="144"/>
      <c r="F70" s="171"/>
    </row>
    <row r="71" spans="1:6" s="170" customFormat="1" x14ac:dyDescent="0.25">
      <c r="A71" s="167" t="s">
        <v>291</v>
      </c>
      <c r="B71" s="168">
        <v>0</v>
      </c>
      <c r="C71" s="169"/>
      <c r="D71" s="150"/>
      <c r="E71" s="171"/>
      <c r="F71" s="171"/>
    </row>
    <row r="72" spans="1:6" s="170" customFormat="1" ht="16.5" x14ac:dyDescent="0.3">
      <c r="A72" s="49" t="s">
        <v>270</v>
      </c>
      <c r="B72" s="168">
        <v>0</v>
      </c>
      <c r="C72" s="169"/>
      <c r="D72" s="150"/>
      <c r="E72" s="171"/>
      <c r="F72" s="171"/>
    </row>
    <row r="73" spans="1:6" s="170" customFormat="1" x14ac:dyDescent="0.25">
      <c r="A73" s="167" t="s">
        <v>172</v>
      </c>
      <c r="B73" s="168">
        <v>0</v>
      </c>
      <c r="C73" s="169"/>
      <c r="D73" s="154"/>
      <c r="E73" s="171"/>
      <c r="F73" s="171"/>
    </row>
    <row r="74" spans="1:6" s="170" customFormat="1" x14ac:dyDescent="0.25">
      <c r="A74" s="167" t="s">
        <v>188</v>
      </c>
      <c r="B74" s="168">
        <v>0</v>
      </c>
      <c r="C74" s="169"/>
      <c r="D74" s="150"/>
      <c r="E74" s="171"/>
      <c r="F74" s="171"/>
    </row>
    <row r="75" spans="1:6" s="170" customFormat="1" ht="18" x14ac:dyDescent="0.35">
      <c r="A75" s="177" t="s">
        <v>289</v>
      </c>
      <c r="B75" s="168" t="s">
        <v>34</v>
      </c>
      <c r="C75" s="216" t="str">
        <f>IF(B75=0, -5, "0")</f>
        <v>0</v>
      </c>
      <c r="D75" s="150"/>
      <c r="E75" s="261"/>
      <c r="F75" s="171"/>
    </row>
    <row r="76" spans="1:6" s="170" customFormat="1" ht="16.5" x14ac:dyDescent="0.25">
      <c r="A76" s="106" t="s">
        <v>168</v>
      </c>
      <c r="B76" s="168" t="s">
        <v>34</v>
      </c>
      <c r="C76" s="216" t="str">
        <f>IF(B76=0, -5, "0")</f>
        <v>0</v>
      </c>
      <c r="D76" s="150"/>
      <c r="E76" s="171"/>
      <c r="F76" s="171"/>
    </row>
    <row r="77" spans="1:6" s="170" customFormat="1" x14ac:dyDescent="0.25">
      <c r="A77" s="24" t="s">
        <v>83</v>
      </c>
      <c r="B77" s="168">
        <v>0</v>
      </c>
      <c r="C77" s="169"/>
      <c r="D77" s="150"/>
      <c r="E77" s="171"/>
      <c r="F77" s="171"/>
    </row>
    <row r="78" spans="1:6" s="170" customFormat="1" ht="30" x14ac:dyDescent="0.25">
      <c r="A78" s="24" t="s">
        <v>221</v>
      </c>
      <c r="B78" s="168">
        <v>0</v>
      </c>
      <c r="C78" s="168"/>
      <c r="D78" s="155"/>
      <c r="E78" s="171"/>
      <c r="F78" s="171"/>
    </row>
    <row r="79" spans="1:6" s="170" customFormat="1" x14ac:dyDescent="0.25">
      <c r="A79" s="167" t="s">
        <v>292</v>
      </c>
      <c r="B79" s="168">
        <v>0</v>
      </c>
      <c r="C79" s="169"/>
      <c r="D79" s="150"/>
      <c r="E79" s="144"/>
      <c r="F79" s="171"/>
    </row>
    <row r="80" spans="1:6" s="170" customFormat="1" ht="30" x14ac:dyDescent="0.25">
      <c r="A80" s="167" t="s">
        <v>199</v>
      </c>
      <c r="B80" s="168">
        <v>0</v>
      </c>
      <c r="C80" s="169"/>
      <c r="D80" s="150"/>
      <c r="E80" s="171"/>
      <c r="F80" s="171"/>
    </row>
    <row r="81" spans="1:6" x14ac:dyDescent="0.25">
      <c r="A81" s="19" t="s">
        <v>38</v>
      </c>
      <c r="B81" s="19"/>
      <c r="C81" s="19"/>
      <c r="D81" s="19">
        <f>SUM(B58:C80)</f>
        <v>0</v>
      </c>
    </row>
    <row r="82" spans="1:6" x14ac:dyDescent="0.25">
      <c r="A82" s="19" t="s">
        <v>37</v>
      </c>
      <c r="B82" s="20"/>
      <c r="C82" s="21"/>
      <c r="D82" s="62">
        <f>D81/(COUNT(B58:C80)*2)</f>
        <v>0</v>
      </c>
    </row>
    <row r="83" spans="1:6" x14ac:dyDescent="0.25">
      <c r="A83" s="9"/>
      <c r="B83" s="6"/>
      <c r="C83" s="7"/>
      <c r="D83" s="6"/>
    </row>
    <row r="84" spans="1:6" ht="18" x14ac:dyDescent="0.25">
      <c r="A84" s="335" t="s">
        <v>25</v>
      </c>
      <c r="B84" s="336"/>
      <c r="C84" s="336"/>
      <c r="D84" s="336"/>
      <c r="E84" s="336"/>
      <c r="F84" s="336"/>
    </row>
    <row r="85" spans="1:6" x14ac:dyDescent="0.25">
      <c r="A85" s="167" t="s">
        <v>314</v>
      </c>
      <c r="B85" s="168">
        <v>0</v>
      </c>
      <c r="C85" s="168"/>
      <c r="D85" s="155"/>
      <c r="E85" s="145"/>
      <c r="F85" s="145"/>
    </row>
    <row r="86" spans="1:6" x14ac:dyDescent="0.25">
      <c r="A86" s="18" t="s">
        <v>105</v>
      </c>
      <c r="B86" s="168">
        <v>0</v>
      </c>
      <c r="C86" s="168"/>
      <c r="D86" s="153"/>
      <c r="E86" s="145"/>
      <c r="F86" s="145"/>
    </row>
    <row r="87" spans="1:6" ht="18" x14ac:dyDescent="0.35">
      <c r="A87" s="75" t="s">
        <v>59</v>
      </c>
      <c r="B87" s="168" t="s">
        <v>34</v>
      </c>
      <c r="C87" s="215" t="str">
        <f>IF(B87=0, -5, "0")</f>
        <v>0</v>
      </c>
      <c r="D87" s="155"/>
      <c r="E87" s="145"/>
      <c r="F87" s="145"/>
    </row>
    <row r="88" spans="1:6" ht="30" x14ac:dyDescent="0.25">
      <c r="A88" s="24" t="s">
        <v>250</v>
      </c>
      <c r="B88" s="168">
        <v>0</v>
      </c>
      <c r="C88" s="168"/>
      <c r="D88" s="155"/>
      <c r="E88" s="145"/>
      <c r="F88" s="145"/>
    </row>
    <row r="89" spans="1:6" x14ac:dyDescent="0.25">
      <c r="A89" s="18" t="s">
        <v>55</v>
      </c>
      <c r="B89" s="168">
        <v>0</v>
      </c>
      <c r="C89" s="168"/>
      <c r="D89" s="156"/>
      <c r="E89" s="145"/>
      <c r="F89" s="145"/>
    </row>
    <row r="90" spans="1:6" x14ac:dyDescent="0.25">
      <c r="A90" s="167" t="s">
        <v>293</v>
      </c>
      <c r="B90" s="168">
        <v>0</v>
      </c>
      <c r="C90" s="168"/>
      <c r="D90" s="154"/>
      <c r="E90" s="171"/>
      <c r="F90" s="145"/>
    </row>
    <row r="91" spans="1:6" ht="30" x14ac:dyDescent="0.25">
      <c r="A91" s="18" t="s">
        <v>260</v>
      </c>
      <c r="B91" s="168">
        <v>0</v>
      </c>
      <c r="C91" s="168"/>
      <c r="D91" s="155"/>
      <c r="E91" s="145"/>
      <c r="F91" s="145"/>
    </row>
    <row r="92" spans="1:6" ht="45" x14ac:dyDescent="0.25">
      <c r="A92" s="108" t="s">
        <v>287</v>
      </c>
      <c r="B92" s="168">
        <v>0</v>
      </c>
      <c r="C92" s="152"/>
      <c r="D92" s="155"/>
      <c r="E92" s="101"/>
      <c r="F92" s="101"/>
    </row>
    <row r="93" spans="1:6" x14ac:dyDescent="0.25">
      <c r="A93" s="19" t="s">
        <v>38</v>
      </c>
      <c r="B93" s="19"/>
      <c r="C93" s="19"/>
      <c r="D93" s="19">
        <f>SUM(B85:C91)</f>
        <v>0</v>
      </c>
    </row>
    <row r="94" spans="1:6" x14ac:dyDescent="0.25">
      <c r="A94" s="19" t="s">
        <v>37</v>
      </c>
      <c r="B94" s="20"/>
      <c r="C94" s="21"/>
      <c r="D94" s="62">
        <f>D93/(COUNT(B85:C91)*2)</f>
        <v>0</v>
      </c>
    </row>
    <row r="95" spans="1:6" x14ac:dyDescent="0.25">
      <c r="A95" s="9"/>
      <c r="B95" s="6"/>
      <c r="C95" s="7"/>
      <c r="D95" s="6"/>
    </row>
    <row r="96" spans="1:6" ht="18" x14ac:dyDescent="0.25">
      <c r="A96" s="77" t="s">
        <v>66</v>
      </c>
      <c r="B96" s="83"/>
      <c r="C96" s="84"/>
      <c r="D96" s="80">
        <f>SUM(D81,D93,D54)</f>
        <v>0</v>
      </c>
    </row>
    <row r="97" spans="1:6" ht="18" x14ac:dyDescent="0.25">
      <c r="A97" s="77" t="s">
        <v>224</v>
      </c>
      <c r="B97" s="83"/>
      <c r="C97" s="84"/>
      <c r="D97" s="81">
        <f>D96/(COUNT(B85:C91,B46:C53,B58:C80)*2)</f>
        <v>0</v>
      </c>
    </row>
    <row r="98" spans="1:6" x14ac:dyDescent="0.25">
      <c r="A98" s="5"/>
      <c r="B98" s="6"/>
      <c r="C98" s="7"/>
      <c r="D98" s="6"/>
    </row>
    <row r="99" spans="1:6" ht="18" x14ac:dyDescent="0.35">
      <c r="A99" s="337" t="s">
        <v>129</v>
      </c>
      <c r="B99" s="337"/>
      <c r="C99" s="337"/>
      <c r="D99" s="337"/>
      <c r="E99" s="337"/>
      <c r="F99" s="337"/>
    </row>
    <row r="100" spans="1:6" x14ac:dyDescent="0.25">
      <c r="A100" s="181">
        <f>B11</f>
        <v>0</v>
      </c>
      <c r="B100" s="6"/>
      <c r="C100" s="7"/>
      <c r="D100" s="6"/>
    </row>
    <row r="101" spans="1:6" ht="16.5" x14ac:dyDescent="0.25">
      <c r="A101" s="338" t="s">
        <v>63</v>
      </c>
      <c r="B101" s="339"/>
      <c r="C101" s="339"/>
      <c r="D101" s="339"/>
      <c r="E101" s="339"/>
      <c r="F101" s="339"/>
    </row>
    <row r="102" spans="1:6" x14ac:dyDescent="0.25">
      <c r="A102" s="23" t="s">
        <v>57</v>
      </c>
      <c r="B102" s="168">
        <v>0</v>
      </c>
      <c r="C102" s="168"/>
      <c r="D102" s="166"/>
      <c r="E102" s="166"/>
      <c r="F102" s="145"/>
    </row>
    <row r="103" spans="1:6" x14ac:dyDescent="0.25">
      <c r="A103" s="23" t="s">
        <v>297</v>
      </c>
      <c r="B103" s="168">
        <v>0</v>
      </c>
      <c r="C103" s="168"/>
      <c r="D103" s="166"/>
      <c r="E103" s="145"/>
      <c r="F103" s="145"/>
    </row>
    <row r="104" spans="1:6" x14ac:dyDescent="0.25">
      <c r="A104" s="33" t="s">
        <v>100</v>
      </c>
      <c r="B104" s="168">
        <v>0</v>
      </c>
      <c r="C104" s="169"/>
      <c r="D104" s="144"/>
      <c r="E104" s="171"/>
      <c r="F104" s="145"/>
    </row>
    <row r="105" spans="1:6" x14ac:dyDescent="0.25">
      <c r="A105" s="33" t="s">
        <v>28</v>
      </c>
      <c r="B105" s="168">
        <v>0</v>
      </c>
      <c r="C105" s="168"/>
      <c r="D105" s="147"/>
      <c r="E105" s="145"/>
      <c r="F105" s="145"/>
    </row>
    <row r="106" spans="1:6" ht="30" x14ac:dyDescent="0.25">
      <c r="A106" s="33" t="s">
        <v>174</v>
      </c>
      <c r="B106" s="168">
        <v>0</v>
      </c>
      <c r="C106" s="168"/>
      <c r="D106" s="128"/>
      <c r="E106" s="145"/>
      <c r="F106" s="145"/>
    </row>
    <row r="107" spans="1:6" ht="18" x14ac:dyDescent="0.35">
      <c r="A107" s="75" t="s">
        <v>59</v>
      </c>
      <c r="B107" s="168" t="s">
        <v>34</v>
      </c>
      <c r="C107" s="215" t="str">
        <f>IF(B107=0, -5, "0")</f>
        <v>0</v>
      </c>
      <c r="D107" s="166"/>
      <c r="E107" s="145"/>
      <c r="F107" s="145"/>
    </row>
    <row r="108" spans="1:6" ht="30" x14ac:dyDescent="0.25">
      <c r="A108" s="23" t="s">
        <v>131</v>
      </c>
      <c r="B108" s="168">
        <v>0</v>
      </c>
      <c r="C108" s="136"/>
      <c r="D108" s="166"/>
      <c r="E108" s="145"/>
      <c r="F108" s="145"/>
    </row>
    <row r="109" spans="1:6" ht="36" x14ac:dyDescent="0.35">
      <c r="A109" s="82" t="s">
        <v>27</v>
      </c>
      <c r="B109" s="168" t="s">
        <v>34</v>
      </c>
      <c r="C109" s="215" t="str">
        <f>IF(B109=0, -5, "0")</f>
        <v>0</v>
      </c>
      <c r="D109" s="10"/>
      <c r="E109" s="145"/>
      <c r="F109" s="145"/>
    </row>
    <row r="110" spans="1:6" x14ac:dyDescent="0.25">
      <c r="A110" s="19" t="s">
        <v>38</v>
      </c>
      <c r="B110" s="19"/>
      <c r="C110" s="19"/>
      <c r="D110" s="19">
        <f>SUM(B102:C109)</f>
        <v>0</v>
      </c>
    </row>
    <row r="111" spans="1:6" x14ac:dyDescent="0.25">
      <c r="A111" s="19" t="s">
        <v>37</v>
      </c>
      <c r="B111" s="20"/>
      <c r="C111" s="21"/>
      <c r="D111" s="62">
        <f>D110/(COUNT(B102:C109)*2)</f>
        <v>0</v>
      </c>
    </row>
    <row r="112" spans="1:6" x14ac:dyDescent="0.25">
      <c r="A112" s="9"/>
      <c r="B112" s="6"/>
      <c r="C112" s="7"/>
      <c r="D112" s="6"/>
    </row>
    <row r="113" spans="1:6" ht="18" x14ac:dyDescent="0.25">
      <c r="A113" s="335" t="s">
        <v>133</v>
      </c>
      <c r="B113" s="336"/>
      <c r="C113" s="336"/>
      <c r="D113" s="336"/>
      <c r="E113" s="336"/>
      <c r="F113" s="336"/>
    </row>
    <row r="114" spans="1:6" x14ac:dyDescent="0.25">
      <c r="A114" s="167" t="s">
        <v>314</v>
      </c>
      <c r="B114" s="168">
        <v>0</v>
      </c>
      <c r="C114" s="168"/>
      <c r="D114" s="166"/>
      <c r="E114" s="166"/>
      <c r="F114" s="145"/>
    </row>
    <row r="115" spans="1:6" x14ac:dyDescent="0.25">
      <c r="A115" s="18" t="s">
        <v>294</v>
      </c>
      <c r="B115" s="168">
        <v>0</v>
      </c>
      <c r="C115" s="168"/>
      <c r="D115" s="141"/>
      <c r="E115" s="141"/>
      <c r="F115" s="145"/>
    </row>
    <row r="116" spans="1:6" x14ac:dyDescent="0.25">
      <c r="A116" s="18" t="s">
        <v>71</v>
      </c>
      <c r="B116" s="168">
        <v>0</v>
      </c>
      <c r="C116" s="168"/>
      <c r="D116" s="141"/>
      <c r="E116" s="171"/>
      <c r="F116" s="145"/>
    </row>
    <row r="117" spans="1:6" x14ac:dyDescent="0.25">
      <c r="A117" s="167" t="s">
        <v>295</v>
      </c>
      <c r="B117" s="168">
        <v>0</v>
      </c>
      <c r="C117" s="168"/>
      <c r="D117" s="11"/>
      <c r="E117" s="171"/>
      <c r="F117" s="145"/>
    </row>
    <row r="118" spans="1:6" x14ac:dyDescent="0.25">
      <c r="A118" s="18" t="s">
        <v>64</v>
      </c>
      <c r="B118" s="168">
        <v>0</v>
      </c>
      <c r="C118" s="168"/>
      <c r="D118" s="12"/>
      <c r="E118" s="166"/>
      <c r="F118" s="145"/>
    </row>
    <row r="119" spans="1:6" ht="30" x14ac:dyDescent="0.25">
      <c r="A119" s="167" t="s">
        <v>175</v>
      </c>
      <c r="B119" s="168">
        <v>0</v>
      </c>
      <c r="C119" s="168"/>
      <c r="D119" s="12"/>
      <c r="E119" s="145"/>
      <c r="F119" s="145"/>
    </row>
    <row r="120" spans="1:6" x14ac:dyDescent="0.25">
      <c r="A120" s="167" t="s">
        <v>291</v>
      </c>
      <c r="B120" s="168">
        <v>0</v>
      </c>
      <c r="C120" s="168"/>
      <c r="D120" s="12"/>
      <c r="E120" s="145"/>
      <c r="F120" s="145"/>
    </row>
    <row r="121" spans="1:6" ht="18" x14ac:dyDescent="0.35">
      <c r="A121" s="75" t="s">
        <v>74</v>
      </c>
      <c r="B121" s="168" t="s">
        <v>34</v>
      </c>
      <c r="C121" s="215" t="str">
        <f>IF(B121=0, -5, "0")</f>
        <v>0</v>
      </c>
      <c r="D121" s="166"/>
      <c r="E121" s="145"/>
      <c r="F121" s="145"/>
    </row>
    <row r="122" spans="1:6" x14ac:dyDescent="0.25">
      <c r="A122" s="18" t="s">
        <v>188</v>
      </c>
      <c r="B122" s="168">
        <v>0</v>
      </c>
      <c r="C122" s="168"/>
      <c r="D122" s="166"/>
      <c r="E122" s="145"/>
      <c r="F122" s="145"/>
    </row>
    <row r="123" spans="1:6" ht="16.5" x14ac:dyDescent="0.3">
      <c r="A123" s="48" t="s">
        <v>189</v>
      </c>
      <c r="B123" s="175">
        <v>0</v>
      </c>
      <c r="C123" s="175"/>
      <c r="D123" s="182"/>
      <c r="E123" s="166"/>
      <c r="F123" s="145"/>
    </row>
    <row r="124" spans="1:6" x14ac:dyDescent="0.25">
      <c r="A124" s="167" t="s">
        <v>278</v>
      </c>
      <c r="B124" s="168">
        <v>0</v>
      </c>
      <c r="C124" s="168"/>
      <c r="D124" s="147"/>
      <c r="E124" s="171"/>
      <c r="F124" s="145"/>
    </row>
    <row r="125" spans="1:6" ht="36" x14ac:dyDescent="0.25">
      <c r="A125" s="107" t="s">
        <v>272</v>
      </c>
      <c r="B125" s="168" t="s">
        <v>34</v>
      </c>
      <c r="C125" s="215" t="str">
        <f>IF(B125=0, -5, "0")</f>
        <v>0</v>
      </c>
      <c r="D125" s="166"/>
      <c r="E125" s="166"/>
      <c r="F125" s="145"/>
    </row>
    <row r="126" spans="1:6" ht="16.5" x14ac:dyDescent="0.3">
      <c r="A126" s="49" t="s">
        <v>271</v>
      </c>
      <c r="B126" s="175">
        <v>0</v>
      </c>
      <c r="C126" s="175"/>
      <c r="D126" s="182" t="s">
        <v>371</v>
      </c>
      <c r="E126" s="145"/>
      <c r="F126" s="145"/>
    </row>
    <row r="127" spans="1:6" ht="18" x14ac:dyDescent="0.35">
      <c r="A127" s="75" t="s">
        <v>173</v>
      </c>
      <c r="B127" s="168" t="s">
        <v>34</v>
      </c>
      <c r="C127" s="215" t="str">
        <f>IF(B127=0, -5, "0")</f>
        <v>0</v>
      </c>
      <c r="D127" s="166"/>
      <c r="E127" s="166"/>
      <c r="F127" s="145"/>
    </row>
    <row r="128" spans="1:6" ht="18" x14ac:dyDescent="0.35">
      <c r="A128" s="48" t="s">
        <v>289</v>
      </c>
      <c r="B128" s="168">
        <v>0</v>
      </c>
      <c r="C128" s="168"/>
      <c r="D128" s="166"/>
      <c r="E128" s="261"/>
      <c r="F128" s="145"/>
    </row>
    <row r="129" spans="1:6" ht="16.5" x14ac:dyDescent="0.25">
      <c r="A129" s="183" t="s">
        <v>168</v>
      </c>
      <c r="B129" s="169" t="s">
        <v>34</v>
      </c>
      <c r="C129" s="216" t="str">
        <f>IF(B129=0, -5, "0")</f>
        <v>0</v>
      </c>
      <c r="D129" s="144"/>
      <c r="E129" s="171"/>
      <c r="F129" s="171"/>
    </row>
    <row r="130" spans="1:6" x14ac:dyDescent="0.25">
      <c r="A130" s="24" t="s">
        <v>83</v>
      </c>
      <c r="B130" s="169">
        <v>0</v>
      </c>
      <c r="C130" s="168"/>
      <c r="D130" s="166"/>
      <c r="E130" s="145"/>
      <c r="F130" s="145"/>
    </row>
    <row r="131" spans="1:6" ht="33" x14ac:dyDescent="0.3">
      <c r="A131" s="49" t="s">
        <v>222</v>
      </c>
      <c r="B131" s="169">
        <v>0</v>
      </c>
      <c r="C131" s="168"/>
      <c r="D131" s="166"/>
      <c r="E131" s="145"/>
      <c r="F131" s="145"/>
    </row>
    <row r="132" spans="1:6" x14ac:dyDescent="0.25">
      <c r="A132" s="24" t="s">
        <v>248</v>
      </c>
      <c r="B132" s="169">
        <v>0</v>
      </c>
      <c r="C132" s="168"/>
      <c r="D132" s="166"/>
      <c r="E132" s="166"/>
      <c r="F132" s="145"/>
    </row>
    <row r="133" spans="1:6" ht="30" x14ac:dyDescent="0.25">
      <c r="A133" s="24" t="s">
        <v>199</v>
      </c>
      <c r="B133" s="169">
        <v>0</v>
      </c>
      <c r="C133" s="168"/>
      <c r="D133" s="166"/>
      <c r="E133" s="145"/>
      <c r="F133" s="145"/>
    </row>
    <row r="134" spans="1:6" x14ac:dyDescent="0.25">
      <c r="A134" s="19" t="s">
        <v>38</v>
      </c>
      <c r="B134" s="19"/>
      <c r="C134" s="19"/>
      <c r="D134" s="19">
        <f>SUM(B114:C133)</f>
        <v>0</v>
      </c>
    </row>
    <row r="135" spans="1:6" x14ac:dyDescent="0.25">
      <c r="A135" s="19" t="s">
        <v>37</v>
      </c>
      <c r="B135" s="20"/>
      <c r="C135" s="21"/>
      <c r="D135" s="62">
        <f>D134/(COUNT(B114:C133)*2)</f>
        <v>0</v>
      </c>
    </row>
    <row r="136" spans="1:6" x14ac:dyDescent="0.25">
      <c r="A136" s="9"/>
      <c r="B136" s="6"/>
      <c r="C136" s="7"/>
      <c r="D136" s="6"/>
    </row>
    <row r="137" spans="1:6" ht="18" x14ac:dyDescent="0.25">
      <c r="A137" s="335" t="s">
        <v>73</v>
      </c>
      <c r="B137" s="336"/>
      <c r="C137" s="336"/>
      <c r="D137" s="336"/>
      <c r="E137" s="336"/>
      <c r="F137" s="336"/>
    </row>
    <row r="138" spans="1:6" ht="30" x14ac:dyDescent="0.25">
      <c r="A138" s="167" t="s">
        <v>372</v>
      </c>
      <c r="B138" s="168">
        <v>0</v>
      </c>
      <c r="C138" s="168"/>
      <c r="D138" s="166"/>
      <c r="E138" s="144"/>
      <c r="F138" s="145"/>
    </row>
    <row r="139" spans="1:6" x14ac:dyDescent="0.25">
      <c r="A139" s="18" t="s">
        <v>144</v>
      </c>
      <c r="B139" s="168">
        <v>0</v>
      </c>
      <c r="C139" s="168"/>
      <c r="D139" s="141"/>
      <c r="E139" s="145"/>
      <c r="F139" s="145"/>
    </row>
    <row r="140" spans="1:6" ht="18" x14ac:dyDescent="0.35">
      <c r="A140" s="75" t="s">
        <v>59</v>
      </c>
      <c r="B140" s="168" t="s">
        <v>34</v>
      </c>
      <c r="C140" s="215" t="str">
        <f>IF(B140=0, -5, "0")</f>
        <v>0</v>
      </c>
      <c r="D140" s="166"/>
      <c r="E140" s="166"/>
      <c r="F140" s="145"/>
    </row>
    <row r="141" spans="1:6" ht="36" x14ac:dyDescent="0.35">
      <c r="A141" s="82" t="s">
        <v>55</v>
      </c>
      <c r="B141" s="168" t="s">
        <v>34</v>
      </c>
      <c r="C141" s="215" t="str">
        <f>IF(B141=0, -5, "0")</f>
        <v>0</v>
      </c>
      <c r="D141" s="12"/>
      <c r="E141" s="166"/>
      <c r="F141" s="145"/>
    </row>
    <row r="142" spans="1:6" ht="16.5" x14ac:dyDescent="0.3">
      <c r="A142" s="53" t="s">
        <v>149</v>
      </c>
      <c r="B142" s="168">
        <v>0</v>
      </c>
      <c r="C142" s="168"/>
      <c r="D142" s="147"/>
      <c r="E142" s="145"/>
      <c r="F142" s="145"/>
    </row>
    <row r="143" spans="1:6" ht="18" x14ac:dyDescent="0.35">
      <c r="A143" s="82" t="s">
        <v>273</v>
      </c>
      <c r="B143" s="168" t="s">
        <v>34</v>
      </c>
      <c r="C143" s="215" t="str">
        <f>IF(B143=0, -5, "0")</f>
        <v>0</v>
      </c>
      <c r="D143" s="166"/>
      <c r="E143" s="166"/>
      <c r="F143" s="145"/>
    </row>
    <row r="144" spans="1:6" ht="16.5" x14ac:dyDescent="0.25">
      <c r="A144" s="184" t="s">
        <v>75</v>
      </c>
      <c r="B144" s="168">
        <v>0</v>
      </c>
      <c r="C144" s="175"/>
      <c r="D144" s="185"/>
      <c r="E144" s="166"/>
      <c r="F144" s="145"/>
    </row>
    <row r="145" spans="1:6" ht="66" x14ac:dyDescent="0.25">
      <c r="A145" s="109" t="s">
        <v>287</v>
      </c>
      <c r="B145" s="168">
        <v>0</v>
      </c>
      <c r="C145" s="152"/>
      <c r="D145" s="166"/>
      <c r="E145" s="7"/>
      <c r="F145" s="101"/>
    </row>
    <row r="146" spans="1:6" x14ac:dyDescent="0.25">
      <c r="A146" s="19" t="s">
        <v>38</v>
      </c>
      <c r="B146" s="19"/>
      <c r="C146" s="19"/>
      <c r="D146" s="19">
        <f>SUM(B138:C144)</f>
        <v>0</v>
      </c>
    </row>
    <row r="147" spans="1:6" x14ac:dyDescent="0.25">
      <c r="A147" s="19" t="s">
        <v>37</v>
      </c>
      <c r="B147" s="20"/>
      <c r="C147" s="21"/>
      <c r="D147" s="62">
        <f>D146/(COUNT(B138:C144)*2)</f>
        <v>0</v>
      </c>
    </row>
    <row r="148" spans="1:6" x14ac:dyDescent="0.25">
      <c r="A148" s="9"/>
      <c r="B148" s="6"/>
      <c r="C148" s="7"/>
      <c r="D148" s="6"/>
    </row>
    <row r="149" spans="1:6" ht="18" x14ac:dyDescent="0.25">
      <c r="A149" s="77" t="s">
        <v>138</v>
      </c>
      <c r="B149" s="83"/>
      <c r="C149" s="84"/>
      <c r="D149" s="80">
        <f>SUM(D146,D110,D134)</f>
        <v>0</v>
      </c>
    </row>
    <row r="150" spans="1:6" ht="18" x14ac:dyDescent="0.25">
      <c r="A150" s="77" t="s">
        <v>225</v>
      </c>
      <c r="B150" s="83"/>
      <c r="C150" s="84"/>
      <c r="D150" s="81">
        <f>D149/(COUNT(B138:C144,B102:C109,B114:C133)*2)</f>
        <v>0</v>
      </c>
    </row>
    <row r="151" spans="1:6" x14ac:dyDescent="0.25">
      <c r="A151" s="9"/>
      <c r="B151" s="6"/>
      <c r="C151" s="7"/>
      <c r="D151" s="6"/>
    </row>
    <row r="152" spans="1:6" ht="18" x14ac:dyDescent="0.35">
      <c r="A152" s="337" t="s">
        <v>130</v>
      </c>
      <c r="B152" s="337"/>
      <c r="C152" s="337"/>
      <c r="D152" s="337"/>
      <c r="E152" s="337"/>
      <c r="F152" s="337"/>
    </row>
    <row r="153" spans="1:6" x14ac:dyDescent="0.25">
      <c r="A153" s="181">
        <f>B11</f>
        <v>0</v>
      </c>
      <c r="B153" s="6"/>
      <c r="C153" s="7"/>
      <c r="D153" s="59"/>
    </row>
    <row r="154" spans="1:6" ht="16.5" x14ac:dyDescent="0.25">
      <c r="A154" s="338" t="s">
        <v>63</v>
      </c>
      <c r="B154" s="339"/>
      <c r="C154" s="339"/>
      <c r="D154" s="339"/>
      <c r="E154" s="339"/>
      <c r="F154" s="339"/>
    </row>
    <row r="155" spans="1:6" x14ac:dyDescent="0.25">
      <c r="A155" s="23" t="s">
        <v>132</v>
      </c>
      <c r="B155" s="168">
        <v>0</v>
      </c>
      <c r="C155" s="168"/>
      <c r="D155" s="166"/>
      <c r="E155" s="145"/>
      <c r="F155" s="145"/>
    </row>
    <row r="156" spans="1:6" x14ac:dyDescent="0.25">
      <c r="A156" s="23" t="s">
        <v>297</v>
      </c>
      <c r="B156" s="168">
        <v>0</v>
      </c>
      <c r="C156" s="168"/>
      <c r="D156" s="166"/>
      <c r="E156" s="145"/>
      <c r="F156" s="145"/>
    </row>
    <row r="157" spans="1:6" x14ac:dyDescent="0.25">
      <c r="A157" s="23" t="s">
        <v>69</v>
      </c>
      <c r="B157" s="168">
        <v>0</v>
      </c>
      <c r="C157" s="166"/>
      <c r="D157" s="166"/>
      <c r="E157" s="145"/>
      <c r="F157" s="145"/>
    </row>
    <row r="158" spans="1:6" x14ac:dyDescent="0.25">
      <c r="A158" s="33" t="s">
        <v>136</v>
      </c>
      <c r="B158" s="168">
        <v>0</v>
      </c>
      <c r="C158" s="168"/>
      <c r="D158" s="147"/>
      <c r="E158" s="145"/>
      <c r="F158" s="145"/>
    </row>
    <row r="159" spans="1:6" ht="30" x14ac:dyDescent="0.25">
      <c r="A159" s="23" t="s">
        <v>190</v>
      </c>
      <c r="B159" s="168">
        <v>0</v>
      </c>
      <c r="C159" s="168"/>
      <c r="D159" s="166"/>
      <c r="E159" s="145"/>
      <c r="F159" s="145"/>
    </row>
    <row r="160" spans="1:6" ht="18" x14ac:dyDescent="0.35">
      <c r="A160" s="75" t="s">
        <v>59</v>
      </c>
      <c r="B160" s="168" t="s">
        <v>34</v>
      </c>
      <c r="C160" s="215" t="str">
        <f>IF(B160=0, -5, "0")</f>
        <v>0</v>
      </c>
      <c r="D160" s="166"/>
      <c r="E160" s="145"/>
      <c r="F160" s="145"/>
    </row>
    <row r="161" spans="1:6" x14ac:dyDescent="0.25">
      <c r="A161" s="23" t="s">
        <v>145</v>
      </c>
      <c r="B161" s="168">
        <v>0</v>
      </c>
      <c r="C161" s="136"/>
      <c r="D161" s="166"/>
      <c r="E161" s="145"/>
      <c r="F161" s="145"/>
    </row>
    <row r="162" spans="1:6" x14ac:dyDescent="0.25">
      <c r="A162" s="23" t="s">
        <v>27</v>
      </c>
      <c r="B162" s="168">
        <v>0</v>
      </c>
      <c r="C162" s="168"/>
      <c r="D162" s="10"/>
      <c r="E162" s="145"/>
      <c r="F162" s="145"/>
    </row>
    <row r="163" spans="1:6" x14ac:dyDescent="0.25">
      <c r="A163" s="19" t="s">
        <v>38</v>
      </c>
      <c r="B163" s="19"/>
      <c r="C163" s="19"/>
      <c r="D163" s="19">
        <f>SUM(B155:C162)</f>
        <v>0</v>
      </c>
    </row>
    <row r="164" spans="1:6" x14ac:dyDescent="0.25">
      <c r="A164" s="19" t="s">
        <v>37</v>
      </c>
      <c r="B164" s="20"/>
      <c r="C164" s="21"/>
      <c r="D164" s="62">
        <f>D163/(COUNT(B155:C162)*2)</f>
        <v>0</v>
      </c>
    </row>
    <row r="165" spans="1:6" x14ac:dyDescent="0.25">
      <c r="A165" s="9"/>
      <c r="B165" s="6"/>
      <c r="C165" s="7"/>
      <c r="D165" s="6"/>
    </row>
    <row r="166" spans="1:6" ht="18" x14ac:dyDescent="0.25">
      <c r="A166" s="335" t="s">
        <v>134</v>
      </c>
      <c r="B166" s="336"/>
      <c r="C166" s="336"/>
      <c r="D166" s="336"/>
      <c r="E166" s="336"/>
      <c r="F166" s="336"/>
    </row>
    <row r="167" spans="1:6" x14ac:dyDescent="0.25">
      <c r="A167" s="167" t="s">
        <v>314</v>
      </c>
      <c r="B167" s="168">
        <v>0</v>
      </c>
      <c r="C167" s="168"/>
      <c r="D167" s="141"/>
      <c r="E167" s="145"/>
      <c r="F167" s="145"/>
    </row>
    <row r="168" spans="1:6" x14ac:dyDescent="0.25">
      <c r="A168" s="18" t="s">
        <v>102</v>
      </c>
      <c r="B168" s="168">
        <v>0</v>
      </c>
      <c r="C168" s="168"/>
      <c r="D168" s="141"/>
      <c r="E168" s="145"/>
      <c r="F168" s="145"/>
    </row>
    <row r="169" spans="1:6" x14ac:dyDescent="0.25">
      <c r="A169" s="18" t="s">
        <v>135</v>
      </c>
      <c r="B169" s="168">
        <v>0</v>
      </c>
      <c r="C169" s="168"/>
      <c r="D169" s="141"/>
      <c r="E169" s="145"/>
      <c r="F169" s="145"/>
    </row>
    <row r="170" spans="1:6" x14ac:dyDescent="0.25">
      <c r="A170" s="18" t="s">
        <v>64</v>
      </c>
      <c r="B170" s="168">
        <v>0</v>
      </c>
      <c r="C170" s="168"/>
      <c r="D170" s="12"/>
      <c r="E170" s="145"/>
      <c r="F170" s="145"/>
    </row>
    <row r="171" spans="1:6" x14ac:dyDescent="0.25">
      <c r="A171" s="18" t="s">
        <v>279</v>
      </c>
      <c r="B171" s="168">
        <v>0</v>
      </c>
      <c r="C171" s="168"/>
      <c r="D171" s="12"/>
      <c r="E171" s="145"/>
      <c r="F171" s="145"/>
    </row>
    <row r="172" spans="1:6" ht="18" x14ac:dyDescent="0.35">
      <c r="A172" s="82" t="s">
        <v>80</v>
      </c>
      <c r="B172" s="168" t="s">
        <v>34</v>
      </c>
      <c r="C172" s="215" t="str">
        <f>IF(B172=0, -5, "0")</f>
        <v>0</v>
      </c>
      <c r="D172" s="12"/>
      <c r="E172" s="145"/>
      <c r="F172" s="145"/>
    </row>
    <row r="173" spans="1:6" x14ac:dyDescent="0.25">
      <c r="A173" s="167" t="s">
        <v>296</v>
      </c>
      <c r="B173" s="168">
        <v>0</v>
      </c>
      <c r="C173" s="169"/>
      <c r="D173" s="164"/>
      <c r="E173" s="171"/>
      <c r="F173" s="145"/>
    </row>
    <row r="174" spans="1:6" ht="18" x14ac:dyDescent="0.35">
      <c r="A174" s="75" t="s">
        <v>251</v>
      </c>
      <c r="B174" s="168" t="s">
        <v>34</v>
      </c>
      <c r="C174" s="215" t="str">
        <f>IF(B174=0, -5, "0")</f>
        <v>0</v>
      </c>
      <c r="D174" s="12"/>
      <c r="E174" s="166"/>
      <c r="F174" s="145"/>
    </row>
    <row r="175" spans="1:6" x14ac:dyDescent="0.25">
      <c r="A175" s="167" t="s">
        <v>313</v>
      </c>
      <c r="B175" s="168">
        <v>0</v>
      </c>
      <c r="C175" s="168"/>
      <c r="D175" s="147"/>
      <c r="E175" s="145"/>
      <c r="F175" s="145"/>
    </row>
    <row r="176" spans="1:6" ht="36" x14ac:dyDescent="0.35">
      <c r="A176" s="85" t="s">
        <v>209</v>
      </c>
      <c r="B176" s="168" t="s">
        <v>34</v>
      </c>
      <c r="C176" s="215" t="str">
        <f>IF(B176=0, -5, "0")</f>
        <v>0</v>
      </c>
      <c r="D176" s="166"/>
      <c r="E176" s="145"/>
      <c r="F176" s="145"/>
    </row>
    <row r="177" spans="1:7" x14ac:dyDescent="0.25">
      <c r="A177" s="167" t="s">
        <v>291</v>
      </c>
      <c r="B177" s="168">
        <v>0</v>
      </c>
      <c r="C177" s="168"/>
      <c r="D177" s="166"/>
      <c r="E177" s="145"/>
      <c r="F177" s="145"/>
    </row>
    <row r="178" spans="1:7" x14ac:dyDescent="0.25">
      <c r="A178" s="167" t="s">
        <v>188</v>
      </c>
      <c r="B178" s="168">
        <v>0</v>
      </c>
      <c r="C178" s="168"/>
      <c r="D178" s="166"/>
      <c r="E178" s="166"/>
      <c r="F178" s="145"/>
    </row>
    <row r="179" spans="1:7" ht="18" x14ac:dyDescent="0.35">
      <c r="A179" s="158" t="s">
        <v>289</v>
      </c>
      <c r="B179" s="168">
        <v>0</v>
      </c>
      <c r="C179" s="168"/>
      <c r="D179" s="166"/>
      <c r="E179" s="261"/>
      <c r="F179" s="145"/>
    </row>
    <row r="180" spans="1:7" ht="16.5" x14ac:dyDescent="0.25">
      <c r="A180" s="106" t="s">
        <v>168</v>
      </c>
      <c r="B180" s="168" t="s">
        <v>34</v>
      </c>
      <c r="C180" s="169" t="str">
        <f>IF(B180=0, -5, "0")</f>
        <v>0</v>
      </c>
      <c r="D180" s="144"/>
      <c r="E180" s="171"/>
      <c r="F180" s="145"/>
    </row>
    <row r="181" spans="1:7" x14ac:dyDescent="0.25">
      <c r="A181" s="24" t="s">
        <v>83</v>
      </c>
      <c r="B181" s="168">
        <v>0</v>
      </c>
      <c r="C181" s="168"/>
      <c r="D181" s="166"/>
      <c r="E181" s="145"/>
      <c r="F181" s="145"/>
    </row>
    <row r="182" spans="1:7" ht="33" x14ac:dyDescent="0.3">
      <c r="A182" s="178" t="s">
        <v>234</v>
      </c>
      <c r="B182" s="168">
        <v>0</v>
      </c>
      <c r="C182" s="168"/>
      <c r="D182" s="68"/>
      <c r="E182" s="145"/>
      <c r="F182" s="145"/>
      <c r="G182" s="170"/>
    </row>
    <row r="183" spans="1:7" x14ac:dyDescent="0.25">
      <c r="A183" s="24" t="s">
        <v>248</v>
      </c>
      <c r="B183" s="168">
        <v>0</v>
      </c>
      <c r="C183" s="168"/>
      <c r="D183" s="166"/>
      <c r="E183" s="166"/>
      <c r="F183" s="145"/>
    </row>
    <row r="184" spans="1:7" ht="30" x14ac:dyDescent="0.25">
      <c r="A184" s="24" t="s">
        <v>200</v>
      </c>
      <c r="B184" s="168">
        <v>0</v>
      </c>
      <c r="C184" s="168"/>
      <c r="D184" s="166"/>
      <c r="E184" s="145"/>
      <c r="F184" s="145"/>
    </row>
    <row r="185" spans="1:7" ht="45" x14ac:dyDescent="0.25">
      <c r="A185" s="100" t="s">
        <v>287</v>
      </c>
      <c r="B185" s="168">
        <v>0</v>
      </c>
      <c r="C185" s="152"/>
      <c r="D185" s="166"/>
      <c r="E185" s="101"/>
      <c r="F185" s="101"/>
    </row>
    <row r="186" spans="1:7" x14ac:dyDescent="0.25">
      <c r="A186" s="19" t="s">
        <v>38</v>
      </c>
      <c r="B186" s="19"/>
      <c r="C186" s="19"/>
      <c r="D186" s="19">
        <f>SUM(B167:C184)</f>
        <v>0</v>
      </c>
    </row>
    <row r="187" spans="1:7" x14ac:dyDescent="0.25">
      <c r="A187" s="19" t="s">
        <v>37</v>
      </c>
      <c r="B187" s="20"/>
      <c r="C187" s="21"/>
      <c r="D187" s="62">
        <f>D186/(COUNT(B167:C184)*2)</f>
        <v>0</v>
      </c>
    </row>
    <row r="188" spans="1:7" x14ac:dyDescent="0.25">
      <c r="A188" s="9"/>
      <c r="B188" s="6"/>
      <c r="C188" s="7"/>
      <c r="D188" s="6"/>
    </row>
    <row r="189" spans="1:7" ht="18" x14ac:dyDescent="0.25">
      <c r="A189" s="77" t="s">
        <v>139</v>
      </c>
      <c r="B189" s="83"/>
      <c r="C189" s="84"/>
      <c r="D189" s="80">
        <f>SUM(D163,D186)</f>
        <v>0</v>
      </c>
    </row>
    <row r="190" spans="1:7" ht="18" x14ac:dyDescent="0.25">
      <c r="A190" s="77" t="s">
        <v>226</v>
      </c>
      <c r="B190" s="83"/>
      <c r="C190" s="84"/>
      <c r="D190" s="81">
        <f>D189/(COUNT(B155:C162,B167:C184)*2)</f>
        <v>0</v>
      </c>
    </row>
    <row r="191" spans="1:7" x14ac:dyDescent="0.25">
      <c r="A191" s="9"/>
      <c r="B191" s="6"/>
      <c r="C191" s="7"/>
      <c r="D191" s="6"/>
    </row>
    <row r="192" spans="1:7" ht="18" x14ac:dyDescent="0.35">
      <c r="A192" s="337" t="s">
        <v>167</v>
      </c>
      <c r="B192" s="337"/>
      <c r="C192" s="337"/>
      <c r="D192" s="337"/>
      <c r="E192" s="337"/>
      <c r="F192" s="337"/>
    </row>
    <row r="193" spans="1:7" x14ac:dyDescent="0.25">
      <c r="A193" s="187">
        <f>B11</f>
        <v>0</v>
      </c>
      <c r="B193" s="6"/>
      <c r="C193" s="7"/>
      <c r="D193" s="6"/>
    </row>
    <row r="194" spans="1:7" ht="18" x14ac:dyDescent="0.25">
      <c r="A194" s="335" t="s">
        <v>158</v>
      </c>
      <c r="B194" s="336"/>
      <c r="C194" s="336"/>
      <c r="D194" s="336"/>
      <c r="E194" s="336"/>
      <c r="F194" s="336"/>
    </row>
    <row r="195" spans="1:7" ht="36" x14ac:dyDescent="0.35">
      <c r="A195" s="82" t="s">
        <v>27</v>
      </c>
      <c r="B195" s="168" t="s">
        <v>34</v>
      </c>
      <c r="C195" s="168" t="str">
        <f>IF(B195=0, -5, "0")</f>
        <v>0</v>
      </c>
      <c r="D195" s="166"/>
      <c r="E195" s="145"/>
      <c r="F195" s="145"/>
    </row>
    <row r="196" spans="1:7" x14ac:dyDescent="0.25">
      <c r="A196" s="23" t="s">
        <v>57</v>
      </c>
      <c r="B196" s="168">
        <v>0</v>
      </c>
      <c r="C196" s="168"/>
      <c r="D196" s="166"/>
      <c r="E196" s="145"/>
      <c r="F196" s="145"/>
    </row>
    <row r="197" spans="1:7" x14ac:dyDescent="0.25">
      <c r="A197" s="33" t="s">
        <v>297</v>
      </c>
      <c r="B197" s="168">
        <v>0</v>
      </c>
      <c r="C197" s="168"/>
      <c r="D197" s="166"/>
      <c r="E197" s="171"/>
      <c r="F197" s="145"/>
    </row>
    <row r="198" spans="1:7" x14ac:dyDescent="0.25">
      <c r="A198" s="23" t="s">
        <v>100</v>
      </c>
      <c r="B198" s="168">
        <v>0</v>
      </c>
      <c r="C198" s="168"/>
      <c r="D198" s="166"/>
      <c r="E198" s="145"/>
      <c r="F198" s="145"/>
    </row>
    <row r="199" spans="1:7" x14ac:dyDescent="0.25">
      <c r="A199" s="23" t="s">
        <v>154</v>
      </c>
      <c r="B199" s="168">
        <v>0</v>
      </c>
      <c r="C199" s="168"/>
      <c r="D199" s="166"/>
      <c r="E199" s="145"/>
      <c r="F199" s="145"/>
    </row>
    <row r="200" spans="1:7" x14ac:dyDescent="0.25">
      <c r="A200" s="33" t="s">
        <v>153</v>
      </c>
      <c r="B200" s="168">
        <v>0</v>
      </c>
      <c r="C200" s="168"/>
      <c r="D200" s="166"/>
      <c r="E200" s="145"/>
      <c r="F200" s="145"/>
    </row>
    <row r="201" spans="1:7" x14ac:dyDescent="0.25">
      <c r="A201" s="33" t="s">
        <v>28</v>
      </c>
      <c r="B201" s="168">
        <v>0</v>
      </c>
      <c r="C201" s="168"/>
      <c r="D201" s="166"/>
      <c r="E201" s="145"/>
      <c r="F201" s="145"/>
    </row>
    <row r="202" spans="1:7" x14ac:dyDescent="0.25">
      <c r="A202" s="33" t="s">
        <v>155</v>
      </c>
      <c r="B202" s="168">
        <v>0</v>
      </c>
      <c r="C202" s="168"/>
      <c r="D202" s="147"/>
      <c r="E202" s="145"/>
      <c r="F202" s="145"/>
    </row>
    <row r="203" spans="1:7" ht="18" x14ac:dyDescent="0.35">
      <c r="A203" s="188" t="s">
        <v>298</v>
      </c>
      <c r="B203" s="168" t="s">
        <v>34</v>
      </c>
      <c r="C203" s="215" t="str">
        <f>IF(B203=0, -5, "0")</f>
        <v>0</v>
      </c>
      <c r="D203" s="166"/>
      <c r="E203" s="145"/>
      <c r="F203" s="145"/>
    </row>
    <row r="204" spans="1:7" ht="16.5" x14ac:dyDescent="0.3">
      <c r="A204" s="189" t="s">
        <v>362</v>
      </c>
      <c r="B204" s="168" t="s">
        <v>34</v>
      </c>
      <c r="C204" s="215" t="str">
        <f>IF(B204=0, -5, "0")</f>
        <v>0</v>
      </c>
      <c r="D204" s="144"/>
      <c r="E204" s="145"/>
      <c r="F204" s="145"/>
      <c r="G204" s="170"/>
    </row>
    <row r="205" spans="1:7" x14ac:dyDescent="0.25">
      <c r="A205" s="172" t="s">
        <v>145</v>
      </c>
      <c r="B205" s="168">
        <v>0</v>
      </c>
      <c r="C205" s="168"/>
      <c r="D205" s="166"/>
      <c r="E205" s="145"/>
      <c r="F205" s="145"/>
    </row>
    <row r="206" spans="1:7" x14ac:dyDescent="0.25">
      <c r="A206" s="19" t="s">
        <v>38</v>
      </c>
      <c r="B206" s="19"/>
      <c r="C206" s="19"/>
      <c r="D206" s="19">
        <f>SUM(B195:C205)</f>
        <v>0</v>
      </c>
    </row>
    <row r="207" spans="1:7" x14ac:dyDescent="0.25">
      <c r="A207" s="19" t="s">
        <v>37</v>
      </c>
      <c r="B207" s="20"/>
      <c r="C207" s="21"/>
      <c r="D207" s="62">
        <f>D206/(COUNT(B195:C205)*2)</f>
        <v>0</v>
      </c>
    </row>
    <row r="208" spans="1:7" x14ac:dyDescent="0.25">
      <c r="A208" s="9"/>
      <c r="B208" s="6"/>
      <c r="C208" s="7"/>
      <c r="D208" s="6"/>
    </row>
    <row r="209" spans="1:7" ht="18" x14ac:dyDescent="0.25">
      <c r="A209" s="335" t="s">
        <v>76</v>
      </c>
      <c r="B209" s="336"/>
      <c r="C209" s="336"/>
      <c r="D209" s="336"/>
      <c r="E209" s="336"/>
      <c r="F209" s="336"/>
    </row>
    <row r="210" spans="1:7" x14ac:dyDescent="0.25">
      <c r="A210" s="167" t="s">
        <v>314</v>
      </c>
      <c r="B210" s="168">
        <v>0</v>
      </c>
      <c r="C210" s="168"/>
      <c r="D210" s="166"/>
      <c r="E210" s="171"/>
      <c r="F210" s="145"/>
    </row>
    <row r="211" spans="1:7" ht="54" x14ac:dyDescent="0.35">
      <c r="A211" s="82" t="s">
        <v>363</v>
      </c>
      <c r="B211" s="168" t="s">
        <v>34</v>
      </c>
      <c r="C211" s="215" t="str">
        <f>IF(B211=0, -5, "0")</f>
        <v>0</v>
      </c>
      <c r="D211" s="166"/>
      <c r="E211" s="145"/>
      <c r="F211" s="145"/>
    </row>
    <row r="212" spans="1:7" x14ac:dyDescent="0.25">
      <c r="A212" s="18" t="s">
        <v>192</v>
      </c>
      <c r="B212" s="168">
        <v>0</v>
      </c>
      <c r="C212" s="168"/>
      <c r="D212" s="141"/>
      <c r="E212" s="145"/>
      <c r="F212" s="145"/>
    </row>
    <row r="213" spans="1:7" ht="30" x14ac:dyDescent="0.25">
      <c r="A213" s="167" t="s">
        <v>176</v>
      </c>
      <c r="B213" s="168">
        <v>0</v>
      </c>
      <c r="C213" s="168"/>
      <c r="D213" s="141"/>
      <c r="E213" s="166"/>
      <c r="F213" s="145"/>
    </row>
    <row r="214" spans="1:7" ht="18" x14ac:dyDescent="0.35">
      <c r="A214" s="82" t="s">
        <v>359</v>
      </c>
      <c r="B214" s="168" t="s">
        <v>34</v>
      </c>
      <c r="C214" s="215" t="str">
        <f>IF(B214=0, -5, "0")</f>
        <v>0</v>
      </c>
      <c r="D214" s="11"/>
      <c r="E214" s="145"/>
      <c r="F214" s="145"/>
    </row>
    <row r="215" spans="1:7" x14ac:dyDescent="0.25">
      <c r="A215" s="167" t="s">
        <v>64</v>
      </c>
      <c r="B215" s="168">
        <v>0</v>
      </c>
      <c r="C215" s="168"/>
      <c r="D215" s="147"/>
      <c r="E215" s="145"/>
      <c r="F215" s="145"/>
    </row>
    <row r="216" spans="1:7" x14ac:dyDescent="0.25">
      <c r="A216" s="18" t="s">
        <v>70</v>
      </c>
      <c r="B216" s="168">
        <v>0</v>
      </c>
      <c r="C216" s="168"/>
      <c r="D216" s="12"/>
      <c r="E216" s="166"/>
      <c r="F216" s="145"/>
    </row>
    <row r="217" spans="1:7" x14ac:dyDescent="0.25">
      <c r="A217" s="167" t="s">
        <v>291</v>
      </c>
      <c r="B217" s="168">
        <v>0</v>
      </c>
      <c r="C217" s="168"/>
      <c r="D217" s="12"/>
      <c r="E217" s="145"/>
      <c r="F217" s="145"/>
    </row>
    <row r="218" spans="1:7" x14ac:dyDescent="0.25">
      <c r="A218" s="18" t="s">
        <v>188</v>
      </c>
      <c r="B218" s="168">
        <v>0</v>
      </c>
      <c r="C218" s="168"/>
      <c r="D218" s="166"/>
      <c r="E218" s="145"/>
      <c r="F218" s="145"/>
    </row>
    <row r="219" spans="1:7" ht="33" x14ac:dyDescent="0.3">
      <c r="A219" s="49" t="s">
        <v>178</v>
      </c>
      <c r="B219" s="168">
        <v>0</v>
      </c>
      <c r="C219" s="168"/>
      <c r="D219" s="166"/>
      <c r="E219" s="166"/>
      <c r="F219" s="145"/>
      <c r="G219" s="170"/>
    </row>
    <row r="220" spans="1:7" x14ac:dyDescent="0.25">
      <c r="A220" s="167" t="s">
        <v>157</v>
      </c>
      <c r="B220" s="168">
        <v>0</v>
      </c>
      <c r="C220" s="168"/>
      <c r="D220" s="147"/>
      <c r="E220" s="145"/>
      <c r="F220" s="145"/>
    </row>
    <row r="221" spans="1:7" x14ac:dyDescent="0.25">
      <c r="A221" s="24" t="s">
        <v>159</v>
      </c>
      <c r="B221" s="168">
        <v>0</v>
      </c>
      <c r="C221" s="168"/>
      <c r="D221" s="166"/>
      <c r="E221" s="145"/>
      <c r="F221" s="145"/>
    </row>
    <row r="222" spans="1:7" ht="18" x14ac:dyDescent="0.25">
      <c r="A222" s="107" t="s">
        <v>72</v>
      </c>
      <c r="B222" s="168" t="s">
        <v>34</v>
      </c>
      <c r="C222" s="215" t="str">
        <f>IF(B222=0, -5, "0")</f>
        <v>0</v>
      </c>
      <c r="D222" s="166"/>
      <c r="E222" s="145"/>
      <c r="F222" s="145"/>
    </row>
    <row r="223" spans="1:7" ht="18" x14ac:dyDescent="0.35">
      <c r="A223" s="48" t="s">
        <v>289</v>
      </c>
      <c r="B223" s="168">
        <v>0</v>
      </c>
      <c r="C223" s="168"/>
      <c r="D223" s="166"/>
      <c r="E223" s="261"/>
      <c r="F223" s="145"/>
      <c r="G223" s="170"/>
    </row>
    <row r="224" spans="1:7" ht="16.5" x14ac:dyDescent="0.25">
      <c r="A224" s="106" t="s">
        <v>168</v>
      </c>
      <c r="B224" s="168" t="s">
        <v>34</v>
      </c>
      <c r="C224" s="216" t="str">
        <f>IF(B224=0, -5, "0")</f>
        <v>0</v>
      </c>
      <c r="D224" s="144"/>
      <c r="E224" s="145"/>
      <c r="F224" s="145"/>
    </row>
    <row r="225" spans="1:6" x14ac:dyDescent="0.25">
      <c r="A225" s="24" t="s">
        <v>83</v>
      </c>
      <c r="B225" s="168">
        <v>0</v>
      </c>
      <c r="C225" s="168"/>
      <c r="D225" s="166"/>
      <c r="E225" s="145"/>
      <c r="F225" s="145"/>
    </row>
    <row r="226" spans="1:6" ht="30" x14ac:dyDescent="0.25">
      <c r="A226" s="24" t="s">
        <v>244</v>
      </c>
      <c r="B226" s="168">
        <v>0</v>
      </c>
      <c r="C226" s="168"/>
      <c r="D226" s="68"/>
      <c r="E226" s="145"/>
      <c r="F226" s="145"/>
    </row>
    <row r="227" spans="1:6" x14ac:dyDescent="0.25">
      <c r="A227" s="24" t="s">
        <v>248</v>
      </c>
      <c r="B227" s="168">
        <v>0</v>
      </c>
      <c r="C227" s="168"/>
      <c r="D227" s="166"/>
      <c r="E227" s="145"/>
      <c r="F227" s="145"/>
    </row>
    <row r="228" spans="1:6" ht="30" x14ac:dyDescent="0.25">
      <c r="A228" s="24" t="s">
        <v>199</v>
      </c>
      <c r="B228" s="168">
        <v>0</v>
      </c>
      <c r="C228" s="24"/>
      <c r="D228" s="262"/>
      <c r="E228" s="145"/>
      <c r="F228" s="145"/>
    </row>
    <row r="229" spans="1:6" x14ac:dyDescent="0.25">
      <c r="A229" s="19" t="s">
        <v>38</v>
      </c>
      <c r="B229" s="19"/>
      <c r="C229" s="19"/>
      <c r="D229" s="19">
        <f>SUM(B210:C228)</f>
        <v>0</v>
      </c>
    </row>
    <row r="230" spans="1:6" x14ac:dyDescent="0.25">
      <c r="A230" s="19" t="s">
        <v>37</v>
      </c>
      <c r="B230" s="20"/>
      <c r="C230" s="21"/>
      <c r="D230" s="62">
        <f>D229/(COUNT(B210:C228)*2)</f>
        <v>0</v>
      </c>
    </row>
    <row r="231" spans="1:6" x14ac:dyDescent="0.25">
      <c r="A231" s="9"/>
      <c r="B231" s="6"/>
      <c r="C231" s="7"/>
      <c r="D231" s="6"/>
    </row>
    <row r="232" spans="1:6" ht="18" x14ac:dyDescent="0.25">
      <c r="A232" s="373" t="s">
        <v>191</v>
      </c>
      <c r="B232" s="374"/>
      <c r="C232" s="374"/>
      <c r="D232" s="374"/>
      <c r="E232" s="374"/>
      <c r="F232" s="374"/>
    </row>
    <row r="233" spans="1:6" x14ac:dyDescent="0.25">
      <c r="A233" s="266" t="s">
        <v>314</v>
      </c>
      <c r="B233" s="169">
        <v>0</v>
      </c>
      <c r="C233" s="169"/>
      <c r="D233" s="150"/>
      <c r="E233" s="145"/>
      <c r="F233" s="145"/>
    </row>
    <row r="234" spans="1:6" ht="30" x14ac:dyDescent="0.25">
      <c r="A234" s="267" t="s">
        <v>205</v>
      </c>
      <c r="B234" s="169">
        <v>0</v>
      </c>
      <c r="C234" s="168"/>
      <c r="D234" s="153"/>
      <c r="E234" s="145"/>
      <c r="F234" s="145"/>
    </row>
    <row r="235" spans="1:6" ht="18" x14ac:dyDescent="0.35">
      <c r="A235" s="268" t="s">
        <v>59</v>
      </c>
      <c r="B235" s="169" t="s">
        <v>34</v>
      </c>
      <c r="C235" s="168" t="str">
        <f>IF(B235=0, -5, "0")</f>
        <v>0</v>
      </c>
      <c r="D235" s="155"/>
      <c r="E235" s="145"/>
      <c r="F235" s="145"/>
    </row>
    <row r="236" spans="1:6" ht="36" x14ac:dyDescent="0.35">
      <c r="A236" s="269" t="s">
        <v>177</v>
      </c>
      <c r="B236" s="169" t="s">
        <v>34</v>
      </c>
      <c r="C236" s="168" t="str">
        <f>IF(B236=0, -5, "0")</f>
        <v>0</v>
      </c>
      <c r="D236" s="155"/>
      <c r="E236" s="145"/>
      <c r="F236" s="145"/>
    </row>
    <row r="237" spans="1:6" x14ac:dyDescent="0.25">
      <c r="A237" s="267" t="s">
        <v>252</v>
      </c>
      <c r="B237" s="169">
        <v>0</v>
      </c>
      <c r="C237" s="168"/>
      <c r="D237" s="155"/>
      <c r="E237" s="145"/>
      <c r="F237" s="145"/>
    </row>
    <row r="238" spans="1:6" x14ac:dyDescent="0.25">
      <c r="A238" s="267" t="s">
        <v>55</v>
      </c>
      <c r="B238" s="169">
        <v>0</v>
      </c>
      <c r="C238" s="168"/>
      <c r="D238" s="156"/>
      <c r="E238" s="145"/>
      <c r="F238" s="145"/>
    </row>
    <row r="239" spans="1:6" x14ac:dyDescent="0.25">
      <c r="A239" s="266" t="s">
        <v>299</v>
      </c>
      <c r="B239" s="169">
        <v>0</v>
      </c>
      <c r="C239" s="169"/>
      <c r="D239" s="163"/>
      <c r="E239" s="171"/>
      <c r="F239" s="145"/>
    </row>
    <row r="240" spans="1:6" x14ac:dyDescent="0.25">
      <c r="A240" s="266" t="s">
        <v>156</v>
      </c>
      <c r="B240" s="169">
        <v>0</v>
      </c>
      <c r="C240" s="168"/>
      <c r="D240" s="154"/>
      <c r="E240" s="145"/>
      <c r="F240" s="145"/>
    </row>
    <row r="241" spans="1:6" ht="45" x14ac:dyDescent="0.25">
      <c r="A241" s="99" t="s">
        <v>287</v>
      </c>
      <c r="B241" s="169">
        <v>0</v>
      </c>
      <c r="C241" s="152"/>
      <c r="D241" s="154"/>
      <c r="E241" s="101"/>
      <c r="F241" s="101"/>
    </row>
    <row r="242" spans="1:6" x14ac:dyDescent="0.25">
      <c r="A242" s="19" t="s">
        <v>38</v>
      </c>
      <c r="B242" s="19"/>
      <c r="C242" s="19"/>
      <c r="D242" s="19">
        <f>SUM(B233:C240)</f>
        <v>0</v>
      </c>
    </row>
    <row r="243" spans="1:6" x14ac:dyDescent="0.25">
      <c r="A243" s="19" t="s">
        <v>37</v>
      </c>
      <c r="B243" s="20"/>
      <c r="C243" s="21"/>
      <c r="D243" s="62">
        <f>D242/(COUNT(B233:C240)*2)</f>
        <v>0</v>
      </c>
    </row>
    <row r="244" spans="1:6" x14ac:dyDescent="0.25">
      <c r="A244" s="9"/>
      <c r="B244" s="6"/>
      <c r="C244" s="7"/>
      <c r="D244" s="6"/>
    </row>
    <row r="245" spans="1:6" ht="18" x14ac:dyDescent="0.25">
      <c r="A245" s="77" t="s">
        <v>77</v>
      </c>
      <c r="B245" s="83"/>
      <c r="C245" s="84"/>
      <c r="D245" s="80">
        <f>SUM(D242,D206,D229)</f>
        <v>0</v>
      </c>
    </row>
    <row r="246" spans="1:6" ht="18" x14ac:dyDescent="0.25">
      <c r="A246" s="102" t="s">
        <v>227</v>
      </c>
      <c r="B246" s="103"/>
      <c r="C246" s="104"/>
      <c r="D246" s="105">
        <f>D245/(COUNT(B210:C228,B233:C240,B195:C205)*2)</f>
        <v>0</v>
      </c>
    </row>
    <row r="247" spans="1:6" s="3" customFormat="1" ht="18" x14ac:dyDescent="0.25">
      <c r="A247" s="45"/>
      <c r="B247" s="46"/>
      <c r="C247" s="46"/>
      <c r="D247" s="47"/>
    </row>
    <row r="248" spans="1:6" s="3" customFormat="1" ht="18" x14ac:dyDescent="0.35">
      <c r="A248" s="337" t="s">
        <v>78</v>
      </c>
      <c r="B248" s="337"/>
      <c r="C248" s="337"/>
      <c r="D248" s="337"/>
      <c r="E248" s="337"/>
      <c r="F248" s="337"/>
    </row>
    <row r="249" spans="1:6" s="3" customFormat="1" x14ac:dyDescent="0.25">
      <c r="A249" s="181">
        <f>B11</f>
        <v>0</v>
      </c>
      <c r="B249" s="6"/>
      <c r="C249" s="7"/>
      <c r="D249" s="6"/>
    </row>
    <row r="250" spans="1:6" s="3" customFormat="1" ht="18" x14ac:dyDescent="0.25">
      <c r="A250" s="335" t="s">
        <v>79</v>
      </c>
      <c r="B250" s="336"/>
      <c r="C250" s="336"/>
      <c r="D250" s="336"/>
      <c r="E250" s="336"/>
      <c r="F250" s="336"/>
    </row>
    <row r="251" spans="1:6" s="3" customFormat="1" ht="36" x14ac:dyDescent="0.35">
      <c r="A251" s="82" t="s">
        <v>27</v>
      </c>
      <c r="B251" s="168" t="s">
        <v>34</v>
      </c>
      <c r="C251" s="215" t="str">
        <f>IF(B251=0, -5, "0")</f>
        <v>0</v>
      </c>
      <c r="D251" s="166"/>
      <c r="E251" s="171"/>
      <c r="F251" s="171"/>
    </row>
    <row r="252" spans="1:6" s="3" customFormat="1" x14ac:dyDescent="0.25">
      <c r="A252" s="23" t="s">
        <v>148</v>
      </c>
      <c r="B252" s="168">
        <v>0</v>
      </c>
      <c r="C252" s="168"/>
      <c r="D252" s="166"/>
      <c r="E252" s="171"/>
      <c r="F252" s="171"/>
    </row>
    <row r="253" spans="1:6" s="3" customFormat="1" x14ac:dyDescent="0.25">
      <c r="A253" s="33" t="s">
        <v>300</v>
      </c>
      <c r="B253" s="168">
        <v>0</v>
      </c>
      <c r="C253" s="168"/>
      <c r="D253" s="144"/>
      <c r="E253" s="171"/>
      <c r="F253" s="171"/>
    </row>
    <row r="254" spans="1:6" s="3" customFormat="1" x14ac:dyDescent="0.25">
      <c r="A254" s="33" t="s">
        <v>301</v>
      </c>
      <c r="B254" s="168">
        <v>0</v>
      </c>
      <c r="C254" s="168"/>
      <c r="D254" s="144"/>
      <c r="E254" s="171"/>
      <c r="F254" s="171"/>
    </row>
    <row r="255" spans="1:6" s="3" customFormat="1" x14ac:dyDescent="0.25">
      <c r="A255" s="33" t="s">
        <v>28</v>
      </c>
      <c r="B255" s="168">
        <v>0</v>
      </c>
      <c r="C255" s="168"/>
      <c r="D255" s="147"/>
      <c r="E255" s="171"/>
      <c r="F255" s="171"/>
    </row>
    <row r="256" spans="1:6" s="3" customFormat="1" ht="36" x14ac:dyDescent="0.35">
      <c r="A256" s="82" t="s">
        <v>161</v>
      </c>
      <c r="B256" s="168" t="s">
        <v>34</v>
      </c>
      <c r="C256" s="215" t="str">
        <f>IF(B256=0, -5, "0")</f>
        <v>0</v>
      </c>
      <c r="D256" s="166"/>
      <c r="E256" s="171"/>
      <c r="F256" s="171"/>
    </row>
    <row r="257" spans="1:6" s="3" customFormat="1" ht="30" x14ac:dyDescent="0.25">
      <c r="A257" s="33" t="s">
        <v>193</v>
      </c>
      <c r="B257" s="168">
        <v>0</v>
      </c>
      <c r="C257" s="168"/>
      <c r="D257" s="147"/>
      <c r="E257" s="171"/>
      <c r="F257" s="171"/>
    </row>
    <row r="258" spans="1:6" s="3" customFormat="1" x14ac:dyDescent="0.25">
      <c r="A258" s="33" t="s">
        <v>160</v>
      </c>
      <c r="B258" s="168">
        <v>0</v>
      </c>
      <c r="C258" s="168"/>
      <c r="D258" s="147"/>
      <c r="E258" s="171"/>
      <c r="F258" s="171"/>
    </row>
    <row r="259" spans="1:6" s="3" customFormat="1" x14ac:dyDescent="0.25">
      <c r="A259" s="23" t="s">
        <v>68</v>
      </c>
      <c r="B259" s="168">
        <v>0</v>
      </c>
      <c r="C259" s="168"/>
      <c r="D259" s="166"/>
      <c r="E259" s="171"/>
      <c r="F259" s="171"/>
    </row>
    <row r="260" spans="1:6" s="3" customFormat="1" ht="18" x14ac:dyDescent="0.35">
      <c r="A260" s="75" t="s">
        <v>59</v>
      </c>
      <c r="B260" s="168" t="s">
        <v>34</v>
      </c>
      <c r="C260" s="215" t="str">
        <f>IF(B260=0, -5, "0")</f>
        <v>0</v>
      </c>
      <c r="D260" s="166"/>
      <c r="E260" s="171"/>
      <c r="F260" s="171"/>
    </row>
    <row r="261" spans="1:6" s="3" customFormat="1" x14ac:dyDescent="0.25">
      <c r="A261" s="23" t="s">
        <v>145</v>
      </c>
      <c r="B261" s="168">
        <v>0</v>
      </c>
      <c r="C261" s="168"/>
      <c r="D261" s="166"/>
      <c r="E261" s="171"/>
      <c r="F261" s="171"/>
    </row>
    <row r="262" spans="1:6" s="3" customFormat="1" x14ac:dyDescent="0.25">
      <c r="A262" s="23" t="s">
        <v>153</v>
      </c>
      <c r="B262" s="168">
        <v>0</v>
      </c>
      <c r="C262" s="168"/>
      <c r="D262" s="10"/>
      <c r="E262" s="171"/>
      <c r="F262" s="171"/>
    </row>
    <row r="263" spans="1:6" s="3" customFormat="1" x14ac:dyDescent="0.25">
      <c r="A263" s="19" t="s">
        <v>38</v>
      </c>
      <c r="B263" s="19"/>
      <c r="C263" s="19"/>
      <c r="D263" s="19">
        <f>SUM(B251:C262)</f>
        <v>0</v>
      </c>
    </row>
    <row r="264" spans="1:6" s="3" customFormat="1" x14ac:dyDescent="0.25">
      <c r="A264" s="19" t="s">
        <v>37</v>
      </c>
      <c r="B264" s="20"/>
      <c r="C264" s="21"/>
      <c r="D264" s="62">
        <f>D263/(COUNT(B251:C262)*2)</f>
        <v>0</v>
      </c>
    </row>
    <row r="265" spans="1:6" s="3" customFormat="1" x14ac:dyDescent="0.25">
      <c r="A265" s="9"/>
      <c r="B265" s="6"/>
      <c r="C265" s="7"/>
      <c r="D265" s="6"/>
    </row>
    <row r="266" spans="1:6" s="3" customFormat="1" ht="18" x14ac:dyDescent="0.25">
      <c r="A266" s="335" t="s">
        <v>81</v>
      </c>
      <c r="B266" s="336"/>
      <c r="C266" s="336"/>
      <c r="D266" s="336"/>
      <c r="E266" s="336"/>
      <c r="F266" s="336"/>
    </row>
    <row r="267" spans="1:6" s="3" customFormat="1" x14ac:dyDescent="0.25">
      <c r="A267" s="150" t="s">
        <v>368</v>
      </c>
      <c r="B267" s="169">
        <v>0</v>
      </c>
      <c r="C267" s="169"/>
      <c r="E267" s="171"/>
      <c r="F267" s="171"/>
    </row>
    <row r="268" spans="1:6" s="3" customFormat="1" x14ac:dyDescent="0.25">
      <c r="A268" s="18" t="s">
        <v>206</v>
      </c>
      <c r="B268" s="169">
        <v>0</v>
      </c>
      <c r="C268" s="168"/>
      <c r="D268" s="11"/>
      <c r="E268" s="171"/>
      <c r="F268" s="171"/>
    </row>
    <row r="269" spans="1:6" s="3" customFormat="1" x14ac:dyDescent="0.25">
      <c r="A269" s="167" t="s">
        <v>312</v>
      </c>
      <c r="B269" s="169">
        <v>0</v>
      </c>
      <c r="C269" s="168"/>
      <c r="D269" s="162"/>
      <c r="E269" s="171"/>
      <c r="F269" s="171"/>
    </row>
    <row r="270" spans="1:6" s="3" customFormat="1" x14ac:dyDescent="0.25">
      <c r="A270" s="167" t="s">
        <v>149</v>
      </c>
      <c r="B270" s="169">
        <v>0</v>
      </c>
      <c r="C270" s="168"/>
      <c r="D270" s="11"/>
      <c r="E270" s="171"/>
      <c r="F270" s="171"/>
    </row>
    <row r="271" spans="1:6" s="3" customFormat="1" ht="18" x14ac:dyDescent="0.35">
      <c r="A271" s="75" t="s">
        <v>7</v>
      </c>
      <c r="B271" s="169" t="s">
        <v>34</v>
      </c>
      <c r="C271" s="215" t="str">
        <f>IF(B271=0, -5, "0")</f>
        <v>0</v>
      </c>
      <c r="D271" s="11"/>
      <c r="E271" s="171"/>
      <c r="F271" s="171"/>
    </row>
    <row r="272" spans="1:6" s="3" customFormat="1" x14ac:dyDescent="0.25">
      <c r="A272" s="18" t="s">
        <v>253</v>
      </c>
      <c r="B272" s="169">
        <v>0</v>
      </c>
      <c r="C272" s="168"/>
      <c r="D272" s="11"/>
      <c r="E272" s="171"/>
      <c r="F272" s="171"/>
    </row>
    <row r="273" spans="1:6" s="3" customFormat="1" ht="16.5" x14ac:dyDescent="0.3">
      <c r="A273" s="48" t="s">
        <v>80</v>
      </c>
      <c r="B273" s="169">
        <v>0</v>
      </c>
      <c r="C273" s="168"/>
      <c r="D273" s="11"/>
      <c r="E273" s="144"/>
      <c r="F273" s="171"/>
    </row>
    <row r="274" spans="1:6" s="3" customFormat="1" ht="30" x14ac:dyDescent="0.25">
      <c r="A274" s="167" t="s">
        <v>302</v>
      </c>
      <c r="B274" s="169">
        <v>0</v>
      </c>
      <c r="C274" s="168"/>
      <c r="D274" s="11"/>
      <c r="E274" s="171"/>
      <c r="F274" s="171"/>
    </row>
    <row r="275" spans="1:6" s="3" customFormat="1" x14ac:dyDescent="0.25">
      <c r="A275" s="167" t="s">
        <v>188</v>
      </c>
      <c r="B275" s="169">
        <v>0</v>
      </c>
      <c r="C275" s="168"/>
      <c r="D275" s="11"/>
      <c r="E275" s="144"/>
      <c r="F275" s="171"/>
    </row>
    <row r="276" spans="1:6" s="3" customFormat="1" x14ac:dyDescent="0.25">
      <c r="A276" s="167" t="s">
        <v>291</v>
      </c>
      <c r="B276" s="169">
        <v>0</v>
      </c>
      <c r="C276" s="169"/>
      <c r="D276" s="162"/>
      <c r="E276" s="171"/>
      <c r="F276" s="171"/>
    </row>
    <row r="277" spans="1:6" s="3" customFormat="1" ht="18" x14ac:dyDescent="0.25">
      <c r="A277" s="107" t="s">
        <v>173</v>
      </c>
      <c r="B277" s="169" t="s">
        <v>34</v>
      </c>
      <c r="C277" s="216" t="str">
        <f>IF(B277=0, -5, "0")</f>
        <v>0</v>
      </c>
      <c r="D277" s="162"/>
      <c r="E277" s="171"/>
      <c r="F277" s="171"/>
    </row>
    <row r="278" spans="1:6" s="3" customFormat="1" ht="18" x14ac:dyDescent="0.35">
      <c r="A278" s="48" t="s">
        <v>289</v>
      </c>
      <c r="B278" s="169">
        <v>0</v>
      </c>
      <c r="C278" s="169"/>
      <c r="D278" s="162"/>
      <c r="E278" s="261"/>
      <c r="F278" s="171"/>
    </row>
    <row r="279" spans="1:6" s="3" customFormat="1" ht="16.5" x14ac:dyDescent="0.25">
      <c r="A279" s="106" t="s">
        <v>168</v>
      </c>
      <c r="B279" s="169" t="s">
        <v>34</v>
      </c>
      <c r="C279" s="216" t="str">
        <f>IF(B279=0, -5, "0")</f>
        <v>0</v>
      </c>
      <c r="D279" s="162"/>
      <c r="E279" s="171"/>
      <c r="F279" s="171"/>
    </row>
    <row r="280" spans="1:6" s="3" customFormat="1" x14ac:dyDescent="0.25">
      <c r="A280" s="24" t="s">
        <v>83</v>
      </c>
      <c r="B280" s="169">
        <v>0</v>
      </c>
      <c r="C280" s="168"/>
      <c r="D280" s="11"/>
      <c r="E280" s="171"/>
      <c r="F280" s="171"/>
    </row>
    <row r="281" spans="1:6" s="3" customFormat="1" ht="30" x14ac:dyDescent="0.25">
      <c r="A281" s="24" t="s">
        <v>234</v>
      </c>
      <c r="B281" s="169">
        <v>0</v>
      </c>
      <c r="C281" s="168"/>
      <c r="D281" s="11"/>
      <c r="E281" s="171"/>
      <c r="F281" s="171"/>
    </row>
    <row r="282" spans="1:6" s="3" customFormat="1" x14ac:dyDescent="0.25">
      <c r="A282" s="24" t="s">
        <v>248</v>
      </c>
      <c r="B282" s="169">
        <v>0</v>
      </c>
      <c r="C282" s="168"/>
      <c r="D282" s="11"/>
      <c r="E282" s="171"/>
      <c r="F282" s="171"/>
    </row>
    <row r="283" spans="1:6" s="3" customFormat="1" ht="30" x14ac:dyDescent="0.25">
      <c r="A283" s="24" t="s">
        <v>199</v>
      </c>
      <c r="B283" s="169">
        <v>0</v>
      </c>
      <c r="C283" s="168"/>
      <c r="D283" s="11"/>
      <c r="E283" s="171"/>
      <c r="F283" s="171"/>
    </row>
    <row r="284" spans="1:6" s="3" customFormat="1" ht="45" x14ac:dyDescent="0.25">
      <c r="A284" s="100" t="s">
        <v>287</v>
      </c>
      <c r="B284" s="169">
        <v>0</v>
      </c>
      <c r="C284" s="152"/>
      <c r="D284" s="11"/>
    </row>
    <row r="285" spans="1:6" s="3" customFormat="1" x14ac:dyDescent="0.25">
      <c r="A285" s="19" t="s">
        <v>38</v>
      </c>
      <c r="B285" s="19"/>
      <c r="C285" s="19"/>
      <c r="D285" s="19">
        <f>SUM(B267:C283)</f>
        <v>0</v>
      </c>
    </row>
    <row r="286" spans="1:6" s="3" customFormat="1" x14ac:dyDescent="0.25">
      <c r="A286" s="19" t="s">
        <v>37</v>
      </c>
      <c r="B286" s="20"/>
      <c r="C286" s="21"/>
      <c r="D286" s="62">
        <f>D285/(COUNT(B267:C283)*2)</f>
        <v>0</v>
      </c>
    </row>
    <row r="287" spans="1:6" s="3" customFormat="1" x14ac:dyDescent="0.25">
      <c r="A287" s="9"/>
      <c r="B287" s="6"/>
      <c r="C287" s="7"/>
      <c r="D287" s="6"/>
    </row>
    <row r="288" spans="1:6" s="3" customFormat="1" ht="18" x14ac:dyDescent="0.25">
      <c r="A288" s="77" t="s">
        <v>82</v>
      </c>
      <c r="B288" s="83"/>
      <c r="C288" s="84"/>
      <c r="D288" s="80">
        <f>SUM(D285,D263)</f>
        <v>0</v>
      </c>
    </row>
    <row r="289" spans="1:7" s="3" customFormat="1" ht="18" x14ac:dyDescent="0.25">
      <c r="A289" s="77" t="s">
        <v>228</v>
      </c>
      <c r="B289" s="83"/>
      <c r="C289" s="84"/>
      <c r="D289" s="81">
        <f>D288/(COUNT(B251:C262,B267:C283)*2)</f>
        <v>0</v>
      </c>
    </row>
    <row r="290" spans="1:7" s="3" customFormat="1" ht="18" x14ac:dyDescent="0.25">
      <c r="A290" s="45"/>
      <c r="B290" s="46"/>
      <c r="C290" s="46"/>
      <c r="D290" s="47"/>
    </row>
    <row r="291" spans="1:7" ht="18" x14ac:dyDescent="0.35">
      <c r="A291" s="337" t="s">
        <v>4</v>
      </c>
      <c r="B291" s="337"/>
      <c r="C291" s="337"/>
      <c r="D291" s="337"/>
      <c r="E291" s="337"/>
      <c r="F291" s="337"/>
    </row>
    <row r="292" spans="1:7" x14ac:dyDescent="0.25">
      <c r="A292" s="190">
        <f>B11</f>
        <v>0</v>
      </c>
      <c r="B292" s="6"/>
      <c r="C292" s="7"/>
      <c r="D292" s="59"/>
    </row>
    <row r="293" spans="1:7" ht="18" x14ac:dyDescent="0.25">
      <c r="A293" s="335" t="s">
        <v>19</v>
      </c>
      <c r="B293" s="336"/>
      <c r="C293" s="336"/>
      <c r="D293" s="336"/>
      <c r="E293" s="336"/>
      <c r="F293" s="336"/>
    </row>
    <row r="294" spans="1:7" x14ac:dyDescent="0.25">
      <c r="A294" s="32" t="s">
        <v>62</v>
      </c>
      <c r="B294" s="168">
        <v>0</v>
      </c>
      <c r="C294" s="168"/>
      <c r="D294" s="166"/>
      <c r="E294" s="145"/>
      <c r="F294" s="145"/>
    </row>
    <row r="295" spans="1:7" x14ac:dyDescent="0.25">
      <c r="A295" s="22" t="s">
        <v>6</v>
      </c>
      <c r="B295" s="168">
        <v>0</v>
      </c>
      <c r="C295" s="168"/>
      <c r="D295" s="166"/>
      <c r="E295" s="145"/>
      <c r="F295" s="145"/>
    </row>
    <row r="296" spans="1:7" x14ac:dyDescent="0.25">
      <c r="A296" s="159" t="s">
        <v>297</v>
      </c>
      <c r="B296" s="168">
        <v>0</v>
      </c>
      <c r="C296" s="168"/>
      <c r="D296" s="166"/>
      <c r="E296" s="145"/>
      <c r="F296" s="145"/>
    </row>
    <row r="297" spans="1:7" x14ac:dyDescent="0.25">
      <c r="A297" s="32" t="s">
        <v>20</v>
      </c>
      <c r="B297" s="168">
        <v>0</v>
      </c>
      <c r="C297" s="168"/>
      <c r="D297" s="147"/>
      <c r="E297" s="145"/>
      <c r="F297" s="145"/>
    </row>
    <row r="298" spans="1:7" x14ac:dyDescent="0.25">
      <c r="A298" s="22" t="s">
        <v>39</v>
      </c>
      <c r="B298" s="168">
        <v>0</v>
      </c>
      <c r="C298" s="168"/>
      <c r="D298" s="166"/>
      <c r="E298" s="145"/>
      <c r="F298" s="145"/>
    </row>
    <row r="299" spans="1:7" x14ac:dyDescent="0.25">
      <c r="A299" s="32" t="s">
        <v>50</v>
      </c>
      <c r="B299" s="168">
        <v>0</v>
      </c>
      <c r="C299" s="168"/>
      <c r="D299" s="154"/>
      <c r="E299" s="145"/>
      <c r="F299" s="145"/>
    </row>
    <row r="300" spans="1:7" ht="18" x14ac:dyDescent="0.35">
      <c r="A300" s="75" t="s">
        <v>54</v>
      </c>
      <c r="B300" s="168" t="s">
        <v>34</v>
      </c>
      <c r="C300" s="215" t="str">
        <f>IF(B300=0, -5, "0")</f>
        <v>0</v>
      </c>
      <c r="D300" s="166"/>
      <c r="E300" s="145"/>
      <c r="F300" s="145"/>
      <c r="G300" s="170"/>
    </row>
    <row r="301" spans="1:7" x14ac:dyDescent="0.25">
      <c r="A301" s="22" t="s">
        <v>145</v>
      </c>
      <c r="B301" s="168">
        <v>0</v>
      </c>
      <c r="C301" s="168"/>
      <c r="D301" s="166"/>
      <c r="E301" s="145"/>
      <c r="F301" s="145"/>
    </row>
    <row r="302" spans="1:7" x14ac:dyDescent="0.25">
      <c r="A302" s="19" t="s">
        <v>38</v>
      </c>
      <c r="B302" s="19"/>
      <c r="C302" s="19"/>
      <c r="D302" s="19">
        <f>SUM(B294:C301)</f>
        <v>0</v>
      </c>
    </row>
    <row r="303" spans="1:7" x14ac:dyDescent="0.25">
      <c r="A303" s="19" t="s">
        <v>37</v>
      </c>
      <c r="B303" s="20"/>
      <c r="C303" s="21"/>
      <c r="D303" s="62">
        <f>D302/(COUNT(B294:C301)*2)</f>
        <v>0</v>
      </c>
    </row>
    <row r="304" spans="1:7" x14ac:dyDescent="0.25">
      <c r="A304" s="34"/>
      <c r="B304" s="6"/>
      <c r="C304" s="7"/>
      <c r="D304" s="6"/>
    </row>
    <row r="305" spans="1:6" ht="18" x14ac:dyDescent="0.25">
      <c r="A305" s="335" t="s">
        <v>122</v>
      </c>
      <c r="B305" s="336"/>
      <c r="C305" s="336"/>
      <c r="D305" s="336"/>
      <c r="E305" s="336"/>
      <c r="F305" s="336"/>
    </row>
    <row r="306" spans="1:6" x14ac:dyDescent="0.25">
      <c r="A306" s="167" t="s">
        <v>303</v>
      </c>
      <c r="B306" s="169">
        <v>0</v>
      </c>
      <c r="C306" s="169"/>
      <c r="D306" s="144"/>
      <c r="E306" s="171"/>
      <c r="F306" s="171"/>
    </row>
    <row r="307" spans="1:6" x14ac:dyDescent="0.25">
      <c r="A307" s="167" t="s">
        <v>373</v>
      </c>
      <c r="B307" s="169">
        <v>0</v>
      </c>
      <c r="C307" s="168"/>
      <c r="D307" s="166"/>
      <c r="E307" s="145"/>
      <c r="F307" s="145"/>
    </row>
    <row r="308" spans="1:6" x14ac:dyDescent="0.25">
      <c r="A308" s="18" t="s">
        <v>5</v>
      </c>
      <c r="B308" s="169">
        <v>0</v>
      </c>
      <c r="C308" s="168"/>
      <c r="D308" s="155"/>
      <c r="E308" s="145"/>
      <c r="F308" s="145"/>
    </row>
    <row r="309" spans="1:6" ht="18" x14ac:dyDescent="0.35">
      <c r="A309" s="75" t="s">
        <v>367</v>
      </c>
      <c r="B309" s="169" t="s">
        <v>34</v>
      </c>
      <c r="C309" s="215" t="str">
        <f>IF(B309=0, -5, "0")</f>
        <v>0</v>
      </c>
      <c r="D309" s="97"/>
      <c r="E309" s="145"/>
      <c r="F309" s="145"/>
    </row>
    <row r="310" spans="1:6" x14ac:dyDescent="0.25">
      <c r="A310" s="167" t="s">
        <v>108</v>
      </c>
      <c r="B310" s="169">
        <v>0</v>
      </c>
      <c r="C310" s="168"/>
      <c r="D310" s="154"/>
      <c r="E310" s="166"/>
      <c r="F310" s="145"/>
    </row>
    <row r="311" spans="1:6" ht="18" x14ac:dyDescent="0.35">
      <c r="A311" s="75" t="s">
        <v>61</v>
      </c>
      <c r="B311" s="169" t="s">
        <v>34</v>
      </c>
      <c r="C311" s="215" t="str">
        <f>IF(B311=0, -5, "0")</f>
        <v>0</v>
      </c>
      <c r="D311" s="155"/>
      <c r="E311" s="166"/>
      <c r="F311" s="145"/>
    </row>
    <row r="312" spans="1:6" x14ac:dyDescent="0.25">
      <c r="A312" s="18" t="s">
        <v>254</v>
      </c>
      <c r="B312" s="169">
        <v>0</v>
      </c>
      <c r="C312" s="168"/>
      <c r="D312" s="97"/>
      <c r="E312" s="145"/>
      <c r="F312" s="145"/>
    </row>
    <row r="313" spans="1:6" ht="30" x14ac:dyDescent="0.25">
      <c r="A313" s="18" t="s">
        <v>199</v>
      </c>
      <c r="B313" s="169">
        <v>0</v>
      </c>
      <c r="C313" s="168"/>
      <c r="D313" s="166"/>
      <c r="E313" s="145"/>
      <c r="F313" s="145"/>
    </row>
    <row r="314" spans="1:6" x14ac:dyDescent="0.25">
      <c r="A314" s="18" t="s">
        <v>248</v>
      </c>
      <c r="B314" s="169">
        <v>0</v>
      </c>
      <c r="C314" s="168"/>
      <c r="D314" s="166"/>
      <c r="E314" s="145"/>
      <c r="F314" s="145"/>
    </row>
    <row r="315" spans="1:6" ht="16.5" x14ac:dyDescent="0.25">
      <c r="A315" s="106" t="s">
        <v>168</v>
      </c>
      <c r="B315" s="169" t="s">
        <v>34</v>
      </c>
      <c r="C315" s="216" t="str">
        <f>IF(B315=0, -5, "0")</f>
        <v>0</v>
      </c>
      <c r="D315" s="144"/>
      <c r="E315" s="145"/>
      <c r="F315" s="145"/>
    </row>
    <row r="316" spans="1:6" x14ac:dyDescent="0.25">
      <c r="A316" s="24" t="s">
        <v>83</v>
      </c>
      <c r="B316" s="169">
        <v>0</v>
      </c>
      <c r="C316" s="168"/>
      <c r="D316" s="166"/>
      <c r="E316" s="145"/>
      <c r="F316" s="145"/>
    </row>
    <row r="317" spans="1:6" ht="45" x14ac:dyDescent="0.25">
      <c r="A317" s="100" t="s">
        <v>287</v>
      </c>
      <c r="B317" s="169">
        <v>0</v>
      </c>
      <c r="C317" s="152"/>
      <c r="D317" s="166"/>
      <c r="E317" s="101"/>
      <c r="F317" s="101"/>
    </row>
    <row r="318" spans="1:6" x14ac:dyDescent="0.25">
      <c r="A318" s="19" t="s">
        <v>38</v>
      </c>
      <c r="B318" s="19"/>
      <c r="C318" s="19"/>
      <c r="D318" s="114">
        <f>SUM(B306:C316)</f>
        <v>0</v>
      </c>
    </row>
    <row r="319" spans="1:6" x14ac:dyDescent="0.25">
      <c r="A319" s="19" t="s">
        <v>37</v>
      </c>
      <c r="B319" s="20"/>
      <c r="C319" s="21"/>
      <c r="D319" s="62">
        <f>D318/(COUNT(B306:C316)*2)</f>
        <v>0</v>
      </c>
    </row>
    <row r="320" spans="1:6" x14ac:dyDescent="0.25">
      <c r="A320" s="8"/>
      <c r="B320" s="7"/>
      <c r="C320" s="7"/>
      <c r="D320" s="7"/>
    </row>
    <row r="321" spans="1:9" ht="18" x14ac:dyDescent="0.25">
      <c r="A321" s="77" t="s">
        <v>41</v>
      </c>
      <c r="B321" s="83"/>
      <c r="C321" s="84"/>
      <c r="D321" s="80">
        <f>SUM(D318,D302)</f>
        <v>0</v>
      </c>
    </row>
    <row r="322" spans="1:9" ht="18" x14ac:dyDescent="0.25">
      <c r="A322" s="77" t="s">
        <v>229</v>
      </c>
      <c r="B322" s="83"/>
      <c r="C322" s="84"/>
      <c r="D322" s="81">
        <f>D321/(COUNT(B306:C316,B294:C301)*2)</f>
        <v>0</v>
      </c>
    </row>
    <row r="323" spans="1:9" x14ac:dyDescent="0.25">
      <c r="A323" s="9"/>
      <c r="B323" s="6"/>
      <c r="C323" s="7"/>
      <c r="D323" s="6"/>
    </row>
    <row r="324" spans="1:9" ht="18" x14ac:dyDescent="0.35">
      <c r="A324" s="337" t="s">
        <v>21</v>
      </c>
      <c r="B324" s="337"/>
      <c r="C324" s="337"/>
      <c r="D324" s="337"/>
      <c r="E324" s="337"/>
      <c r="F324" s="337"/>
    </row>
    <row r="325" spans="1:9" x14ac:dyDescent="0.25">
      <c r="A325" s="191">
        <f>B11</f>
        <v>0</v>
      </c>
      <c r="B325" s="6"/>
      <c r="C325" s="7"/>
      <c r="D325" s="6"/>
    </row>
    <row r="326" spans="1:9" ht="18" x14ac:dyDescent="0.25">
      <c r="A326" s="335" t="s">
        <v>12</v>
      </c>
      <c r="B326" s="336"/>
      <c r="C326" s="336"/>
      <c r="D326" s="336"/>
      <c r="E326" s="336"/>
      <c r="F326" s="336"/>
    </row>
    <row r="327" spans="1:9" x14ac:dyDescent="0.25">
      <c r="A327" s="167" t="s">
        <v>109</v>
      </c>
      <c r="B327" s="168">
        <v>0</v>
      </c>
      <c r="C327" s="168"/>
      <c r="D327" s="141"/>
      <c r="E327" s="145"/>
      <c r="F327" s="145"/>
    </row>
    <row r="328" spans="1:9" x14ac:dyDescent="0.25">
      <c r="A328" s="167" t="s">
        <v>51</v>
      </c>
      <c r="B328" s="168">
        <v>0</v>
      </c>
      <c r="C328" s="168"/>
      <c r="E328" s="145"/>
      <c r="F328" s="145"/>
    </row>
    <row r="329" spans="1:9" x14ac:dyDescent="0.25">
      <c r="A329" s="167" t="s">
        <v>100</v>
      </c>
      <c r="B329" s="168">
        <v>0</v>
      </c>
      <c r="C329" s="168"/>
      <c r="D329" s="141"/>
      <c r="E329" s="145"/>
      <c r="F329" s="145"/>
    </row>
    <row r="330" spans="1:9" ht="18" x14ac:dyDescent="0.35">
      <c r="A330" s="75" t="s">
        <v>22</v>
      </c>
      <c r="B330" s="168" t="s">
        <v>34</v>
      </c>
      <c r="C330" s="215" t="str">
        <f>IF(B330=0, -5, "0")</f>
        <v>0</v>
      </c>
      <c r="D330" s="166"/>
      <c r="E330" s="145"/>
      <c r="F330" s="145"/>
    </row>
    <row r="331" spans="1:9" ht="18" x14ac:dyDescent="0.35">
      <c r="A331" s="75" t="s">
        <v>60</v>
      </c>
      <c r="B331" s="168" t="s">
        <v>34</v>
      </c>
      <c r="C331" s="215" t="str">
        <f>IF(B331=0, -5, "0")</f>
        <v>0</v>
      </c>
      <c r="D331" s="166"/>
      <c r="E331" s="145"/>
      <c r="F331" s="145"/>
    </row>
    <row r="332" spans="1:9" x14ac:dyDescent="0.25">
      <c r="A332" s="167" t="s">
        <v>145</v>
      </c>
      <c r="B332" s="168">
        <v>0</v>
      </c>
      <c r="C332" s="168"/>
      <c r="D332" s="166"/>
      <c r="E332" s="145"/>
      <c r="F332" s="145"/>
    </row>
    <row r="333" spans="1:9" ht="36" x14ac:dyDescent="0.35">
      <c r="A333" s="82" t="s">
        <v>23</v>
      </c>
      <c r="B333" s="168" t="s">
        <v>34</v>
      </c>
      <c r="C333" s="215" t="str">
        <f>IF(B333=0, -5, "0")</f>
        <v>0</v>
      </c>
      <c r="D333" s="128"/>
      <c r="E333" s="145"/>
      <c r="F333" s="145"/>
    </row>
    <row r="334" spans="1:9" ht="30" x14ac:dyDescent="0.25">
      <c r="A334" s="167" t="s">
        <v>304</v>
      </c>
      <c r="B334" s="168">
        <v>0</v>
      </c>
      <c r="C334" s="169"/>
      <c r="D334" s="160"/>
      <c r="E334" s="144"/>
      <c r="F334" s="171"/>
      <c r="G334" s="170"/>
      <c r="H334" s="170"/>
      <c r="I334" s="170"/>
    </row>
    <row r="335" spans="1:9" x14ac:dyDescent="0.25">
      <c r="A335" s="100" t="s">
        <v>248</v>
      </c>
      <c r="B335" s="168">
        <v>0</v>
      </c>
      <c r="C335" s="152"/>
      <c r="D335" s="166"/>
      <c r="E335" s="145"/>
      <c r="F335" s="145"/>
    </row>
    <row r="336" spans="1:9" x14ac:dyDescent="0.25">
      <c r="A336" s="19" t="s">
        <v>38</v>
      </c>
      <c r="B336" s="19"/>
      <c r="C336" s="19"/>
      <c r="D336" s="110">
        <f>SUM(B327:C335)</f>
        <v>0</v>
      </c>
    </row>
    <row r="337" spans="1:6" x14ac:dyDescent="0.25">
      <c r="A337" s="19" t="s">
        <v>37</v>
      </c>
      <c r="B337" s="20"/>
      <c r="C337" s="21"/>
      <c r="D337" s="62">
        <f>D336/(COUNT(B327:C335)*2)</f>
        <v>0</v>
      </c>
    </row>
    <row r="338" spans="1:6" x14ac:dyDescent="0.25">
      <c r="A338" s="9"/>
      <c r="B338" s="6"/>
      <c r="C338" s="7"/>
      <c r="D338" s="6"/>
    </row>
    <row r="339" spans="1:6" ht="18" x14ac:dyDescent="0.25">
      <c r="A339" s="335" t="s">
        <v>25</v>
      </c>
      <c r="B339" s="336"/>
      <c r="C339" s="336"/>
      <c r="D339" s="336"/>
      <c r="E339" s="336"/>
      <c r="F339" s="336"/>
    </row>
    <row r="340" spans="1:6" x14ac:dyDescent="0.25">
      <c r="A340" s="167" t="s">
        <v>110</v>
      </c>
      <c r="B340" s="168">
        <v>0</v>
      </c>
      <c r="C340" s="168"/>
      <c r="D340" s="166"/>
      <c r="E340" s="145"/>
      <c r="F340" s="145"/>
    </row>
    <row r="341" spans="1:6" ht="18" x14ac:dyDescent="0.35">
      <c r="A341" s="75" t="s">
        <v>7</v>
      </c>
      <c r="B341" s="168" t="s">
        <v>34</v>
      </c>
      <c r="C341" s="215" t="str">
        <f>IF(B341=0, -5, "0")</f>
        <v>0</v>
      </c>
      <c r="D341" s="166"/>
      <c r="E341" s="171"/>
      <c r="F341" s="145"/>
    </row>
    <row r="342" spans="1:6" x14ac:dyDescent="0.25">
      <c r="A342" s="167" t="s">
        <v>145</v>
      </c>
      <c r="B342" s="168">
        <v>0</v>
      </c>
      <c r="C342" s="168"/>
      <c r="D342" s="166"/>
      <c r="E342" s="145"/>
      <c r="F342" s="145"/>
    </row>
    <row r="343" spans="1:6" x14ac:dyDescent="0.25">
      <c r="A343" s="167" t="s">
        <v>253</v>
      </c>
      <c r="B343" s="168">
        <v>0</v>
      </c>
      <c r="C343" s="168"/>
      <c r="D343" s="166"/>
      <c r="E343" s="145"/>
      <c r="F343" s="145"/>
    </row>
    <row r="344" spans="1:6" x14ac:dyDescent="0.25">
      <c r="A344" s="24" t="s">
        <v>111</v>
      </c>
      <c r="B344" s="168">
        <v>0</v>
      </c>
      <c r="C344" s="168"/>
      <c r="D344" s="141"/>
      <c r="E344" s="145"/>
      <c r="F344" s="145"/>
    </row>
    <row r="345" spans="1:6" ht="45" x14ac:dyDescent="0.25">
      <c r="A345" s="100" t="s">
        <v>287</v>
      </c>
      <c r="B345" s="168">
        <v>0</v>
      </c>
      <c r="C345" s="152"/>
      <c r="D345" s="141"/>
      <c r="E345" s="101"/>
      <c r="F345" s="101"/>
    </row>
    <row r="346" spans="1:6" x14ac:dyDescent="0.25">
      <c r="A346" s="19" t="s">
        <v>38</v>
      </c>
      <c r="B346" s="19"/>
      <c r="C346" s="19"/>
      <c r="D346" s="19">
        <f>SUM(B340:C344)</f>
        <v>0</v>
      </c>
    </row>
    <row r="347" spans="1:6" x14ac:dyDescent="0.25">
      <c r="A347" s="19" t="s">
        <v>37</v>
      </c>
      <c r="B347" s="20"/>
      <c r="C347" s="21"/>
      <c r="D347" s="62">
        <f>D346/(COUNT(B340:C344)*2)</f>
        <v>0</v>
      </c>
    </row>
    <row r="348" spans="1:6" x14ac:dyDescent="0.25">
      <c r="A348" s="8"/>
      <c r="B348" s="7"/>
      <c r="C348" s="7"/>
      <c r="D348" s="7"/>
    </row>
    <row r="349" spans="1:6" ht="18" x14ac:dyDescent="0.25">
      <c r="A349" s="77" t="s">
        <v>42</v>
      </c>
      <c r="B349" s="83"/>
      <c r="C349" s="84"/>
      <c r="D349" s="80">
        <f>SUM(D346,D336)</f>
        <v>0</v>
      </c>
    </row>
    <row r="350" spans="1:6" ht="18" x14ac:dyDescent="0.25">
      <c r="A350" s="77" t="s">
        <v>230</v>
      </c>
      <c r="B350" s="83"/>
      <c r="C350" s="84"/>
      <c r="D350" s="210">
        <f>D349/(COUNT(B340:C344,B327:C335)*2)</f>
        <v>0</v>
      </c>
    </row>
    <row r="351" spans="1:6" x14ac:dyDescent="0.25">
      <c r="A351" s="9"/>
      <c r="B351" s="6"/>
      <c r="C351" s="7"/>
      <c r="D351" s="6"/>
    </row>
    <row r="352" spans="1:6" ht="18" x14ac:dyDescent="0.35">
      <c r="A352" s="337" t="s">
        <v>8</v>
      </c>
      <c r="B352" s="337"/>
      <c r="C352" s="337"/>
      <c r="D352" s="337"/>
      <c r="E352" s="337"/>
      <c r="F352" s="337"/>
    </row>
    <row r="353" spans="1:6" x14ac:dyDescent="0.25">
      <c r="A353" s="181">
        <f>B11</f>
        <v>0</v>
      </c>
      <c r="B353" s="6"/>
      <c r="C353" s="7"/>
      <c r="D353" s="59"/>
    </row>
    <row r="354" spans="1:6" ht="16.5" x14ac:dyDescent="0.25">
      <c r="A354" s="338" t="s">
        <v>113</v>
      </c>
      <c r="B354" s="339"/>
      <c r="C354" s="339"/>
      <c r="D354" s="339"/>
      <c r="E354" s="339"/>
      <c r="F354" s="339"/>
    </row>
    <row r="355" spans="1:6" x14ac:dyDescent="0.25">
      <c r="A355" s="43" t="s">
        <v>112</v>
      </c>
      <c r="B355" s="168">
        <v>0</v>
      </c>
      <c r="C355" s="168"/>
      <c r="D355" s="166"/>
      <c r="E355" s="145"/>
      <c r="F355" s="145"/>
    </row>
    <row r="356" spans="1:6" x14ac:dyDescent="0.25">
      <c r="A356" s="43" t="s">
        <v>309</v>
      </c>
      <c r="B356" s="168">
        <v>0</v>
      </c>
      <c r="C356" s="168"/>
      <c r="D356" s="166"/>
      <c r="E356" s="157"/>
      <c r="F356" s="145"/>
    </row>
    <row r="357" spans="1:6" x14ac:dyDescent="0.25">
      <c r="A357" s="33" t="s">
        <v>28</v>
      </c>
      <c r="B357" s="168">
        <v>0</v>
      </c>
      <c r="C357" s="168"/>
      <c r="D357" s="147"/>
      <c r="E357" s="145"/>
      <c r="F357" s="145"/>
    </row>
    <row r="358" spans="1:6" x14ac:dyDescent="0.25">
      <c r="A358" s="23" t="s">
        <v>13</v>
      </c>
      <c r="B358" s="168">
        <v>0</v>
      </c>
      <c r="C358" s="168"/>
      <c r="D358" s="166"/>
      <c r="E358" s="145"/>
      <c r="F358" s="145"/>
    </row>
    <row r="359" spans="1:6" ht="18" x14ac:dyDescent="0.35">
      <c r="A359" s="75" t="s">
        <v>59</v>
      </c>
      <c r="B359" s="168" t="s">
        <v>34</v>
      </c>
      <c r="C359" s="215" t="str">
        <f>IF(B359=0, -5, "0")</f>
        <v>0</v>
      </c>
      <c r="D359" s="166"/>
      <c r="E359" s="145"/>
      <c r="F359" s="145"/>
    </row>
    <row r="360" spans="1:6" x14ac:dyDescent="0.25">
      <c r="A360" s="23" t="s">
        <v>145</v>
      </c>
      <c r="B360" s="168">
        <v>0</v>
      </c>
      <c r="C360" s="136"/>
      <c r="D360" s="166"/>
      <c r="E360" s="145"/>
      <c r="F360" s="145"/>
    </row>
    <row r="361" spans="1:6" x14ac:dyDescent="0.25">
      <c r="A361" s="23" t="s">
        <v>280</v>
      </c>
      <c r="B361" s="168">
        <v>0</v>
      </c>
      <c r="C361" s="136"/>
      <c r="D361" s="10"/>
      <c r="E361" s="145"/>
      <c r="F361" s="145"/>
    </row>
    <row r="362" spans="1:6" x14ac:dyDescent="0.25">
      <c r="A362" s="23" t="s">
        <v>27</v>
      </c>
      <c r="B362" s="168">
        <v>0</v>
      </c>
      <c r="C362" s="168"/>
      <c r="D362" s="10"/>
      <c r="E362" s="145"/>
      <c r="F362" s="145"/>
    </row>
    <row r="363" spans="1:6" x14ac:dyDescent="0.25">
      <c r="A363" s="19" t="s">
        <v>38</v>
      </c>
      <c r="B363" s="19"/>
      <c r="C363" s="19"/>
      <c r="D363" s="19">
        <f>SUM(B355:C362)</f>
        <v>0</v>
      </c>
    </row>
    <row r="364" spans="1:6" x14ac:dyDescent="0.25">
      <c r="A364" s="19" t="s">
        <v>37</v>
      </c>
      <c r="B364" s="20"/>
      <c r="C364" s="21"/>
      <c r="D364" s="62">
        <f>D363/(COUNT(B355:C362)*2)</f>
        <v>0</v>
      </c>
    </row>
    <row r="365" spans="1:6" x14ac:dyDescent="0.25">
      <c r="A365" s="9"/>
      <c r="B365" s="6"/>
      <c r="C365" s="7"/>
      <c r="D365" s="6"/>
    </row>
    <row r="366" spans="1:6" ht="18" x14ac:dyDescent="0.25">
      <c r="A366" s="335" t="s">
        <v>25</v>
      </c>
      <c r="B366" s="336"/>
      <c r="C366" s="336"/>
      <c r="D366" s="336"/>
      <c r="E366" s="336"/>
      <c r="F366" s="336"/>
    </row>
    <row r="367" spans="1:6" x14ac:dyDescent="0.25">
      <c r="A367" s="167" t="s">
        <v>314</v>
      </c>
      <c r="B367" s="169">
        <v>0</v>
      </c>
      <c r="C367" s="169"/>
      <c r="D367" s="150"/>
      <c r="E367" s="145"/>
      <c r="F367" s="145"/>
    </row>
    <row r="368" spans="1:6" x14ac:dyDescent="0.25">
      <c r="A368" s="18" t="s">
        <v>105</v>
      </c>
      <c r="B368" s="169">
        <v>0</v>
      </c>
      <c r="C368" s="168"/>
      <c r="D368" s="141"/>
      <c r="E368" s="145"/>
      <c r="F368" s="145"/>
    </row>
    <row r="369" spans="1:6" ht="18" x14ac:dyDescent="0.35">
      <c r="A369" s="75" t="s">
        <v>59</v>
      </c>
      <c r="B369" s="169" t="s">
        <v>34</v>
      </c>
      <c r="C369" s="215" t="str">
        <f>IF(B369=0, -5, "0")</f>
        <v>0</v>
      </c>
      <c r="D369" s="166"/>
      <c r="E369" s="145"/>
      <c r="F369" s="145"/>
    </row>
    <row r="370" spans="1:6" x14ac:dyDescent="0.25">
      <c r="A370" s="18" t="s">
        <v>253</v>
      </c>
      <c r="B370" s="169">
        <v>0</v>
      </c>
      <c r="C370" s="168"/>
      <c r="D370" s="166"/>
      <c r="E370" s="145"/>
      <c r="F370" s="145"/>
    </row>
    <row r="371" spans="1:6" x14ac:dyDescent="0.25">
      <c r="A371" s="18" t="s">
        <v>55</v>
      </c>
      <c r="B371" s="169">
        <v>0</v>
      </c>
      <c r="C371" s="168"/>
      <c r="D371" s="12"/>
      <c r="E371" s="145"/>
      <c r="F371" s="145"/>
    </row>
    <row r="372" spans="1:6" x14ac:dyDescent="0.25">
      <c r="A372" s="18" t="s">
        <v>14</v>
      </c>
      <c r="B372" s="169">
        <v>0</v>
      </c>
      <c r="C372" s="168"/>
      <c r="D372" s="12"/>
      <c r="E372" s="145"/>
      <c r="F372" s="145"/>
    </row>
    <row r="373" spans="1:6" x14ac:dyDescent="0.25">
      <c r="A373" s="24" t="s">
        <v>114</v>
      </c>
      <c r="B373" s="169">
        <v>0</v>
      </c>
      <c r="C373" s="168"/>
      <c r="D373" s="128"/>
      <c r="E373" s="145"/>
      <c r="F373" s="145"/>
    </row>
    <row r="374" spans="1:6" ht="18" x14ac:dyDescent="0.35">
      <c r="A374" s="75" t="s">
        <v>115</v>
      </c>
      <c r="B374" s="169" t="s">
        <v>34</v>
      </c>
      <c r="C374" s="215" t="str">
        <f>IF(B374=0, -5, "0")</f>
        <v>0</v>
      </c>
      <c r="D374" s="166"/>
      <c r="E374" s="145"/>
      <c r="F374" s="145"/>
    </row>
    <row r="375" spans="1:6" ht="30" x14ac:dyDescent="0.25">
      <c r="A375" s="18" t="s">
        <v>199</v>
      </c>
      <c r="B375" s="169">
        <v>0</v>
      </c>
      <c r="C375" s="168"/>
      <c r="D375" s="166"/>
      <c r="E375" s="145"/>
      <c r="F375" s="145"/>
    </row>
    <row r="376" spans="1:6" x14ac:dyDescent="0.25">
      <c r="A376" s="18" t="s">
        <v>248</v>
      </c>
      <c r="B376" s="169">
        <v>0</v>
      </c>
      <c r="C376" s="168"/>
      <c r="D376" s="166"/>
      <c r="E376" s="145"/>
      <c r="F376" s="145"/>
    </row>
    <row r="377" spans="1:6" x14ac:dyDescent="0.25">
      <c r="A377" s="24" t="s">
        <v>168</v>
      </c>
      <c r="B377" s="169">
        <v>0</v>
      </c>
      <c r="C377" s="168"/>
      <c r="D377" s="166"/>
      <c r="E377" s="145"/>
      <c r="F377" s="145"/>
    </row>
    <row r="378" spans="1:6" x14ac:dyDescent="0.25">
      <c r="A378" s="24" t="s">
        <v>83</v>
      </c>
      <c r="B378" s="169">
        <v>0</v>
      </c>
      <c r="C378" s="168"/>
      <c r="D378" s="166"/>
      <c r="E378" s="145"/>
      <c r="F378" s="145"/>
    </row>
    <row r="379" spans="1:6" x14ac:dyDescent="0.25">
      <c r="A379" s="19" t="s">
        <v>38</v>
      </c>
      <c r="B379" s="19"/>
      <c r="C379" s="19"/>
      <c r="D379" s="19">
        <f>SUM(B367:C378)</f>
        <v>0</v>
      </c>
    </row>
    <row r="380" spans="1:6" x14ac:dyDescent="0.25">
      <c r="A380" s="19" t="s">
        <v>37</v>
      </c>
      <c r="B380" s="20"/>
      <c r="C380" s="20"/>
      <c r="D380" s="63">
        <f>D379/(COUNT(B367:C378)*2)</f>
        <v>0</v>
      </c>
    </row>
    <row r="381" spans="1:6" x14ac:dyDescent="0.25">
      <c r="A381" s="44"/>
      <c r="B381" s="44"/>
      <c r="C381" s="44"/>
      <c r="D381" s="44"/>
    </row>
    <row r="382" spans="1:6" ht="18" x14ac:dyDescent="0.25">
      <c r="A382" s="335" t="s">
        <v>124</v>
      </c>
      <c r="B382" s="336"/>
      <c r="C382" s="336"/>
      <c r="D382" s="336"/>
      <c r="E382" s="336"/>
      <c r="F382" s="336"/>
    </row>
    <row r="383" spans="1:6" x14ac:dyDescent="0.25">
      <c r="A383" s="18" t="s">
        <v>105</v>
      </c>
      <c r="B383" s="168">
        <v>0</v>
      </c>
      <c r="C383" s="168"/>
      <c r="D383" s="166"/>
      <c r="E383" s="145"/>
      <c r="F383" s="145"/>
    </row>
    <row r="384" spans="1:6" ht="18" x14ac:dyDescent="0.35">
      <c r="A384" s="75" t="s">
        <v>59</v>
      </c>
      <c r="B384" s="168" t="s">
        <v>34</v>
      </c>
      <c r="C384" s="215" t="str">
        <f>IF(B384=0, -5, "0")</f>
        <v>0</v>
      </c>
      <c r="D384" s="166"/>
      <c r="E384" s="145"/>
      <c r="F384" s="145"/>
    </row>
    <row r="385" spans="1:16384" x14ac:dyDescent="0.25">
      <c r="A385" s="18" t="s">
        <v>255</v>
      </c>
      <c r="B385" s="168">
        <v>0</v>
      </c>
      <c r="C385" s="168"/>
      <c r="D385" s="166"/>
      <c r="E385" s="145"/>
      <c r="F385" s="145"/>
    </row>
    <row r="386" spans="1:16384" ht="27" customHeight="1" x14ac:dyDescent="0.25">
      <c r="A386" s="167" t="s">
        <v>310</v>
      </c>
      <c r="B386" s="168">
        <v>0</v>
      </c>
      <c r="C386" s="169"/>
      <c r="D386" s="144"/>
      <c r="E386" s="171"/>
      <c r="F386" s="145"/>
    </row>
    <row r="387" spans="1:16384" ht="13.5" customHeight="1" x14ac:dyDescent="0.35">
      <c r="A387" s="75" t="s">
        <v>115</v>
      </c>
      <c r="B387" s="168" t="s">
        <v>34</v>
      </c>
      <c r="C387" s="215" t="str">
        <f>IF(B387=0, -5, "0")</f>
        <v>0</v>
      </c>
      <c r="D387" s="166"/>
      <c r="E387" s="145"/>
      <c r="F387" s="145"/>
    </row>
    <row r="388" spans="1:16384" s="3" customFormat="1" ht="13.5" customHeight="1" x14ac:dyDescent="0.25">
      <c r="A388" s="114" t="s">
        <v>38</v>
      </c>
      <c r="B388" s="114"/>
      <c r="C388" s="114"/>
      <c r="D388" s="114">
        <f>SUM(B383:C387)</f>
        <v>0</v>
      </c>
      <c r="E388" s="167"/>
      <c r="F388" s="167"/>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0</v>
      </c>
    </row>
    <row r="390" spans="1:16384" ht="13.5" customHeight="1" x14ac:dyDescent="0.25">
      <c r="A390" s="44"/>
      <c r="B390" s="44"/>
      <c r="C390" s="44"/>
      <c r="D390" s="44"/>
    </row>
    <row r="391" spans="1:16384" ht="18" x14ac:dyDescent="0.25">
      <c r="A391" s="335" t="s">
        <v>29</v>
      </c>
      <c r="B391" s="336"/>
      <c r="C391" s="336"/>
      <c r="D391" s="336"/>
      <c r="E391" s="336"/>
      <c r="F391" s="336"/>
    </row>
    <row r="392" spans="1:16384" x14ac:dyDescent="0.25">
      <c r="A392" s="167" t="s">
        <v>314</v>
      </c>
      <c r="B392" s="169">
        <v>0</v>
      </c>
      <c r="C392" s="169"/>
      <c r="D392" s="150"/>
      <c r="E392" s="145"/>
      <c r="F392" s="145"/>
    </row>
    <row r="393" spans="1:16384" x14ac:dyDescent="0.25">
      <c r="A393" s="167" t="s">
        <v>56</v>
      </c>
      <c r="B393" s="169">
        <v>0</v>
      </c>
      <c r="C393" s="168"/>
      <c r="D393" s="155"/>
      <c r="E393" s="145"/>
      <c r="F393" s="145"/>
    </row>
    <row r="394" spans="1:16384" x14ac:dyDescent="0.25">
      <c r="A394" s="24" t="s">
        <v>311</v>
      </c>
      <c r="B394" s="169">
        <v>0</v>
      </c>
      <c r="C394" s="168"/>
      <c r="D394" s="155"/>
      <c r="E394" s="166"/>
      <c r="F394" s="145"/>
    </row>
    <row r="395" spans="1:16384" ht="18" x14ac:dyDescent="0.35">
      <c r="A395" s="75" t="s">
        <v>150</v>
      </c>
      <c r="B395" s="169" t="s">
        <v>34</v>
      </c>
      <c r="C395" s="215" t="str">
        <f>IF(B395=0, -5, "0")</f>
        <v>0</v>
      </c>
      <c r="D395" s="155"/>
      <c r="E395" s="145"/>
      <c r="F395" s="145"/>
    </row>
    <row r="396" spans="1:16384" ht="18" x14ac:dyDescent="0.35">
      <c r="A396" s="75" t="s">
        <v>119</v>
      </c>
      <c r="B396" s="169" t="s">
        <v>34</v>
      </c>
      <c r="C396" s="215" t="str">
        <f>IF(B396=0, -5, "0")</f>
        <v>0</v>
      </c>
      <c r="D396" s="155"/>
      <c r="E396" s="145"/>
      <c r="F396" s="145"/>
    </row>
    <row r="397" spans="1:16384" ht="32.25" customHeight="1" x14ac:dyDescent="0.25">
      <c r="A397" s="18" t="s">
        <v>256</v>
      </c>
      <c r="B397" s="169">
        <v>0</v>
      </c>
      <c r="C397" s="168"/>
      <c r="D397" s="155"/>
      <c r="E397" s="145"/>
      <c r="F397" s="145"/>
    </row>
    <row r="398" spans="1:16384" ht="27.75" customHeight="1" x14ac:dyDescent="0.25">
      <c r="A398" s="108" t="s">
        <v>287</v>
      </c>
      <c r="B398" s="169">
        <v>0</v>
      </c>
      <c r="C398" s="152"/>
      <c r="D398" s="155"/>
      <c r="E398" s="101"/>
      <c r="F398" s="101"/>
    </row>
    <row r="399" spans="1:16384" ht="27.75" customHeight="1" x14ac:dyDescent="0.25">
      <c r="A399" s="19" t="s">
        <v>38</v>
      </c>
      <c r="B399" s="19"/>
      <c r="C399" s="19"/>
      <c r="D399" s="19">
        <f>SUM(B392:C397)</f>
        <v>0</v>
      </c>
    </row>
    <row r="400" spans="1:16384" x14ac:dyDescent="0.25">
      <c r="A400" s="19" t="s">
        <v>37</v>
      </c>
      <c r="B400" s="20"/>
      <c r="C400" s="21"/>
      <c r="D400" s="62">
        <f>D399/(COUNT(B392:C397)*2)</f>
        <v>0</v>
      </c>
    </row>
    <row r="401" spans="1:6" x14ac:dyDescent="0.25">
      <c r="A401" s="8"/>
      <c r="B401" s="7"/>
      <c r="C401" s="7"/>
      <c r="D401" s="7"/>
    </row>
    <row r="402" spans="1:6" ht="18" x14ac:dyDescent="0.25">
      <c r="A402" s="77" t="s">
        <v>43</v>
      </c>
      <c r="B402" s="83"/>
      <c r="C402" s="84"/>
      <c r="D402" s="80">
        <f>SUM(D399,D379,D388,D363)</f>
        <v>0</v>
      </c>
    </row>
    <row r="403" spans="1:6" ht="18" x14ac:dyDescent="0.25">
      <c r="A403" s="77" t="s">
        <v>231</v>
      </c>
      <c r="B403" s="83"/>
      <c r="C403" s="84"/>
      <c r="D403" s="81">
        <f>D402/(COUNT(B392:C397,B367:C378,B383:C387,B355:C362)*2)</f>
        <v>0</v>
      </c>
      <c r="E403" s="170"/>
    </row>
    <row r="404" spans="1:6" x14ac:dyDescent="0.25">
      <c r="A404" s="5"/>
      <c r="B404" s="6"/>
      <c r="C404" s="7"/>
      <c r="D404" s="6"/>
    </row>
    <row r="405" spans="1:6" ht="18" x14ac:dyDescent="0.35">
      <c r="A405" s="337" t="s">
        <v>125</v>
      </c>
      <c r="B405" s="337"/>
      <c r="C405" s="337"/>
      <c r="D405" s="337"/>
      <c r="E405" s="337"/>
      <c r="F405" s="337"/>
    </row>
    <row r="406" spans="1:6" x14ac:dyDescent="0.25">
      <c r="A406" s="190">
        <f>B11</f>
        <v>0</v>
      </c>
      <c r="B406" s="6"/>
      <c r="C406" s="7"/>
      <c r="D406" s="6"/>
    </row>
    <row r="407" spans="1:6" ht="16.5" x14ac:dyDescent="0.25">
      <c r="A407" s="338" t="s">
        <v>19</v>
      </c>
      <c r="B407" s="339"/>
      <c r="C407" s="339"/>
      <c r="D407" s="339"/>
      <c r="E407" s="339"/>
      <c r="F407" s="339"/>
    </row>
    <row r="408" spans="1:6" x14ac:dyDescent="0.25">
      <c r="A408" s="32" t="s">
        <v>62</v>
      </c>
      <c r="B408" s="168">
        <v>0</v>
      </c>
      <c r="C408" s="168"/>
      <c r="D408" s="166"/>
      <c r="E408" s="145"/>
      <c r="F408" s="145"/>
    </row>
    <row r="409" spans="1:6" x14ac:dyDescent="0.25">
      <c r="A409" s="22" t="s">
        <v>6</v>
      </c>
      <c r="B409" s="168">
        <v>0</v>
      </c>
      <c r="C409" s="168"/>
      <c r="D409" s="166"/>
      <c r="E409" s="145"/>
      <c r="F409" s="145"/>
    </row>
    <row r="410" spans="1:6" x14ac:dyDescent="0.25">
      <c r="A410" s="32" t="s">
        <v>20</v>
      </c>
      <c r="B410" s="168">
        <v>0</v>
      </c>
      <c r="C410" s="168"/>
      <c r="D410" s="147"/>
      <c r="E410" s="145"/>
      <c r="F410" s="145"/>
    </row>
    <row r="411" spans="1:6" x14ac:dyDescent="0.25">
      <c r="A411" s="22" t="s">
        <v>126</v>
      </c>
      <c r="B411" s="168">
        <v>0</v>
      </c>
      <c r="C411" s="168"/>
      <c r="D411" s="166"/>
      <c r="E411" s="145"/>
      <c r="F411" s="145"/>
    </row>
    <row r="412" spans="1:6" x14ac:dyDescent="0.25">
      <c r="A412" s="32" t="s">
        <v>194</v>
      </c>
      <c r="B412" s="168">
        <v>0</v>
      </c>
      <c r="C412" s="168"/>
      <c r="D412" s="166"/>
      <c r="E412" s="145"/>
      <c r="F412" s="145"/>
    </row>
    <row r="413" spans="1:6" ht="18" x14ac:dyDescent="0.35">
      <c r="A413" s="75" t="s">
        <v>54</v>
      </c>
      <c r="B413" s="168" t="s">
        <v>34</v>
      </c>
      <c r="C413" s="215" t="str">
        <f>IF(B413=0, -5, "0")</f>
        <v>0</v>
      </c>
      <c r="D413" s="166"/>
      <c r="E413" s="145"/>
      <c r="F413" s="145"/>
    </row>
    <row r="414" spans="1:6" x14ac:dyDescent="0.25">
      <c r="A414" s="22" t="s">
        <v>118</v>
      </c>
      <c r="B414" s="168">
        <v>0</v>
      </c>
      <c r="C414" s="168"/>
      <c r="D414" s="166"/>
      <c r="E414" s="145"/>
      <c r="F414" s="145"/>
    </row>
    <row r="415" spans="1:6" x14ac:dyDescent="0.25">
      <c r="A415" s="19" t="s">
        <v>38</v>
      </c>
      <c r="B415" s="19"/>
      <c r="C415" s="19"/>
      <c r="D415" s="19">
        <f>SUM(B408:C414)</f>
        <v>0</v>
      </c>
    </row>
    <row r="416" spans="1:6" x14ac:dyDescent="0.25">
      <c r="A416" s="19" t="s">
        <v>37</v>
      </c>
      <c r="B416" s="20"/>
      <c r="C416" s="21"/>
      <c r="D416" s="62">
        <f>D415/(COUNT(B408:C414)*2)</f>
        <v>0</v>
      </c>
    </row>
    <row r="417" spans="1:6" x14ac:dyDescent="0.25">
      <c r="A417" s="34"/>
      <c r="B417" s="6"/>
      <c r="C417" s="7"/>
      <c r="D417" s="6"/>
    </row>
    <row r="418" spans="1:6" ht="16.5" x14ac:dyDescent="0.25">
      <c r="A418" s="377" t="s">
        <v>122</v>
      </c>
      <c r="B418" s="378"/>
      <c r="C418" s="378"/>
      <c r="D418" s="378"/>
      <c r="E418" s="378"/>
      <c r="F418" s="378"/>
    </row>
    <row r="419" spans="1:6" ht="16.5" x14ac:dyDescent="0.25">
      <c r="A419" s="106" t="s">
        <v>127</v>
      </c>
      <c r="B419" s="168" t="s">
        <v>34</v>
      </c>
      <c r="C419" s="215" t="str">
        <f>IF(B419=0, -5, "0")</f>
        <v>0</v>
      </c>
      <c r="D419" s="166"/>
      <c r="E419" s="145"/>
      <c r="F419" s="145"/>
    </row>
    <row r="420" spans="1:6" ht="30" x14ac:dyDescent="0.25">
      <c r="A420" s="167" t="s">
        <v>281</v>
      </c>
      <c r="B420" s="168">
        <v>0</v>
      </c>
      <c r="C420" s="168"/>
      <c r="D420" s="166"/>
      <c r="E420" s="145"/>
      <c r="F420" s="145"/>
    </row>
    <row r="421" spans="1:6" x14ac:dyDescent="0.25">
      <c r="A421" s="167" t="s">
        <v>407</v>
      </c>
      <c r="B421" s="168">
        <v>0</v>
      </c>
      <c r="C421" s="168"/>
      <c r="D421" s="166"/>
      <c r="E421" s="145"/>
      <c r="F421" s="145"/>
    </row>
    <row r="422" spans="1:6" x14ac:dyDescent="0.25">
      <c r="A422" s="167" t="s">
        <v>146</v>
      </c>
      <c r="B422" s="168">
        <v>0</v>
      </c>
      <c r="C422" s="168"/>
      <c r="D422" s="147"/>
      <c r="E422" s="145"/>
      <c r="F422" s="145"/>
    </row>
    <row r="423" spans="1:6" ht="18" x14ac:dyDescent="0.35">
      <c r="A423" s="75" t="s">
        <v>61</v>
      </c>
      <c r="B423" s="168" t="s">
        <v>34</v>
      </c>
      <c r="C423" s="215" t="str">
        <f>IF(B423=0, -5, "0")</f>
        <v>0</v>
      </c>
      <c r="D423" s="166"/>
      <c r="E423" s="145"/>
      <c r="F423" s="145"/>
    </row>
    <row r="424" spans="1:6" ht="30" x14ac:dyDescent="0.25">
      <c r="A424" s="18" t="s">
        <v>199</v>
      </c>
      <c r="B424" s="168">
        <v>0</v>
      </c>
      <c r="C424" s="168"/>
      <c r="D424" s="166"/>
      <c r="E424" s="145"/>
      <c r="F424" s="145"/>
    </row>
    <row r="425" spans="1:6" x14ac:dyDescent="0.25">
      <c r="A425" s="18" t="s">
        <v>248</v>
      </c>
      <c r="B425" s="168">
        <v>0</v>
      </c>
      <c r="C425" s="215"/>
      <c r="D425" s="166"/>
      <c r="E425" s="145"/>
      <c r="F425" s="145"/>
    </row>
    <row r="426" spans="1:6" ht="16.5" x14ac:dyDescent="0.25">
      <c r="A426" s="106" t="s">
        <v>168</v>
      </c>
      <c r="B426" s="168" t="s">
        <v>34</v>
      </c>
      <c r="C426" s="216" t="str">
        <f>IF(B426=0, -5, "0")</f>
        <v>0</v>
      </c>
      <c r="D426" s="144"/>
      <c r="E426" s="171"/>
      <c r="F426" s="171"/>
    </row>
    <row r="427" spans="1:6" x14ac:dyDescent="0.25">
      <c r="A427" s="24" t="s">
        <v>83</v>
      </c>
      <c r="B427" s="168">
        <v>0</v>
      </c>
      <c r="C427" s="168"/>
      <c r="D427" s="166"/>
      <c r="E427" s="145"/>
      <c r="F427" s="145"/>
    </row>
    <row r="428" spans="1:6" ht="45" x14ac:dyDescent="0.25">
      <c r="A428" s="100" t="s">
        <v>287</v>
      </c>
      <c r="B428" s="168">
        <v>0</v>
      </c>
      <c r="C428" s="152"/>
      <c r="D428" s="166">
        <v>0</v>
      </c>
      <c r="E428" s="101"/>
      <c r="F428" s="101"/>
    </row>
    <row r="429" spans="1:6" x14ac:dyDescent="0.25">
      <c r="A429" s="19" t="s">
        <v>38</v>
      </c>
      <c r="B429" s="19"/>
      <c r="C429" s="19"/>
      <c r="D429" s="96">
        <f>SUM(B419:C427)</f>
        <v>0</v>
      </c>
    </row>
    <row r="430" spans="1:6" x14ac:dyDescent="0.25">
      <c r="A430" s="19" t="s">
        <v>37</v>
      </c>
      <c r="B430" s="20"/>
      <c r="C430" s="21"/>
      <c r="D430" s="62">
        <f>D429/(COUNT(B419:C427)*2)</f>
        <v>0</v>
      </c>
    </row>
    <row r="431" spans="1:6" x14ac:dyDescent="0.25">
      <c r="A431" s="8"/>
      <c r="B431" s="7"/>
      <c r="C431" s="7"/>
      <c r="D431" s="7"/>
    </row>
    <row r="432" spans="1:6" ht="18" x14ac:dyDescent="0.25">
      <c r="A432" s="77" t="s">
        <v>128</v>
      </c>
      <c r="B432" s="83"/>
      <c r="C432" s="84"/>
      <c r="D432" s="80">
        <f>SUM(D429,D415)</f>
        <v>0</v>
      </c>
    </row>
    <row r="433" spans="1:7" ht="18" x14ac:dyDescent="0.25">
      <c r="A433" s="77" t="s">
        <v>232</v>
      </c>
      <c r="B433" s="83"/>
      <c r="C433" s="84"/>
      <c r="D433" s="81">
        <f>D432/(COUNT(B419:C427,B408:C414)*2)</f>
        <v>0</v>
      </c>
    </row>
    <row r="434" spans="1:7" x14ac:dyDescent="0.25">
      <c r="A434" s="5"/>
      <c r="B434" s="6"/>
      <c r="C434" s="7"/>
      <c r="D434" s="6"/>
    </row>
    <row r="435" spans="1:7" ht="18" x14ac:dyDescent="0.35">
      <c r="A435" s="337" t="s">
        <v>374</v>
      </c>
      <c r="B435" s="337"/>
      <c r="C435" s="337"/>
      <c r="D435" s="337"/>
      <c r="E435" s="337"/>
      <c r="F435" s="337"/>
    </row>
    <row r="436" spans="1:7" x14ac:dyDescent="0.25">
      <c r="A436" s="193">
        <f>+B11</f>
        <v>0</v>
      </c>
      <c r="B436" s="6"/>
      <c r="C436" s="7"/>
      <c r="D436" s="6"/>
    </row>
    <row r="437" spans="1:7" ht="18" x14ac:dyDescent="0.25">
      <c r="A437" s="335" t="s">
        <v>375</v>
      </c>
      <c r="B437" s="336"/>
      <c r="C437" s="336"/>
      <c r="D437" s="336"/>
      <c r="E437" s="336"/>
      <c r="F437" s="336"/>
    </row>
    <row r="438" spans="1:7" ht="30" x14ac:dyDescent="0.25">
      <c r="A438" s="18" t="s">
        <v>305</v>
      </c>
      <c r="B438" s="168">
        <v>0</v>
      </c>
      <c r="C438" s="168"/>
      <c r="D438" s="166"/>
      <c r="E438" s="145"/>
      <c r="F438" s="145"/>
    </row>
    <row r="439" spans="1:7" ht="16.5" x14ac:dyDescent="0.25">
      <c r="A439" s="106" t="s">
        <v>369</v>
      </c>
      <c r="B439" s="168" t="s">
        <v>34</v>
      </c>
      <c r="C439" s="215" t="str">
        <f>IF(B439=0, -5, "0")</f>
        <v>0</v>
      </c>
      <c r="D439" s="166"/>
      <c r="E439" s="145"/>
      <c r="F439" s="145"/>
    </row>
    <row r="440" spans="1:7" x14ac:dyDescent="0.25">
      <c r="A440" s="167" t="s">
        <v>315</v>
      </c>
      <c r="B440" s="168">
        <v>0</v>
      </c>
      <c r="C440" s="169"/>
      <c r="D440" s="145"/>
      <c r="E440" s="171"/>
      <c r="F440" s="145"/>
    </row>
    <row r="441" spans="1:7" ht="16.5" x14ac:dyDescent="0.3">
      <c r="A441" s="48" t="s">
        <v>195</v>
      </c>
      <c r="B441" s="168">
        <v>0</v>
      </c>
      <c r="C441" s="169"/>
      <c r="D441" s="144"/>
      <c r="E441" s="171"/>
      <c r="F441" s="145"/>
      <c r="G441" s="170"/>
    </row>
    <row r="442" spans="1:7" x14ac:dyDescent="0.25">
      <c r="A442" s="19" t="s">
        <v>38</v>
      </c>
      <c r="B442" s="19"/>
      <c r="C442" s="19"/>
      <c r="D442" s="96">
        <f>SUM(B438:C441)</f>
        <v>0</v>
      </c>
    </row>
    <row r="443" spans="1:7" x14ac:dyDescent="0.25">
      <c r="A443" s="19" t="s">
        <v>37</v>
      </c>
      <c r="B443" s="20"/>
      <c r="C443" s="21"/>
      <c r="D443" s="62">
        <f>D442/(COUNT(B438:C441)*2)</f>
        <v>0</v>
      </c>
    </row>
    <row r="444" spans="1:7" ht="18" x14ac:dyDescent="0.25">
      <c r="A444" s="335" t="s">
        <v>31</v>
      </c>
      <c r="B444" s="336"/>
      <c r="C444" s="336"/>
      <c r="D444" s="336"/>
      <c r="E444" s="336"/>
      <c r="F444" s="336"/>
    </row>
    <row r="445" spans="1:7" x14ac:dyDescent="0.25">
      <c r="A445" s="22" t="s">
        <v>3</v>
      </c>
      <c r="B445" s="168">
        <v>0</v>
      </c>
      <c r="C445" s="168"/>
      <c r="D445" s="166"/>
      <c r="E445" s="145"/>
      <c r="F445" s="145"/>
    </row>
    <row r="446" spans="1:7" x14ac:dyDescent="0.25">
      <c r="A446" s="32" t="s">
        <v>30</v>
      </c>
      <c r="B446" s="168">
        <v>0</v>
      </c>
      <c r="C446" s="168"/>
      <c r="D446" s="166"/>
      <c r="E446" s="145"/>
      <c r="F446" s="145"/>
    </row>
    <row r="447" spans="1:7" ht="45" x14ac:dyDescent="0.25">
      <c r="A447" s="115" t="s">
        <v>287</v>
      </c>
      <c r="B447" s="168">
        <v>0</v>
      </c>
      <c r="C447" s="152"/>
      <c r="D447" s="166"/>
      <c r="E447" s="101"/>
      <c r="F447" s="101"/>
    </row>
    <row r="448" spans="1:7" x14ac:dyDescent="0.25">
      <c r="A448" s="19" t="s">
        <v>38</v>
      </c>
      <c r="B448" s="19"/>
      <c r="C448" s="19"/>
      <c r="D448" s="96">
        <f>SUM(B445:C446)</f>
        <v>0</v>
      </c>
    </row>
    <row r="449" spans="1:6" x14ac:dyDescent="0.25">
      <c r="A449" s="19" t="s">
        <v>37</v>
      </c>
      <c r="B449" s="20"/>
      <c r="C449" s="21"/>
      <c r="D449" s="62">
        <f>D448/(COUNT(B445:C446)*2)</f>
        <v>0</v>
      </c>
    </row>
    <row r="450" spans="1:6" x14ac:dyDescent="0.25">
      <c r="A450" s="8"/>
      <c r="B450" s="7"/>
      <c r="C450" s="7"/>
      <c r="D450" s="7"/>
    </row>
    <row r="451" spans="1:6" ht="18" x14ac:dyDescent="0.25">
      <c r="A451" s="77" t="s">
        <v>84</v>
      </c>
      <c r="B451" s="83"/>
      <c r="C451" s="84"/>
      <c r="D451" s="80">
        <f>SUM(D448,D442)</f>
        <v>0</v>
      </c>
    </row>
    <row r="452" spans="1:6" ht="18" x14ac:dyDescent="0.25">
      <c r="A452" s="77" t="s">
        <v>233</v>
      </c>
      <c r="B452" s="83"/>
      <c r="C452" s="84"/>
      <c r="D452" s="81">
        <f>D451/(COUNT(B445:C446,B438:C441)*2)</f>
        <v>0</v>
      </c>
    </row>
    <row r="453" spans="1:6" x14ac:dyDescent="0.25">
      <c r="A453" s="13"/>
      <c r="B453" s="6"/>
      <c r="C453" s="7"/>
      <c r="D453" s="6"/>
    </row>
    <row r="454" spans="1:6" ht="18" x14ac:dyDescent="0.35">
      <c r="A454" s="337" t="s">
        <v>180</v>
      </c>
      <c r="B454" s="337"/>
      <c r="C454" s="337"/>
      <c r="D454" s="337"/>
      <c r="E454" s="337"/>
      <c r="F454" s="337"/>
    </row>
    <row r="455" spans="1:6" x14ac:dyDescent="0.25">
      <c r="A455" s="15"/>
      <c r="B455" s="6"/>
      <c r="C455" s="7"/>
      <c r="D455" s="6"/>
    </row>
    <row r="456" spans="1:6" x14ac:dyDescent="0.25">
      <c r="A456" s="22" t="s">
        <v>15</v>
      </c>
      <c r="B456" s="168">
        <v>0</v>
      </c>
      <c r="C456" s="168"/>
      <c r="D456" s="166"/>
      <c r="E456" s="145"/>
      <c r="F456" s="145"/>
    </row>
    <row r="457" spans="1:6" x14ac:dyDescent="0.25">
      <c r="A457" s="32" t="s">
        <v>245</v>
      </c>
      <c r="B457" s="168">
        <v>0</v>
      </c>
      <c r="C457" s="168"/>
      <c r="D457" s="147"/>
      <c r="E457" s="145"/>
      <c r="F457" s="145"/>
    </row>
    <row r="458" spans="1:6" x14ac:dyDescent="0.25">
      <c r="A458" s="32" t="s">
        <v>86</v>
      </c>
      <c r="B458" s="168">
        <v>0</v>
      </c>
      <c r="C458" s="169"/>
      <c r="D458" s="160"/>
      <c r="E458" s="171"/>
      <c r="F458" s="145"/>
    </row>
    <row r="459" spans="1:6" x14ac:dyDescent="0.25">
      <c r="A459" s="32" t="s">
        <v>16</v>
      </c>
      <c r="B459" s="168">
        <v>0</v>
      </c>
      <c r="C459" s="168"/>
      <c r="D459" s="154"/>
      <c r="E459" s="145"/>
      <c r="F459" s="145"/>
    </row>
    <row r="460" spans="1:6" ht="45" x14ac:dyDescent="0.25">
      <c r="A460" s="115" t="s">
        <v>287</v>
      </c>
      <c r="B460" s="168">
        <v>0</v>
      </c>
      <c r="C460" s="152"/>
      <c r="D460" s="154"/>
      <c r="E460" s="101"/>
      <c r="F460" s="101"/>
    </row>
    <row r="461" spans="1:6" x14ac:dyDescent="0.25">
      <c r="A461" s="19" t="s">
        <v>38</v>
      </c>
      <c r="B461" s="19"/>
      <c r="C461" s="19"/>
      <c r="D461" s="19">
        <f>SUM(B456:C459)</f>
        <v>0</v>
      </c>
    </row>
    <row r="462" spans="1:6" x14ac:dyDescent="0.25">
      <c r="A462" s="19" t="s">
        <v>37</v>
      </c>
      <c r="B462" s="20"/>
      <c r="C462" s="21"/>
      <c r="D462" s="62">
        <f>D461/(COUNT(B456:C459)*2)</f>
        <v>0</v>
      </c>
    </row>
    <row r="463" spans="1:6" x14ac:dyDescent="0.25">
      <c r="A463" s="14"/>
      <c r="B463" s="6"/>
      <c r="C463" s="7"/>
      <c r="D463" s="6"/>
    </row>
    <row r="464" spans="1:6" ht="18" x14ac:dyDescent="0.35">
      <c r="A464" s="337" t="s">
        <v>87</v>
      </c>
      <c r="B464" s="337"/>
      <c r="C464" s="337"/>
      <c r="D464" s="337"/>
      <c r="E464" s="337"/>
      <c r="F464" s="337"/>
    </row>
    <row r="465" spans="1:7" x14ac:dyDescent="0.25">
      <c r="A465" s="15"/>
      <c r="B465" s="6"/>
      <c r="C465" s="7"/>
      <c r="D465" s="6"/>
    </row>
    <row r="466" spans="1:7" ht="30" x14ac:dyDescent="0.25">
      <c r="A466" s="32" t="s">
        <v>288</v>
      </c>
      <c r="B466" s="169">
        <v>0</v>
      </c>
      <c r="C466" s="169"/>
      <c r="D466" s="144"/>
      <c r="E466" s="171"/>
      <c r="F466" s="145"/>
    </row>
    <row r="467" spans="1:7" ht="15.75" x14ac:dyDescent="0.3">
      <c r="A467" s="179" t="s">
        <v>306</v>
      </c>
      <c r="B467" s="169" t="s">
        <v>34</v>
      </c>
      <c r="C467" s="216" t="str">
        <f>IF(B467=0, -5, "0")</f>
        <v>0</v>
      </c>
      <c r="D467" s="144"/>
      <c r="E467" s="170"/>
      <c r="F467" s="145"/>
      <c r="G467" s="170"/>
    </row>
    <row r="468" spans="1:7" ht="30" x14ac:dyDescent="0.25">
      <c r="A468" s="32" t="s">
        <v>196</v>
      </c>
      <c r="B468" s="169">
        <v>0</v>
      </c>
      <c r="C468" s="169"/>
      <c r="D468" s="160"/>
      <c r="E468" s="171"/>
      <c r="F468" s="145"/>
    </row>
    <row r="469" spans="1:7" ht="45" x14ac:dyDescent="0.25">
      <c r="A469" s="32" t="s">
        <v>287</v>
      </c>
      <c r="B469" s="169">
        <v>0</v>
      </c>
      <c r="C469" s="152"/>
      <c r="D469" s="141"/>
      <c r="E469" s="101"/>
      <c r="F469" s="101"/>
    </row>
    <row r="470" spans="1:7" x14ac:dyDescent="0.25">
      <c r="A470" s="19" t="s">
        <v>38</v>
      </c>
      <c r="B470" s="19"/>
      <c r="C470" s="19"/>
      <c r="D470" s="19">
        <f>SUM(B466:C468)</f>
        <v>0</v>
      </c>
    </row>
    <row r="471" spans="1:7" x14ac:dyDescent="0.25">
      <c r="A471" s="19" t="s">
        <v>37</v>
      </c>
      <c r="B471" s="20"/>
      <c r="C471" s="21"/>
      <c r="D471" s="62">
        <f>D470/(COUNT(B466:C468)*2)</f>
        <v>0</v>
      </c>
    </row>
    <row r="472" spans="1:7" x14ac:dyDescent="0.25">
      <c r="A472" s="14"/>
      <c r="B472" s="6"/>
      <c r="C472" s="7"/>
      <c r="D472" s="6"/>
    </row>
    <row r="473" spans="1:7" ht="18" x14ac:dyDescent="0.35">
      <c r="A473" s="337" t="s">
        <v>151</v>
      </c>
      <c r="B473" s="337"/>
      <c r="C473" s="337"/>
      <c r="D473" s="337"/>
      <c r="E473" s="337"/>
      <c r="F473" s="337"/>
    </row>
    <row r="474" spans="1:7" ht="18" x14ac:dyDescent="0.25">
      <c r="A474" s="16"/>
      <c r="B474" s="6"/>
      <c r="C474" s="7"/>
      <c r="D474" s="6"/>
    </row>
    <row r="475" spans="1:7" x14ac:dyDescent="0.25">
      <c r="A475" s="18" t="s">
        <v>9</v>
      </c>
      <c r="B475" s="168">
        <v>0</v>
      </c>
      <c r="C475" s="168"/>
      <c r="D475" s="166"/>
      <c r="E475" s="145"/>
      <c r="F475" s="145"/>
    </row>
    <row r="476" spans="1:7" ht="36" x14ac:dyDescent="0.35">
      <c r="A476" s="82" t="s">
        <v>274</v>
      </c>
      <c r="B476" s="168" t="s">
        <v>34</v>
      </c>
      <c r="C476" s="215" t="str">
        <f>IF(B476=0, -5, "0")</f>
        <v>0</v>
      </c>
      <c r="D476" s="166"/>
      <c r="E476" s="145"/>
      <c r="F476" s="145"/>
    </row>
    <row r="477" spans="1:7" ht="36" x14ac:dyDescent="0.35">
      <c r="A477" s="82" t="s">
        <v>106</v>
      </c>
      <c r="B477" s="168" t="s">
        <v>34</v>
      </c>
      <c r="C477" s="215" t="str">
        <f>IF(B477=0, -5, "0")</f>
        <v>0</v>
      </c>
      <c r="D477" s="166"/>
      <c r="E477" s="145"/>
      <c r="F477" s="145"/>
    </row>
    <row r="478" spans="1:7" x14ac:dyDescent="0.25">
      <c r="A478" s="167" t="s">
        <v>179</v>
      </c>
      <c r="B478" s="168">
        <v>0</v>
      </c>
      <c r="C478" s="168"/>
      <c r="D478" s="166"/>
      <c r="E478" s="145"/>
      <c r="F478" s="145"/>
    </row>
    <row r="479" spans="1:7" x14ac:dyDescent="0.25">
      <c r="A479" s="18" t="s">
        <v>275</v>
      </c>
      <c r="B479" s="168">
        <v>0</v>
      </c>
      <c r="C479" s="168"/>
      <c r="D479" s="141"/>
      <c r="E479" s="166"/>
      <c r="F479" s="145"/>
    </row>
    <row r="480" spans="1:7" ht="30" x14ac:dyDescent="0.25">
      <c r="A480" s="18" t="s">
        <v>49</v>
      </c>
      <c r="B480" s="168">
        <v>0</v>
      </c>
      <c r="C480" s="168"/>
      <c r="D480" s="166"/>
      <c r="E480" s="145"/>
      <c r="F480" s="145"/>
    </row>
    <row r="481" spans="1:7" x14ac:dyDescent="0.25">
      <c r="A481" s="18" t="s">
        <v>258</v>
      </c>
      <c r="B481" s="168">
        <v>0</v>
      </c>
      <c r="C481" s="168"/>
      <c r="D481" s="166"/>
      <c r="E481" s="145"/>
      <c r="F481" s="145"/>
    </row>
    <row r="482" spans="1:7" x14ac:dyDescent="0.25">
      <c r="A482" s="24" t="s">
        <v>120</v>
      </c>
      <c r="B482" s="168">
        <v>0</v>
      </c>
      <c r="C482" s="168"/>
      <c r="D482" s="166"/>
      <c r="E482" s="145"/>
      <c r="F482" s="145"/>
    </row>
    <row r="483" spans="1:7" x14ac:dyDescent="0.25">
      <c r="A483" s="18" t="s">
        <v>88</v>
      </c>
      <c r="B483" s="168">
        <v>0</v>
      </c>
      <c r="C483" s="168"/>
      <c r="D483" s="166"/>
      <c r="E483" s="145"/>
      <c r="F483" s="145"/>
    </row>
    <row r="484" spans="1:7" ht="30" x14ac:dyDescent="0.25">
      <c r="A484" s="167" t="s">
        <v>257</v>
      </c>
      <c r="B484" s="168">
        <v>0</v>
      </c>
      <c r="C484" s="168"/>
      <c r="D484" s="166"/>
      <c r="E484" s="145"/>
      <c r="F484" s="145"/>
    </row>
    <row r="485" spans="1:7" ht="30" x14ac:dyDescent="0.25">
      <c r="A485" s="167" t="s">
        <v>210</v>
      </c>
      <c r="B485" s="168">
        <v>0</v>
      </c>
      <c r="C485" s="168"/>
      <c r="D485" s="166"/>
      <c r="E485" s="145"/>
      <c r="F485" s="145"/>
    </row>
    <row r="486" spans="1:7" x14ac:dyDescent="0.25">
      <c r="A486" s="192" t="s">
        <v>370</v>
      </c>
      <c r="B486" s="168">
        <v>0</v>
      </c>
      <c r="C486" s="168"/>
      <c r="D486" s="166"/>
      <c r="E486" s="145"/>
      <c r="F486" s="145"/>
    </row>
    <row r="487" spans="1:7" x14ac:dyDescent="0.25">
      <c r="A487" s="99" t="s">
        <v>408</v>
      </c>
      <c r="B487" s="168">
        <v>0</v>
      </c>
      <c r="C487" s="145"/>
      <c r="D487" s="145"/>
      <c r="E487" s="145"/>
      <c r="F487" s="145"/>
      <c r="G487" s="170"/>
    </row>
    <row r="488" spans="1:7" ht="30" x14ac:dyDescent="0.25">
      <c r="A488" s="99" t="s">
        <v>409</v>
      </c>
      <c r="B488" s="168">
        <v>0</v>
      </c>
      <c r="C488" s="175"/>
      <c r="D488" s="173"/>
      <c r="E488" s="174"/>
      <c r="F488" s="174"/>
    </row>
    <row r="489" spans="1:7" ht="45" x14ac:dyDescent="0.25">
      <c r="A489" s="99" t="s">
        <v>410</v>
      </c>
      <c r="B489" s="168">
        <v>0</v>
      </c>
      <c r="C489" s="152"/>
      <c r="D489" s="173"/>
      <c r="E489" s="145"/>
      <c r="F489" s="145"/>
    </row>
    <row r="490" spans="1:7" ht="45" x14ac:dyDescent="0.25">
      <c r="A490" s="99" t="s">
        <v>287</v>
      </c>
      <c r="B490" s="168">
        <v>0</v>
      </c>
      <c r="C490" s="152"/>
      <c r="D490" s="176"/>
      <c r="E490" s="101"/>
      <c r="F490" s="101"/>
    </row>
    <row r="491" spans="1:7" x14ac:dyDescent="0.25">
      <c r="A491" s="19" t="s">
        <v>38</v>
      </c>
      <c r="B491" s="19"/>
      <c r="C491" s="19"/>
      <c r="D491" s="19">
        <f>SUM(B475:C489)</f>
        <v>0</v>
      </c>
    </row>
    <row r="492" spans="1:7" x14ac:dyDescent="0.25">
      <c r="A492" s="19" t="s">
        <v>37</v>
      </c>
      <c r="B492" s="20"/>
      <c r="C492" s="21"/>
      <c r="D492" s="62">
        <f>D491/(COUNT(B475:C489)*2)</f>
        <v>0</v>
      </c>
    </row>
    <row r="493" spans="1:7" x14ac:dyDescent="0.25">
      <c r="A493" s="9"/>
      <c r="B493" s="6"/>
      <c r="C493" s="7"/>
      <c r="D493" s="6"/>
    </row>
    <row r="494" spans="1:7" ht="18" x14ac:dyDescent="0.35">
      <c r="A494" s="337" t="s">
        <v>152</v>
      </c>
      <c r="B494" s="337"/>
      <c r="C494" s="337"/>
      <c r="D494" s="337"/>
      <c r="E494" s="337"/>
      <c r="F494" s="337"/>
    </row>
    <row r="495" spans="1:7" x14ac:dyDescent="0.25">
      <c r="A495" s="9"/>
      <c r="B495" s="6"/>
      <c r="C495" s="7"/>
      <c r="D495" s="6"/>
    </row>
    <row r="496" spans="1:7" ht="30" x14ac:dyDescent="0.25">
      <c r="A496" s="167" t="s">
        <v>169</v>
      </c>
      <c r="B496" s="168">
        <v>0</v>
      </c>
      <c r="C496" s="168"/>
      <c r="D496" s="147"/>
      <c r="E496" s="145"/>
      <c r="F496" s="145"/>
    </row>
    <row r="497" spans="1:6" x14ac:dyDescent="0.25">
      <c r="A497" s="18" t="s">
        <v>58</v>
      </c>
      <c r="B497" s="168">
        <v>0</v>
      </c>
      <c r="C497" s="168"/>
      <c r="D497" s="166"/>
      <c r="E497" s="145"/>
      <c r="F497" s="145"/>
    </row>
    <row r="498" spans="1:6" ht="16.5" x14ac:dyDescent="0.35">
      <c r="A498" s="116" t="s">
        <v>121</v>
      </c>
      <c r="B498" s="168" t="s">
        <v>34</v>
      </c>
      <c r="C498" s="215" t="str">
        <f>IF(B498=0, -5, "0")</f>
        <v>0</v>
      </c>
      <c r="D498" s="166"/>
      <c r="E498" s="145"/>
      <c r="F498" s="145"/>
    </row>
    <row r="499" spans="1:6" ht="45" x14ac:dyDescent="0.3">
      <c r="A499" s="122" t="s">
        <v>287</v>
      </c>
      <c r="B499" s="168">
        <v>0</v>
      </c>
      <c r="C499" s="168"/>
      <c r="D499" s="166"/>
      <c r="E499" s="101"/>
      <c r="F499" s="101"/>
    </row>
    <row r="500" spans="1:6" x14ac:dyDescent="0.25">
      <c r="A500" s="19" t="s">
        <v>38</v>
      </c>
      <c r="B500" s="19"/>
      <c r="C500" s="25"/>
      <c r="D500" s="19">
        <f>SUM(B496:C498)</f>
        <v>0</v>
      </c>
    </row>
    <row r="501" spans="1:6" x14ac:dyDescent="0.25">
      <c r="A501" s="19" t="s">
        <v>37</v>
      </c>
      <c r="B501" s="25"/>
      <c r="C501" s="26"/>
      <c r="D501" s="64">
        <f>D500/(COUNT(B496:C498)*2)</f>
        <v>0</v>
      </c>
    </row>
    <row r="503" spans="1:6" ht="18.75" x14ac:dyDescent="0.3">
      <c r="A503" s="117" t="s">
        <v>283</v>
      </c>
      <c r="B503" s="118"/>
      <c r="C503" s="118"/>
      <c r="D503" s="217">
        <f>AVERAGE(D36,D92,D145,D185,D241,D284,D317,D345,D398,D428,D447,D460,D469,D490,D499)</f>
        <v>0</v>
      </c>
    </row>
    <row r="504" spans="1:6" ht="22.5" x14ac:dyDescent="0.3">
      <c r="A504" s="70" t="s">
        <v>47</v>
      </c>
      <c r="B504" s="71"/>
      <c r="C504" s="72"/>
      <c r="D504" s="73">
        <f>SUM(D500,D491,D461,D451,D402,D349,D321,D40,D470,D288,D245,D149,D432,D189,D96)</f>
        <v>0</v>
      </c>
    </row>
    <row r="505" spans="1:6" ht="22.5" x14ac:dyDescent="0.3">
      <c r="A505" s="70" t="s">
        <v>235</v>
      </c>
      <c r="B505" s="71"/>
      <c r="C505" s="72"/>
      <c r="D505" s="74">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dDq+4ifVvM0VVorpN4HzaCp3iRCCKE/VfksobhpqgeI/0oqzlSrf1foLF8KOfiWRboMgh5vcvjUDE6eLX0uvA==" saltValue="u3KzzfiAk9Wkgf2syp/dpQ==" spinCount="100000" sheet="1" objects="1" scenarios="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3"/>
  <dimension ref="A1:I198"/>
  <sheetViews>
    <sheetView topLeftCell="A162" zoomScale="50" zoomScaleNormal="50" workbookViewId="0">
      <selection activeCell="D189" activeCellId="6" sqref="D121:F131 D136:F147 D152:F159 D164:F167 D172:F175 D180:F184 D189:F192"/>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65"/>
      <c r="E1" s="365"/>
      <c r="F1" s="365"/>
      <c r="G1" s="365"/>
      <c r="H1" s="365"/>
      <c r="I1" s="365"/>
    </row>
    <row r="2" spans="1:9" s="36" customFormat="1" ht="24.75" x14ac:dyDescent="0.5">
      <c r="A2" s="35"/>
      <c r="B2" s="52">
        <v>1</v>
      </c>
      <c r="D2" s="214"/>
      <c r="E2" s="214"/>
      <c r="F2" s="214"/>
      <c r="G2" s="214"/>
      <c r="H2" s="214"/>
      <c r="I2" s="214"/>
    </row>
    <row r="3" spans="1:9" s="36" customFormat="1" ht="24.75" x14ac:dyDescent="0.5">
      <c r="A3" s="35"/>
      <c r="B3" s="52">
        <v>2</v>
      </c>
      <c r="D3" s="214"/>
      <c r="E3" s="214"/>
      <c r="F3" s="214"/>
      <c r="G3" s="214"/>
      <c r="H3" s="214"/>
      <c r="I3" s="214"/>
    </row>
    <row r="4" spans="1:9" s="36" customFormat="1" ht="16.5" customHeight="1" x14ac:dyDescent="0.5">
      <c r="A4" s="35"/>
      <c r="B4" s="52" t="s">
        <v>34</v>
      </c>
      <c r="D4" s="37"/>
      <c r="E4" s="214"/>
      <c r="F4" s="214"/>
      <c r="G4" s="214"/>
      <c r="H4" s="214"/>
      <c r="I4" s="214"/>
    </row>
    <row r="5" spans="1:9" s="36" customFormat="1" ht="16.5" customHeight="1" x14ac:dyDescent="0.5">
      <c r="A5" s="35"/>
      <c r="D5" s="214"/>
      <c r="E5" s="214"/>
      <c r="F5" s="214"/>
      <c r="G5" s="214"/>
      <c r="H5" s="214"/>
      <c r="I5" s="214"/>
    </row>
    <row r="6" spans="1:9" s="36" customFormat="1" ht="37.5" customHeight="1" x14ac:dyDescent="0.5">
      <c r="A6" s="342" t="s">
        <v>52</v>
      </c>
      <c r="B6" s="342"/>
      <c r="C6" s="342"/>
      <c r="D6" s="342"/>
      <c r="E6" s="342"/>
      <c r="F6" s="342"/>
      <c r="G6" s="214"/>
      <c r="H6" s="214"/>
      <c r="I6" s="214"/>
    </row>
    <row r="7" spans="1:9" s="36" customFormat="1" ht="21.75" customHeight="1" x14ac:dyDescent="0.5">
      <c r="A7" s="343" t="str">
        <f>'A1 Exploitation'!A8:F8</f>
        <v>CM TOZEUR</v>
      </c>
      <c r="B7" s="343"/>
      <c r="C7" s="343"/>
      <c r="D7" s="343"/>
      <c r="E7" s="343"/>
      <c r="F7" s="343"/>
      <c r="G7" s="214"/>
      <c r="H7" s="214"/>
      <c r="I7" s="214"/>
    </row>
    <row r="8" spans="1:9" s="36" customFormat="1" ht="24.75" x14ac:dyDescent="0.5">
      <c r="A8" s="38" t="s">
        <v>44</v>
      </c>
      <c r="B8" s="366">
        <f>'A6 Exploitation'!B9:F9</f>
        <v>0</v>
      </c>
      <c r="C8" s="366"/>
      <c r="D8" s="366"/>
      <c r="E8" s="366"/>
      <c r="F8" s="366"/>
      <c r="G8" s="214"/>
      <c r="H8" s="214"/>
      <c r="I8" s="214"/>
    </row>
    <row r="9" spans="1:9" s="36" customFormat="1" ht="24.75" x14ac:dyDescent="0.5">
      <c r="A9" s="39" t="s">
        <v>46</v>
      </c>
      <c r="B9" s="367">
        <f>'A6 Exploitation'!B10:F10</f>
        <v>0</v>
      </c>
      <c r="C9" s="367"/>
      <c r="D9" s="367"/>
      <c r="E9" s="367"/>
      <c r="F9" s="367"/>
      <c r="G9" s="214"/>
      <c r="H9" s="214"/>
      <c r="I9" s="214"/>
    </row>
    <row r="10" spans="1:9" s="36" customFormat="1" ht="24.75" x14ac:dyDescent="0.5">
      <c r="A10" s="38" t="s">
        <v>45</v>
      </c>
      <c r="B10" s="364">
        <f>'A6 Exploitation'!B11:F11</f>
        <v>0</v>
      </c>
      <c r="C10" s="364"/>
      <c r="D10" s="364"/>
      <c r="E10" s="364"/>
      <c r="F10" s="364"/>
      <c r="G10" s="214"/>
      <c r="H10" s="214"/>
      <c r="I10" s="214"/>
    </row>
    <row r="11" spans="1:9" s="36" customFormat="1" ht="24.75" x14ac:dyDescent="0.5">
      <c r="A11" s="38" t="s">
        <v>341</v>
      </c>
      <c r="B11" s="356">
        <f>D198</f>
        <v>0</v>
      </c>
      <c r="C11" s="356"/>
      <c r="D11" s="356"/>
      <c r="E11" s="356"/>
      <c r="F11" s="356"/>
      <c r="G11" s="214"/>
      <c r="H11" s="214"/>
      <c r="I11" s="214"/>
    </row>
    <row r="12" spans="1:9" s="36" customFormat="1" ht="22.5" x14ac:dyDescent="0.45">
      <c r="A12" s="35"/>
      <c r="D12" s="347"/>
      <c r="E12" s="347"/>
      <c r="F12" s="347"/>
      <c r="G12" s="347"/>
      <c r="H12" s="347"/>
      <c r="I12" s="40"/>
    </row>
    <row r="13" spans="1:9" s="36" customFormat="1" ht="11.25" customHeight="1" x14ac:dyDescent="0.3">
      <c r="A13" s="348" t="s">
        <v>32</v>
      </c>
      <c r="B13" s="349" t="s">
        <v>33</v>
      </c>
      <c r="C13" s="349"/>
      <c r="D13" s="349" t="s">
        <v>48</v>
      </c>
      <c r="E13" s="349" t="s">
        <v>213</v>
      </c>
      <c r="F13" s="349" t="s">
        <v>214</v>
      </c>
    </row>
    <row r="14" spans="1:9" s="36" customFormat="1" ht="12.75" customHeight="1" x14ac:dyDescent="0.3">
      <c r="A14" s="348"/>
      <c r="B14" s="69" t="s">
        <v>36</v>
      </c>
      <c r="C14" s="69" t="s">
        <v>35</v>
      </c>
      <c r="D14" s="349"/>
      <c r="E14" s="349"/>
      <c r="F14" s="349"/>
    </row>
    <row r="15" spans="1:9" x14ac:dyDescent="0.3">
      <c r="A15" s="41"/>
      <c r="B15" s="41"/>
      <c r="C15" s="41"/>
      <c r="D15" s="41"/>
    </row>
    <row r="16" spans="1:9" ht="19.5" x14ac:dyDescent="0.4">
      <c r="A16" s="357" t="s">
        <v>0</v>
      </c>
      <c r="B16" s="358"/>
      <c r="C16" s="358"/>
      <c r="D16" s="358"/>
      <c r="E16" s="358"/>
      <c r="F16" s="358"/>
    </row>
    <row r="17" spans="1:6" x14ac:dyDescent="0.3">
      <c r="A17" s="41" t="s">
        <v>316</v>
      </c>
      <c r="B17" s="219">
        <v>0</v>
      </c>
      <c r="C17" s="219"/>
      <c r="D17" s="220"/>
      <c r="E17" s="219"/>
      <c r="F17" s="219"/>
    </row>
    <row r="18" spans="1:6" x14ac:dyDescent="0.3">
      <c r="A18" s="48" t="s">
        <v>89</v>
      </c>
      <c r="B18" s="219">
        <v>0</v>
      </c>
      <c r="C18" s="219"/>
      <c r="D18" s="220"/>
      <c r="E18" s="219"/>
      <c r="F18" s="219"/>
    </row>
    <row r="19" spans="1:6" x14ac:dyDescent="0.3">
      <c r="A19" s="41" t="s">
        <v>90</v>
      </c>
      <c r="B19" s="219">
        <v>0</v>
      </c>
      <c r="C19" s="219"/>
      <c r="D19" s="220"/>
      <c r="E19" s="220"/>
      <c r="F19" s="219"/>
    </row>
    <row r="20" spans="1:6" x14ac:dyDescent="0.3">
      <c r="A20" s="41" t="s">
        <v>164</v>
      </c>
      <c r="B20" s="219">
        <v>0</v>
      </c>
      <c r="C20" s="219"/>
      <c r="D20" s="221"/>
      <c r="E20" s="219"/>
      <c r="F20" s="219"/>
    </row>
    <row r="21" spans="1:6" x14ac:dyDescent="0.3">
      <c r="A21" s="86" t="s">
        <v>236</v>
      </c>
      <c r="B21" s="219">
        <v>0</v>
      </c>
      <c r="C21" s="219"/>
      <c r="D21" s="222"/>
      <c r="E21" s="219"/>
      <c r="F21" s="219"/>
    </row>
    <row r="22" spans="1:6" x14ac:dyDescent="0.3">
      <c r="A22" s="359" t="s">
        <v>38</v>
      </c>
      <c r="B22" s="360"/>
      <c r="C22" s="361"/>
      <c r="D22" s="213">
        <f>SUM(B17:C21)</f>
        <v>0</v>
      </c>
    </row>
    <row r="23" spans="1:6" x14ac:dyDescent="0.3">
      <c r="A23" s="353" t="s">
        <v>342</v>
      </c>
      <c r="B23" s="354"/>
      <c r="C23" s="355"/>
      <c r="D23" s="64">
        <f>D22/(COUNT(B17:C21)*2)</f>
        <v>0</v>
      </c>
    </row>
    <row r="24" spans="1:6" s="50" customFormat="1" x14ac:dyDescent="0.3">
      <c r="A24" s="54"/>
      <c r="B24" s="55"/>
      <c r="C24" s="55"/>
      <c r="D24" s="56"/>
    </row>
    <row r="25" spans="1:6" ht="19.5" x14ac:dyDescent="0.4">
      <c r="A25" s="362" t="s">
        <v>4</v>
      </c>
      <c r="B25" s="363"/>
      <c r="C25" s="363"/>
      <c r="D25" s="363"/>
      <c r="E25" s="363"/>
      <c r="F25" s="363"/>
    </row>
    <row r="26" spans="1:6" ht="18" x14ac:dyDescent="0.35">
      <c r="A26" s="75" t="s">
        <v>107</v>
      </c>
      <c r="B26" s="219" t="s">
        <v>34</v>
      </c>
      <c r="C26" s="246" t="str">
        <f>IF(B26=0, -5, "0")</f>
        <v>0</v>
      </c>
      <c r="D26" s="220"/>
      <c r="E26" s="220"/>
      <c r="F26" s="219"/>
    </row>
    <row r="27" spans="1:6" x14ac:dyDescent="0.3">
      <c r="A27" s="41" t="s">
        <v>99</v>
      </c>
      <c r="B27" s="219">
        <v>0</v>
      </c>
      <c r="C27" s="219"/>
      <c r="D27" s="220"/>
      <c r="E27" s="219"/>
      <c r="F27" s="219"/>
    </row>
    <row r="28" spans="1:6" x14ac:dyDescent="0.3">
      <c r="A28" s="41" t="s">
        <v>327</v>
      </c>
      <c r="B28" s="219">
        <v>0</v>
      </c>
      <c r="C28" s="219"/>
      <c r="D28" s="220"/>
      <c r="E28" s="219"/>
      <c r="F28" s="219"/>
    </row>
    <row r="29" spans="1:6" x14ac:dyDescent="0.3">
      <c r="A29" s="41" t="s">
        <v>335</v>
      </c>
      <c r="B29" s="219">
        <v>0</v>
      </c>
      <c r="C29" s="219"/>
      <c r="D29" s="223"/>
      <c r="E29" s="219"/>
      <c r="F29" s="219"/>
    </row>
    <row r="30" spans="1:6" x14ac:dyDescent="0.3">
      <c r="A30" s="41" t="s">
        <v>91</v>
      </c>
      <c r="B30" s="219">
        <v>0</v>
      </c>
      <c r="C30" s="219"/>
      <c r="D30" s="223"/>
      <c r="E30" s="219"/>
      <c r="F30" s="219"/>
    </row>
    <row r="31" spans="1:6" x14ac:dyDescent="0.3">
      <c r="A31" s="41" t="s">
        <v>340</v>
      </c>
      <c r="B31" s="219">
        <v>0</v>
      </c>
      <c r="C31" s="219"/>
      <c r="D31" s="223"/>
      <c r="E31" s="219"/>
      <c r="F31" s="219"/>
    </row>
    <row r="32" spans="1:6" x14ac:dyDescent="0.3">
      <c r="A32" s="353" t="s">
        <v>38</v>
      </c>
      <c r="B32" s="354"/>
      <c r="C32" s="355"/>
      <c r="D32" s="212">
        <f>SUM(B26:C31)</f>
        <v>0</v>
      </c>
    </row>
    <row r="33" spans="1:6" x14ac:dyDescent="0.3">
      <c r="A33" s="353" t="s">
        <v>342</v>
      </c>
      <c r="B33" s="354"/>
      <c r="C33" s="355"/>
      <c r="D33" s="64">
        <f>D32/(COUNT(B26:C31)*2)</f>
        <v>0</v>
      </c>
    </row>
    <row r="34" spans="1:6" s="50" customFormat="1" x14ac:dyDescent="0.3">
      <c r="A34" s="54"/>
      <c r="B34" s="55"/>
      <c r="C34" s="55"/>
      <c r="D34" s="56"/>
    </row>
    <row r="35" spans="1:6" s="50" customFormat="1" ht="19.5" x14ac:dyDescent="0.4">
      <c r="A35" s="362" t="s">
        <v>246</v>
      </c>
      <c r="B35" s="363"/>
      <c r="C35" s="363"/>
      <c r="D35" s="363"/>
      <c r="E35" s="363"/>
      <c r="F35" s="363"/>
    </row>
    <row r="36" spans="1:6" s="50" customFormat="1" ht="18" x14ac:dyDescent="0.35">
      <c r="A36" s="75" t="s">
        <v>107</v>
      </c>
      <c r="B36" s="219" t="s">
        <v>34</v>
      </c>
      <c r="C36" s="246" t="str">
        <f>IF(B36=0, -5, "0")</f>
        <v>0</v>
      </c>
      <c r="D36" s="220"/>
      <c r="E36" s="219"/>
      <c r="F36" s="219"/>
    </row>
    <row r="37" spans="1:6" s="50" customFormat="1" x14ac:dyDescent="0.3">
      <c r="A37" s="41" t="s">
        <v>264</v>
      </c>
      <c r="B37" s="219">
        <v>0</v>
      </c>
      <c r="C37" s="219"/>
      <c r="D37" s="220"/>
      <c r="E37" s="219"/>
      <c r="F37" s="219"/>
    </row>
    <row r="38" spans="1:6" s="50" customFormat="1" x14ac:dyDescent="0.3">
      <c r="A38" s="41" t="s">
        <v>328</v>
      </c>
      <c r="B38" s="219">
        <v>0</v>
      </c>
      <c r="C38" s="219"/>
      <c r="D38" s="220"/>
      <c r="E38" s="219"/>
      <c r="F38" s="219"/>
    </row>
    <row r="39" spans="1:6" s="50" customFormat="1" x14ac:dyDescent="0.3">
      <c r="A39" s="41" t="s">
        <v>91</v>
      </c>
      <c r="B39" s="219">
        <v>0</v>
      </c>
      <c r="C39" s="219"/>
      <c r="D39" s="223"/>
      <c r="E39" s="219"/>
      <c r="F39" s="219"/>
    </row>
    <row r="40" spans="1:6" s="50" customFormat="1" x14ac:dyDescent="0.3">
      <c r="A40" s="41" t="s">
        <v>340</v>
      </c>
      <c r="B40" s="219">
        <v>0</v>
      </c>
      <c r="C40" s="219"/>
      <c r="D40" s="223"/>
      <c r="E40" s="219"/>
      <c r="F40" s="219"/>
    </row>
    <row r="41" spans="1:6" s="50" customFormat="1" x14ac:dyDescent="0.3">
      <c r="A41" s="353" t="s">
        <v>38</v>
      </c>
      <c r="B41" s="354"/>
      <c r="C41" s="355"/>
      <c r="D41" s="212">
        <f>SUM(B36:C40)</f>
        <v>0</v>
      </c>
      <c r="E41" s="37"/>
      <c r="F41" s="37"/>
    </row>
    <row r="42" spans="1:6" s="50" customFormat="1" x14ac:dyDescent="0.3">
      <c r="A42" s="353" t="s">
        <v>342</v>
      </c>
      <c r="B42" s="354"/>
      <c r="C42" s="355"/>
      <c r="D42" s="64">
        <f>D41/(COUNT(B36:C40)*2)</f>
        <v>0</v>
      </c>
      <c r="E42" s="37"/>
      <c r="F42" s="37"/>
    </row>
    <row r="43" spans="1:6" s="50" customFormat="1" x14ac:dyDescent="0.3">
      <c r="A43" s="89"/>
      <c r="B43" s="90"/>
      <c r="C43" s="90"/>
      <c r="D43" s="91"/>
    </row>
    <row r="44" spans="1:6" ht="19.5" x14ac:dyDescent="0.4">
      <c r="A44" s="368" t="s">
        <v>21</v>
      </c>
      <c r="B44" s="369"/>
      <c r="C44" s="369"/>
      <c r="D44" s="369"/>
      <c r="E44" s="369"/>
      <c r="F44" s="369"/>
    </row>
    <row r="45" spans="1:6" x14ac:dyDescent="0.3">
      <c r="A45" s="41" t="s">
        <v>317</v>
      </c>
      <c r="B45" s="219">
        <v>0</v>
      </c>
      <c r="C45" s="219"/>
      <c r="D45" s="223"/>
      <c r="E45" s="219"/>
      <c r="F45" s="219"/>
    </row>
    <row r="46" spans="1:6" x14ac:dyDescent="0.3">
      <c r="A46" s="41" t="s">
        <v>92</v>
      </c>
      <c r="B46" s="219">
        <v>0</v>
      </c>
      <c r="C46" s="219"/>
      <c r="D46" s="223"/>
      <c r="E46" s="219"/>
      <c r="F46" s="219"/>
    </row>
    <row r="47" spans="1:6" x14ac:dyDescent="0.3">
      <c r="A47" s="41" t="s">
        <v>262</v>
      </c>
      <c r="B47" s="219">
        <v>0</v>
      </c>
      <c r="C47" s="219"/>
      <c r="D47" s="220"/>
      <c r="E47" s="219"/>
      <c r="F47" s="219"/>
    </row>
    <row r="48" spans="1:6" x14ac:dyDescent="0.3">
      <c r="A48" s="41" t="s">
        <v>24</v>
      </c>
      <c r="B48" s="219">
        <v>0</v>
      </c>
      <c r="C48" s="219"/>
      <c r="D48" s="220"/>
      <c r="E48" s="219"/>
      <c r="F48" s="219"/>
    </row>
    <row r="49" spans="1:6" x14ac:dyDescent="0.3">
      <c r="A49" s="41" t="s">
        <v>93</v>
      </c>
      <c r="B49" s="219">
        <v>0</v>
      </c>
      <c r="C49" s="219"/>
      <c r="D49" s="220"/>
      <c r="E49" s="219"/>
      <c r="F49" s="219"/>
    </row>
    <row r="50" spans="1:6" ht="18" x14ac:dyDescent="0.35">
      <c r="A50" s="75" t="s">
        <v>343</v>
      </c>
      <c r="B50" s="219" t="s">
        <v>34</v>
      </c>
      <c r="C50" s="246" t="str">
        <f>IF(B50=0, -5, "0")</f>
        <v>0</v>
      </c>
      <c r="D50" s="223"/>
      <c r="E50" s="219"/>
      <c r="F50" s="219"/>
    </row>
    <row r="51" spans="1:6" x14ac:dyDescent="0.3">
      <c r="A51" s="353" t="s">
        <v>38</v>
      </c>
      <c r="B51" s="354"/>
      <c r="C51" s="355"/>
      <c r="D51" s="212">
        <f>SUM(B45:C50)</f>
        <v>0</v>
      </c>
    </row>
    <row r="52" spans="1:6" x14ac:dyDescent="0.3">
      <c r="A52" s="353" t="s">
        <v>342</v>
      </c>
      <c r="B52" s="354"/>
      <c r="C52" s="355"/>
      <c r="D52" s="64">
        <f>D51/(COUNT(B45:C50)*2)</f>
        <v>0</v>
      </c>
    </row>
    <row r="53" spans="1:6" s="50" customFormat="1" x14ac:dyDescent="0.3">
      <c r="A53" s="54"/>
      <c r="B53" s="55"/>
      <c r="C53" s="55"/>
      <c r="D53" s="56"/>
    </row>
    <row r="54" spans="1:6" ht="19.5" x14ac:dyDescent="0.4">
      <c r="A54" s="362" t="s">
        <v>8</v>
      </c>
      <c r="B54" s="363"/>
      <c r="C54" s="363"/>
      <c r="D54" s="363"/>
      <c r="E54" s="363"/>
      <c r="F54" s="363"/>
    </row>
    <row r="55" spans="1:6" ht="36" x14ac:dyDescent="0.35">
      <c r="A55" s="82" t="s">
        <v>197</v>
      </c>
      <c r="B55" s="219" t="s">
        <v>34</v>
      </c>
      <c r="C55" s="246" t="str">
        <f>IF(B55=0, -5, "0")</f>
        <v>0</v>
      </c>
      <c r="D55" s="223"/>
      <c r="E55" s="219"/>
      <c r="F55" s="219"/>
    </row>
    <row r="56" spans="1:6" x14ac:dyDescent="0.3">
      <c r="A56" s="49" t="s">
        <v>185</v>
      </c>
      <c r="B56" s="219">
        <v>0</v>
      </c>
      <c r="C56" s="219"/>
      <c r="D56" s="219"/>
      <c r="E56" s="224"/>
      <c r="F56" s="219"/>
    </row>
    <row r="57" spans="1:6" x14ac:dyDescent="0.3">
      <c r="A57" s="51" t="s">
        <v>282</v>
      </c>
      <c r="B57" s="219">
        <v>0</v>
      </c>
      <c r="C57" s="219"/>
      <c r="D57" s="220"/>
      <c r="E57" s="220"/>
      <c r="F57" s="219"/>
    </row>
    <row r="58" spans="1:6" x14ac:dyDescent="0.3">
      <c r="A58" s="51" t="s">
        <v>101</v>
      </c>
      <c r="B58" s="219">
        <v>0</v>
      </c>
      <c r="C58" s="219"/>
      <c r="D58" s="223"/>
      <c r="E58" s="219"/>
      <c r="F58" s="219"/>
    </row>
    <row r="59" spans="1:6" ht="36" x14ac:dyDescent="0.35">
      <c r="A59" s="82" t="s">
        <v>249</v>
      </c>
      <c r="B59" s="219" t="s">
        <v>34</v>
      </c>
      <c r="C59" s="246" t="str">
        <f>IF(B59=0, -5, "0")</f>
        <v>0</v>
      </c>
      <c r="D59" s="220"/>
      <c r="E59" s="219"/>
      <c r="F59" s="219"/>
    </row>
    <row r="60" spans="1:6" ht="18" x14ac:dyDescent="0.35">
      <c r="A60" s="75" t="s">
        <v>344</v>
      </c>
      <c r="B60" s="219" t="s">
        <v>34</v>
      </c>
      <c r="C60" s="246" t="str">
        <f>IF(B60=0, -5, "0")</f>
        <v>0</v>
      </c>
      <c r="D60" s="220"/>
      <c r="E60" s="219"/>
      <c r="F60" s="219"/>
    </row>
    <row r="61" spans="1:6" x14ac:dyDescent="0.3">
      <c r="A61" s="41" t="s">
        <v>340</v>
      </c>
      <c r="B61" s="219">
        <v>0</v>
      </c>
      <c r="C61" s="219"/>
      <c r="D61" s="223"/>
      <c r="E61" s="219"/>
      <c r="F61" s="219"/>
    </row>
    <row r="62" spans="1:6" x14ac:dyDescent="0.3">
      <c r="A62" s="353" t="s">
        <v>38</v>
      </c>
      <c r="B62" s="354"/>
      <c r="C62" s="355"/>
      <c r="D62" s="212">
        <f>SUM(B55:C61)</f>
        <v>0</v>
      </c>
    </row>
    <row r="63" spans="1:6" x14ac:dyDescent="0.3">
      <c r="A63" s="353" t="s">
        <v>342</v>
      </c>
      <c r="B63" s="354"/>
      <c r="C63" s="355"/>
      <c r="D63" s="64">
        <f>D62/(COUNT(B55:C61)*2)</f>
        <v>0</v>
      </c>
    </row>
    <row r="64" spans="1:6" s="50" customFormat="1" x14ac:dyDescent="0.3">
      <c r="A64" s="54"/>
      <c r="B64" s="55"/>
      <c r="C64" s="55"/>
      <c r="D64" s="56"/>
    </row>
    <row r="65" spans="1:6" ht="19.5" x14ac:dyDescent="0.4">
      <c r="A65" s="362" t="s">
        <v>143</v>
      </c>
      <c r="B65" s="363"/>
      <c r="C65" s="363"/>
      <c r="D65" s="363"/>
      <c r="E65" s="363"/>
      <c r="F65" s="363"/>
    </row>
    <row r="66" spans="1:6" ht="19.5" x14ac:dyDescent="0.4">
      <c r="A66" s="41" t="s">
        <v>318</v>
      </c>
      <c r="B66" s="225">
        <v>0</v>
      </c>
      <c r="C66" s="226"/>
      <c r="D66" s="227"/>
      <c r="E66" s="227"/>
      <c r="F66" s="219"/>
    </row>
    <row r="67" spans="1:6" ht="19.5" x14ac:dyDescent="0.4">
      <c r="A67" s="41" t="s">
        <v>319</v>
      </c>
      <c r="B67" s="225">
        <v>0</v>
      </c>
      <c r="C67" s="226"/>
      <c r="D67" s="220"/>
      <c r="E67" s="227"/>
      <c r="F67" s="219"/>
    </row>
    <row r="68" spans="1:6" ht="19.5" x14ac:dyDescent="0.4">
      <c r="A68" s="41" t="s">
        <v>340</v>
      </c>
      <c r="B68" s="225">
        <v>0</v>
      </c>
      <c r="C68" s="226"/>
      <c r="D68" s="228"/>
      <c r="E68" s="228"/>
      <c r="F68" s="219"/>
    </row>
    <row r="69" spans="1:6" ht="19.5" x14ac:dyDescent="0.4">
      <c r="A69" s="48" t="s">
        <v>285</v>
      </c>
      <c r="B69" s="225">
        <v>0</v>
      </c>
      <c r="C69" s="226"/>
      <c r="D69" s="228"/>
      <c r="E69" s="228"/>
      <c r="F69" s="219"/>
    </row>
    <row r="70" spans="1:6" ht="19.5" x14ac:dyDescent="0.4">
      <c r="A70" s="41" t="s">
        <v>93</v>
      </c>
      <c r="B70" s="225">
        <v>0</v>
      </c>
      <c r="C70" s="226"/>
      <c r="D70" s="228"/>
      <c r="E70" s="228"/>
      <c r="F70" s="219"/>
    </row>
    <row r="71" spans="1:6" ht="19.5" x14ac:dyDescent="0.4">
      <c r="A71" s="41" t="s">
        <v>336</v>
      </c>
      <c r="B71" s="225">
        <v>0</v>
      </c>
      <c r="C71" s="226"/>
      <c r="D71" s="224"/>
      <c r="E71" s="224"/>
      <c r="F71" s="219"/>
    </row>
    <row r="72" spans="1:6" ht="19.5" x14ac:dyDescent="0.4">
      <c r="A72" s="41" t="s">
        <v>103</v>
      </c>
      <c r="B72" s="225">
        <v>0</v>
      </c>
      <c r="C72" s="226"/>
      <c r="D72" s="219"/>
      <c r="E72" s="219"/>
      <c r="F72" s="219"/>
    </row>
    <row r="73" spans="1:6" x14ac:dyDescent="0.3">
      <c r="A73" s="48" t="s">
        <v>345</v>
      </c>
      <c r="B73" s="225">
        <v>0</v>
      </c>
      <c r="C73" s="219"/>
      <c r="D73" s="229"/>
      <c r="E73" s="229"/>
      <c r="F73" s="219"/>
    </row>
    <row r="74" spans="1:6" ht="36" x14ac:dyDescent="0.35">
      <c r="A74" s="88" t="s">
        <v>215</v>
      </c>
      <c r="B74" s="225" t="s">
        <v>34</v>
      </c>
      <c r="C74" s="246" t="str">
        <f>IF(B74=0, -5, "0")</f>
        <v>0</v>
      </c>
      <c r="D74" s="230"/>
      <c r="E74" s="230"/>
      <c r="F74" s="219"/>
    </row>
    <row r="75" spans="1:6" ht="18" x14ac:dyDescent="0.35">
      <c r="A75" s="88" t="s">
        <v>265</v>
      </c>
      <c r="B75" s="225" t="s">
        <v>34</v>
      </c>
      <c r="C75" s="246" t="str">
        <f>IF(B75=0, -5, "0")</f>
        <v>0</v>
      </c>
      <c r="D75" s="230"/>
      <c r="E75" s="230"/>
      <c r="F75" s="219"/>
    </row>
    <row r="76" spans="1:6" ht="18" x14ac:dyDescent="0.35">
      <c r="A76" s="88" t="s">
        <v>332</v>
      </c>
      <c r="B76" s="225" t="s">
        <v>34</v>
      </c>
      <c r="C76" s="246" t="str">
        <f>IF(B76=0, -5, "0")</f>
        <v>0</v>
      </c>
      <c r="D76" s="220"/>
      <c r="E76" s="230"/>
      <c r="F76" s="219"/>
    </row>
    <row r="77" spans="1:6" s="50" customFormat="1" x14ac:dyDescent="0.3">
      <c r="A77" s="49" t="s">
        <v>263</v>
      </c>
      <c r="B77" s="225">
        <v>0</v>
      </c>
      <c r="C77" s="231"/>
      <c r="D77" s="220"/>
      <c r="E77" s="232"/>
      <c r="F77" s="231"/>
    </row>
    <row r="78" spans="1:6" x14ac:dyDescent="0.3">
      <c r="A78" s="41" t="s">
        <v>198</v>
      </c>
      <c r="B78" s="225">
        <v>0</v>
      </c>
      <c r="C78" s="219"/>
      <c r="D78" s="232"/>
      <c r="E78" s="230"/>
      <c r="F78" s="219"/>
    </row>
    <row r="79" spans="1:6" ht="36" x14ac:dyDescent="0.35">
      <c r="A79" s="82" t="s">
        <v>184</v>
      </c>
      <c r="B79" s="225" t="s">
        <v>34</v>
      </c>
      <c r="C79" s="246" t="str">
        <f>IF(B79=0, -5, "0")</f>
        <v>0</v>
      </c>
      <c r="D79" s="232"/>
      <c r="E79" s="230"/>
      <c r="F79" s="219"/>
    </row>
    <row r="80" spans="1:6" x14ac:dyDescent="0.3">
      <c r="A80" s="41" t="s">
        <v>346</v>
      </c>
      <c r="B80" s="225">
        <v>0</v>
      </c>
      <c r="C80" s="219"/>
      <c r="D80" s="232"/>
      <c r="E80" s="233"/>
      <c r="F80" s="219"/>
    </row>
    <row r="81" spans="1:6" ht="18" x14ac:dyDescent="0.35">
      <c r="A81" s="87" t="s">
        <v>344</v>
      </c>
      <c r="B81" s="225" t="s">
        <v>34</v>
      </c>
      <c r="C81" s="246" t="str">
        <f>IF(B81=0, -5, "0")</f>
        <v>0</v>
      </c>
      <c r="D81" s="232"/>
      <c r="E81" s="234"/>
      <c r="F81" s="219"/>
    </row>
    <row r="82" spans="1:6" x14ac:dyDescent="0.3">
      <c r="A82" s="41" t="s">
        <v>94</v>
      </c>
      <c r="B82" s="225">
        <v>0</v>
      </c>
      <c r="C82" s="219"/>
      <c r="D82" s="232"/>
      <c r="E82" s="233"/>
      <c r="F82" s="219"/>
    </row>
    <row r="83" spans="1:6" x14ac:dyDescent="0.3">
      <c r="A83" s="353" t="s">
        <v>38</v>
      </c>
      <c r="B83" s="354"/>
      <c r="C83" s="355"/>
      <c r="D83" s="212">
        <f>SUM(B66:C82)</f>
        <v>0</v>
      </c>
    </row>
    <row r="84" spans="1:6" x14ac:dyDescent="0.3">
      <c r="A84" s="353" t="s">
        <v>342</v>
      </c>
      <c r="B84" s="354"/>
      <c r="C84" s="355"/>
      <c r="D84" s="64">
        <f>D83/(COUNT(B66:C82)*2)</f>
        <v>0</v>
      </c>
    </row>
    <row r="85" spans="1:6" s="50" customFormat="1" x14ac:dyDescent="0.3">
      <c r="A85" s="54"/>
      <c r="B85" s="55"/>
      <c r="C85" s="55"/>
      <c r="D85" s="56"/>
    </row>
    <row r="86" spans="1:6" ht="19.5" x14ac:dyDescent="0.4">
      <c r="A86" s="362" t="s">
        <v>237</v>
      </c>
      <c r="B86" s="363"/>
      <c r="C86" s="363"/>
      <c r="D86" s="363"/>
      <c r="E86" s="363"/>
      <c r="F86" s="363"/>
    </row>
    <row r="87" spans="1:6" ht="34.5" x14ac:dyDescent="0.4">
      <c r="A87" s="92" t="s">
        <v>320</v>
      </c>
      <c r="B87" s="235">
        <v>0</v>
      </c>
      <c r="C87" s="226"/>
      <c r="D87" s="220"/>
      <c r="E87" s="220"/>
      <c r="F87" s="219"/>
    </row>
    <row r="88" spans="1:6" ht="19.5" x14ac:dyDescent="0.4">
      <c r="A88" s="41" t="s">
        <v>319</v>
      </c>
      <c r="B88" s="235">
        <v>0</v>
      </c>
      <c r="C88" s="226"/>
      <c r="D88" s="220"/>
      <c r="E88" s="219"/>
      <c r="F88" s="219"/>
    </row>
    <row r="89" spans="1:6" ht="19.5" x14ac:dyDescent="0.4">
      <c r="A89" s="41" t="s">
        <v>347</v>
      </c>
      <c r="B89" s="235">
        <v>0</v>
      </c>
      <c r="C89" s="226"/>
      <c r="D89" s="232"/>
      <c r="E89" s="219"/>
      <c r="F89" s="219"/>
    </row>
    <row r="90" spans="1:6" ht="34.5" x14ac:dyDescent="0.4">
      <c r="A90" s="51" t="s">
        <v>348</v>
      </c>
      <c r="B90" s="235">
        <v>0</v>
      </c>
      <c r="C90" s="226"/>
      <c r="D90" s="232"/>
      <c r="E90" s="219"/>
      <c r="F90" s="219"/>
    </row>
    <row r="91" spans="1:6" ht="19.5" x14ac:dyDescent="0.4">
      <c r="A91" s="48" t="s">
        <v>286</v>
      </c>
      <c r="B91" s="235">
        <v>0</v>
      </c>
      <c r="C91" s="226"/>
      <c r="D91" s="232"/>
      <c r="E91" s="219"/>
      <c r="F91" s="219"/>
    </row>
    <row r="92" spans="1:6" ht="36" x14ac:dyDescent="0.35">
      <c r="A92" s="88" t="s">
        <v>261</v>
      </c>
      <c r="B92" s="235" t="s">
        <v>34</v>
      </c>
      <c r="C92" s="246" t="str">
        <f>IF(B92=0, -5, "0")</f>
        <v>0</v>
      </c>
      <c r="D92" s="36"/>
      <c r="E92" s="219"/>
      <c r="F92" s="219"/>
    </row>
    <row r="93" spans="1:6" ht="18" x14ac:dyDescent="0.35">
      <c r="A93" s="75" t="s">
        <v>266</v>
      </c>
      <c r="B93" s="235" t="s">
        <v>34</v>
      </c>
      <c r="C93" s="249" t="str">
        <f>IF(B93=0, -5, "0")</f>
        <v>0</v>
      </c>
      <c r="D93" s="220"/>
      <c r="E93" s="219"/>
      <c r="F93" s="219"/>
    </row>
    <row r="94" spans="1:6" x14ac:dyDescent="0.3">
      <c r="A94" s="48" t="s">
        <v>182</v>
      </c>
      <c r="B94" s="235">
        <v>0</v>
      </c>
      <c r="C94" s="219"/>
      <c r="D94" s="220"/>
      <c r="E94" s="219"/>
      <c r="F94" s="219"/>
    </row>
    <row r="95" spans="1:6" x14ac:dyDescent="0.3">
      <c r="A95" s="53" t="s">
        <v>329</v>
      </c>
      <c r="B95" s="235">
        <v>0</v>
      </c>
      <c r="C95" s="219"/>
      <c r="D95" s="220"/>
      <c r="E95" s="219"/>
      <c r="F95" s="219"/>
    </row>
    <row r="96" spans="1:6" x14ac:dyDescent="0.3">
      <c r="A96" s="53" t="s">
        <v>330</v>
      </c>
      <c r="B96" s="235">
        <v>0</v>
      </c>
      <c r="C96" s="219"/>
      <c r="D96" s="220"/>
      <c r="E96" s="219"/>
      <c r="F96" s="219"/>
    </row>
    <row r="97" spans="1:6" x14ac:dyDescent="0.3">
      <c r="A97" s="41" t="s">
        <v>147</v>
      </c>
      <c r="B97" s="235">
        <v>0</v>
      </c>
      <c r="C97" s="219"/>
      <c r="D97" s="220"/>
      <c r="E97" s="219"/>
      <c r="F97" s="219"/>
    </row>
    <row r="98" spans="1:6" ht="36" x14ac:dyDescent="0.35">
      <c r="A98" s="88" t="s">
        <v>216</v>
      </c>
      <c r="B98" s="235" t="s">
        <v>34</v>
      </c>
      <c r="C98" s="246" t="str">
        <f>IF(B98=0, -5, "0")</f>
        <v>0</v>
      </c>
      <c r="D98" s="220"/>
      <c r="E98" s="219"/>
      <c r="F98" s="219"/>
    </row>
    <row r="99" spans="1:6" ht="18" x14ac:dyDescent="0.35">
      <c r="A99" s="87" t="s">
        <v>344</v>
      </c>
      <c r="B99" s="235" t="s">
        <v>34</v>
      </c>
      <c r="C99" s="246" t="str">
        <f>IF(B99=0, -5, "0")</f>
        <v>0</v>
      </c>
      <c r="D99" s="220"/>
      <c r="E99" s="219"/>
      <c r="F99" s="219"/>
    </row>
    <row r="100" spans="1:6" x14ac:dyDescent="0.3">
      <c r="A100" s="93" t="s">
        <v>263</v>
      </c>
      <c r="B100" s="235">
        <v>0</v>
      </c>
      <c r="C100" s="219"/>
      <c r="D100" s="220"/>
      <c r="E100" s="219"/>
      <c r="F100" s="219"/>
    </row>
    <row r="101" spans="1:6" x14ac:dyDescent="0.3">
      <c r="A101" s="353" t="s">
        <v>38</v>
      </c>
      <c r="B101" s="354"/>
      <c r="C101" s="355"/>
      <c r="D101" s="212">
        <f>SUM(B87:C100)</f>
        <v>0</v>
      </c>
    </row>
    <row r="102" spans="1:6" x14ac:dyDescent="0.3">
      <c r="A102" s="353" t="s">
        <v>342</v>
      </c>
      <c r="B102" s="354"/>
      <c r="C102" s="355"/>
      <c r="D102" s="64">
        <f>D101/(COUNT(B87:C100)*2)</f>
        <v>0</v>
      </c>
    </row>
    <row r="103" spans="1:6" s="50" customFormat="1" x14ac:dyDescent="0.3">
      <c r="A103" s="54"/>
      <c r="B103" s="55"/>
      <c r="C103" s="55"/>
      <c r="D103" s="56"/>
    </row>
    <row r="104" spans="1:6" s="50" customFormat="1" x14ac:dyDescent="0.3">
      <c r="A104" s="89"/>
      <c r="B104" s="90"/>
      <c r="C104" s="90"/>
      <c r="D104" s="91"/>
    </row>
    <row r="105" spans="1:6" s="50" customFormat="1" ht="19.5" x14ac:dyDescent="0.4">
      <c r="A105" s="362" t="s">
        <v>238</v>
      </c>
      <c r="B105" s="363"/>
      <c r="C105" s="363"/>
      <c r="D105" s="363"/>
      <c r="E105" s="363"/>
      <c r="F105" s="363"/>
    </row>
    <row r="106" spans="1:6" s="50" customFormat="1" ht="34.5" x14ac:dyDescent="0.4">
      <c r="A106" s="92" t="s">
        <v>321</v>
      </c>
      <c r="B106" s="235">
        <v>0</v>
      </c>
      <c r="C106" s="226"/>
      <c r="D106" s="232"/>
      <c r="E106" s="219"/>
      <c r="F106" s="219"/>
    </row>
    <row r="107" spans="1:6" s="50" customFormat="1" ht="19.5" x14ac:dyDescent="0.4">
      <c r="A107" s="41" t="s">
        <v>207</v>
      </c>
      <c r="B107" s="235">
        <v>0</v>
      </c>
      <c r="C107" s="226"/>
      <c r="D107" s="232"/>
      <c r="E107" s="219"/>
      <c r="F107" s="219"/>
    </row>
    <row r="108" spans="1:6" s="50" customFormat="1" ht="19.5" x14ac:dyDescent="0.4">
      <c r="A108" s="41" t="s">
        <v>337</v>
      </c>
      <c r="B108" s="235">
        <v>0</v>
      </c>
      <c r="C108" s="226"/>
      <c r="D108" s="232"/>
      <c r="E108" s="219"/>
      <c r="F108" s="219"/>
    </row>
    <row r="109" spans="1:6" s="50" customFormat="1" ht="19.5" x14ac:dyDescent="0.4">
      <c r="A109" s="121" t="s">
        <v>338</v>
      </c>
      <c r="B109" s="235">
        <v>0</v>
      </c>
      <c r="C109" s="226"/>
      <c r="D109" s="232"/>
      <c r="E109" s="219"/>
      <c r="F109" s="219"/>
    </row>
    <row r="110" spans="1:6" s="50" customFormat="1" ht="34.5" x14ac:dyDescent="0.4">
      <c r="A110" s="49" t="s">
        <v>286</v>
      </c>
      <c r="B110" s="235">
        <v>0</v>
      </c>
      <c r="C110" s="226"/>
      <c r="D110" s="232"/>
      <c r="E110" s="219"/>
      <c r="F110" s="219"/>
    </row>
    <row r="111" spans="1:6" s="50" customFormat="1" ht="36" x14ac:dyDescent="0.35">
      <c r="A111" s="88" t="s">
        <v>261</v>
      </c>
      <c r="B111" s="235" t="s">
        <v>34</v>
      </c>
      <c r="C111" s="246" t="str">
        <f>IF(B111=0, -5, "0")</f>
        <v>0</v>
      </c>
      <c r="D111" s="237"/>
      <c r="E111" s="219"/>
      <c r="F111" s="219"/>
    </row>
    <row r="112" spans="1:6" s="50" customFormat="1" x14ac:dyDescent="0.3">
      <c r="A112" s="49" t="s">
        <v>182</v>
      </c>
      <c r="B112" s="235">
        <v>0</v>
      </c>
      <c r="C112" s="219"/>
      <c r="D112" s="220"/>
      <c r="E112" s="219"/>
      <c r="F112" s="219"/>
    </row>
    <row r="113" spans="1:6" s="50" customFormat="1" x14ac:dyDescent="0.3">
      <c r="A113" s="121" t="s">
        <v>329</v>
      </c>
      <c r="B113" s="235">
        <v>0</v>
      </c>
      <c r="C113" s="219"/>
      <c r="D113" s="220"/>
      <c r="E113" s="219"/>
      <c r="F113" s="219"/>
    </row>
    <row r="114" spans="1:6" s="50" customFormat="1" ht="36" x14ac:dyDescent="0.35">
      <c r="A114" s="88" t="s">
        <v>361</v>
      </c>
      <c r="B114" s="235" t="s">
        <v>34</v>
      </c>
      <c r="C114" s="246" t="str">
        <f>IF(B114=0, -5, "0")</f>
        <v>0</v>
      </c>
      <c r="D114" s="220"/>
      <c r="E114" s="219"/>
      <c r="F114" s="219"/>
    </row>
    <row r="115" spans="1:6" s="50" customFormat="1" ht="18" x14ac:dyDescent="0.35">
      <c r="A115" s="88" t="s">
        <v>366</v>
      </c>
      <c r="B115" s="235" t="s">
        <v>34</v>
      </c>
      <c r="C115" s="246" t="str">
        <f>IF(B115=0, -5, "0")</f>
        <v>0</v>
      </c>
      <c r="D115" s="220"/>
      <c r="E115" s="219"/>
      <c r="F115" s="231"/>
    </row>
    <row r="116" spans="1:6" s="50" customFormat="1" x14ac:dyDescent="0.3">
      <c r="A116" s="93" t="s">
        <v>263</v>
      </c>
      <c r="B116" s="235">
        <v>0</v>
      </c>
      <c r="C116" s="219"/>
      <c r="D116" s="232"/>
      <c r="E116" s="219"/>
      <c r="F116" s="219"/>
    </row>
    <row r="117" spans="1:6" s="50" customFormat="1" x14ac:dyDescent="0.3">
      <c r="A117" s="353" t="s">
        <v>38</v>
      </c>
      <c r="B117" s="354"/>
      <c r="C117" s="355"/>
      <c r="D117" s="270">
        <f>SUM(B106:C116)</f>
        <v>0</v>
      </c>
      <c r="E117" s="36"/>
      <c r="F117" s="36"/>
    </row>
    <row r="118" spans="1:6" s="50" customFormat="1" x14ac:dyDescent="0.3">
      <c r="A118" s="353" t="s">
        <v>342</v>
      </c>
      <c r="B118" s="354"/>
      <c r="C118" s="355"/>
      <c r="D118" s="64">
        <f>D117/(COUNT(B106:C116)*2)</f>
        <v>0</v>
      </c>
      <c r="E118" s="37"/>
      <c r="F118" s="37"/>
    </row>
    <row r="119" spans="1:6" s="50" customFormat="1" x14ac:dyDescent="0.3">
      <c r="A119" s="54"/>
      <c r="B119" s="55"/>
      <c r="C119" s="55"/>
      <c r="D119" s="56"/>
    </row>
    <row r="120" spans="1:6" ht="19.5" x14ac:dyDescent="0.4">
      <c r="A120" s="362" t="s">
        <v>208</v>
      </c>
      <c r="B120" s="363"/>
      <c r="C120" s="363"/>
      <c r="D120" s="363"/>
      <c r="E120" s="363"/>
      <c r="F120" s="363"/>
    </row>
    <row r="121" spans="1:6" x14ac:dyDescent="0.3">
      <c r="A121" s="86" t="s">
        <v>322</v>
      </c>
      <c r="B121" s="236">
        <v>0</v>
      </c>
      <c r="C121" s="219"/>
      <c r="D121" s="238"/>
      <c r="E121" s="238"/>
      <c r="F121" s="219"/>
    </row>
    <row r="122" spans="1:6" x14ac:dyDescent="0.3">
      <c r="A122" s="86" t="s">
        <v>319</v>
      </c>
      <c r="B122" s="236">
        <v>0</v>
      </c>
      <c r="C122" s="219"/>
      <c r="D122" s="220"/>
      <c r="E122" s="220"/>
      <c r="F122" s="219"/>
    </row>
    <row r="123" spans="1:6" ht="19.5" x14ac:dyDescent="0.4">
      <c r="A123" s="41" t="s">
        <v>340</v>
      </c>
      <c r="B123" s="236">
        <v>0</v>
      </c>
      <c r="C123" s="226"/>
      <c r="D123" s="220"/>
      <c r="E123" s="220"/>
      <c r="F123" s="219"/>
    </row>
    <row r="124" spans="1:6" ht="19.5" x14ac:dyDescent="0.4">
      <c r="A124" s="48" t="s">
        <v>285</v>
      </c>
      <c r="B124" s="236">
        <v>0</v>
      </c>
      <c r="C124" s="226"/>
      <c r="D124" s="220"/>
      <c r="E124" s="220"/>
      <c r="F124" s="219"/>
    </row>
    <row r="125" spans="1:6" ht="19.5" x14ac:dyDescent="0.4">
      <c r="A125" s="41" t="s">
        <v>339</v>
      </c>
      <c r="B125" s="236">
        <v>0</v>
      </c>
      <c r="C125" s="226"/>
      <c r="D125" s="232"/>
      <c r="E125" s="227"/>
      <c r="F125" s="219"/>
    </row>
    <row r="126" spans="1:6" ht="36" x14ac:dyDescent="0.35">
      <c r="A126" s="82" t="s">
        <v>239</v>
      </c>
      <c r="B126" s="236" t="s">
        <v>34</v>
      </c>
      <c r="C126" s="247" t="str">
        <f>IF(B126=0, -5, "0")</f>
        <v>0</v>
      </c>
      <c r="D126" s="232"/>
      <c r="E126" s="227"/>
      <c r="F126" s="219"/>
    </row>
    <row r="127" spans="1:6" ht="18" x14ac:dyDescent="0.35">
      <c r="A127" s="75" t="s">
        <v>267</v>
      </c>
      <c r="B127" s="236" t="s">
        <v>34</v>
      </c>
      <c r="C127" s="247" t="str">
        <f>IF(B127=0, -5, "0")</f>
        <v>0</v>
      </c>
      <c r="D127" s="220"/>
      <c r="E127" s="220"/>
      <c r="F127" s="219"/>
    </row>
    <row r="128" spans="1:6" x14ac:dyDescent="0.3">
      <c r="A128" s="48" t="s">
        <v>183</v>
      </c>
      <c r="B128" s="236">
        <v>0</v>
      </c>
      <c r="C128" s="239"/>
      <c r="D128" s="220"/>
      <c r="E128" s="220"/>
      <c r="F128" s="219"/>
    </row>
    <row r="129" spans="1:6" ht="36" x14ac:dyDescent="0.35">
      <c r="A129" s="82" t="s">
        <v>217</v>
      </c>
      <c r="B129" s="236" t="s">
        <v>34</v>
      </c>
      <c r="C129" s="247" t="str">
        <f>IF(B129=0, -5, "0")</f>
        <v>0</v>
      </c>
      <c r="D129" s="220"/>
      <c r="E129" s="220"/>
      <c r="F129" s="219"/>
    </row>
    <row r="130" spans="1:6" x14ac:dyDescent="0.3">
      <c r="A130" s="51" t="s">
        <v>323</v>
      </c>
      <c r="B130" s="236">
        <v>0</v>
      </c>
      <c r="C130" s="239"/>
      <c r="D130" s="220"/>
      <c r="E130" s="220"/>
      <c r="F130" s="219"/>
    </row>
    <row r="131" spans="1:6" ht="18" x14ac:dyDescent="0.35">
      <c r="A131" s="87" t="s">
        <v>366</v>
      </c>
      <c r="B131" s="236" t="s">
        <v>34</v>
      </c>
      <c r="C131" s="247" t="str">
        <f>IF(B131=0, -5, "0")</f>
        <v>0</v>
      </c>
      <c r="D131" s="232"/>
      <c r="E131" s="227"/>
      <c r="F131" s="231"/>
    </row>
    <row r="132" spans="1:6" x14ac:dyDescent="0.3">
      <c r="A132" s="353" t="s">
        <v>38</v>
      </c>
      <c r="B132" s="354"/>
      <c r="C132" s="355"/>
      <c r="D132" s="212">
        <f>SUM(B121:C131)</f>
        <v>0</v>
      </c>
    </row>
    <row r="133" spans="1:6" x14ac:dyDescent="0.3">
      <c r="A133" s="353" t="s">
        <v>342</v>
      </c>
      <c r="B133" s="354"/>
      <c r="C133" s="355"/>
      <c r="D133" s="62">
        <f>D132/(COUNT(B121:C131)*2)</f>
        <v>0</v>
      </c>
    </row>
    <row r="134" spans="1:6" s="50" customFormat="1" x14ac:dyDescent="0.3">
      <c r="A134" s="54"/>
      <c r="B134" s="55"/>
      <c r="C134" s="55"/>
      <c r="D134" s="61"/>
    </row>
    <row r="135" spans="1:6" ht="19.5" x14ac:dyDescent="0.4">
      <c r="A135" s="362" t="s">
        <v>78</v>
      </c>
      <c r="B135" s="363"/>
      <c r="C135" s="363"/>
      <c r="D135" s="363"/>
      <c r="E135" s="363"/>
      <c r="F135" s="363"/>
    </row>
    <row r="136" spans="1:6" ht="19.5" x14ac:dyDescent="0.4">
      <c r="A136" s="51" t="s">
        <v>349</v>
      </c>
      <c r="B136" s="235">
        <v>0</v>
      </c>
      <c r="C136" s="226"/>
      <c r="D136" s="228"/>
      <c r="E136" s="219"/>
      <c r="F136" s="219"/>
    </row>
    <row r="137" spans="1:6" ht="18" x14ac:dyDescent="0.35">
      <c r="A137" s="75" t="s">
        <v>140</v>
      </c>
      <c r="B137" s="235" t="s">
        <v>34</v>
      </c>
      <c r="C137" s="248" t="str">
        <f>IF(B137=0, -5, "0")</f>
        <v>0</v>
      </c>
      <c r="D137" s="240"/>
      <c r="E137" s="219"/>
      <c r="F137" s="219"/>
    </row>
    <row r="138" spans="1:6" x14ac:dyDescent="0.3">
      <c r="A138" s="49" t="s">
        <v>324</v>
      </c>
      <c r="B138" s="235">
        <v>0</v>
      </c>
      <c r="C138" s="220"/>
      <c r="D138" s="240"/>
      <c r="E138" s="219"/>
      <c r="F138" s="219"/>
    </row>
    <row r="139" spans="1:6" x14ac:dyDescent="0.3">
      <c r="A139" s="94" t="s">
        <v>325</v>
      </c>
      <c r="B139" s="235">
        <v>0</v>
      </c>
      <c r="C139" s="220"/>
      <c r="D139" s="241"/>
      <c r="E139" s="219"/>
      <c r="F139" s="219"/>
    </row>
    <row r="140" spans="1:6" s="50" customFormat="1" x14ac:dyDescent="0.3">
      <c r="A140" s="49" t="s">
        <v>350</v>
      </c>
      <c r="B140" s="235">
        <v>0</v>
      </c>
      <c r="C140" s="242"/>
      <c r="D140" s="231"/>
      <c r="E140" s="231"/>
      <c r="F140" s="231"/>
    </row>
    <row r="141" spans="1:6" x14ac:dyDescent="0.3">
      <c r="A141" s="51" t="s">
        <v>331</v>
      </c>
      <c r="B141" s="235">
        <v>0</v>
      </c>
      <c r="C141" s="220"/>
      <c r="D141" s="223"/>
      <c r="E141" s="219"/>
      <c r="F141" s="219"/>
    </row>
    <row r="142" spans="1:6" x14ac:dyDescent="0.3">
      <c r="A142" s="51" t="s">
        <v>351</v>
      </c>
      <c r="B142" s="235">
        <v>0</v>
      </c>
      <c r="C142" s="220"/>
      <c r="D142" s="223"/>
      <c r="E142" s="219"/>
      <c r="F142" s="219"/>
    </row>
    <row r="143" spans="1:6" ht="18" x14ac:dyDescent="0.35">
      <c r="A143" s="75" t="s">
        <v>268</v>
      </c>
      <c r="B143" s="235" t="s">
        <v>34</v>
      </c>
      <c r="C143" s="248" t="str">
        <f>IF(B143=0, -5, "0")</f>
        <v>0</v>
      </c>
      <c r="D143" s="224"/>
      <c r="E143" s="219"/>
      <c r="F143" s="219"/>
    </row>
    <row r="144" spans="1:6" ht="18" x14ac:dyDescent="0.35">
      <c r="A144" s="75" t="s">
        <v>218</v>
      </c>
      <c r="B144" s="235" t="s">
        <v>34</v>
      </c>
      <c r="C144" s="248" t="str">
        <f>IF(B144=0, -5, "0")</f>
        <v>0</v>
      </c>
      <c r="D144" s="224"/>
      <c r="E144" s="219"/>
      <c r="F144" s="219"/>
    </row>
    <row r="145" spans="1:6" x14ac:dyDescent="0.3">
      <c r="A145" s="51" t="s">
        <v>104</v>
      </c>
      <c r="B145" s="235">
        <v>0</v>
      </c>
      <c r="C145" s="220"/>
      <c r="D145" s="223"/>
      <c r="E145" s="219"/>
      <c r="F145" s="219"/>
    </row>
    <row r="146" spans="1:6" x14ac:dyDescent="0.3">
      <c r="A146" s="92" t="s">
        <v>240</v>
      </c>
      <c r="B146" s="235">
        <v>0</v>
      </c>
      <c r="C146" s="220"/>
      <c r="D146" s="223"/>
      <c r="E146" s="219"/>
      <c r="F146" s="219"/>
    </row>
    <row r="147" spans="1:6" x14ac:dyDescent="0.3">
      <c r="A147" s="41" t="s">
        <v>352</v>
      </c>
      <c r="B147" s="235">
        <v>0</v>
      </c>
      <c r="C147" s="220"/>
      <c r="D147" s="241"/>
      <c r="E147" s="219"/>
      <c r="F147" s="219"/>
    </row>
    <row r="148" spans="1:6" x14ac:dyDescent="0.3">
      <c r="A148" s="353" t="s">
        <v>38</v>
      </c>
      <c r="B148" s="354"/>
      <c r="C148" s="355"/>
      <c r="D148" s="212">
        <f>SUM(B136:C147)</f>
        <v>0</v>
      </c>
    </row>
    <row r="149" spans="1:6" x14ac:dyDescent="0.3">
      <c r="A149" s="353" t="s">
        <v>342</v>
      </c>
      <c r="B149" s="354"/>
      <c r="C149" s="355"/>
      <c r="D149" s="64">
        <f>D148/(COUNT(B136:C147)*2)</f>
        <v>0</v>
      </c>
    </row>
    <row r="150" spans="1:6" s="50" customFormat="1" x14ac:dyDescent="0.3">
      <c r="A150" s="54"/>
      <c r="B150" s="55"/>
      <c r="C150" s="55"/>
      <c r="D150" s="56"/>
    </row>
    <row r="151" spans="1:6" ht="19.5" x14ac:dyDescent="0.4">
      <c r="A151" s="362" t="s">
        <v>243</v>
      </c>
      <c r="B151" s="363"/>
      <c r="C151" s="363"/>
      <c r="D151" s="363"/>
      <c r="E151" s="363"/>
      <c r="F151" s="363"/>
    </row>
    <row r="152" spans="1:6" x14ac:dyDescent="0.3">
      <c r="A152" s="92" t="s">
        <v>326</v>
      </c>
      <c r="B152" s="219">
        <v>0</v>
      </c>
      <c r="C152" s="219"/>
      <c r="D152" s="220"/>
      <c r="E152" s="219"/>
      <c r="F152" s="219"/>
    </row>
    <row r="153" spans="1:6" x14ac:dyDescent="0.3">
      <c r="A153" s="41" t="s">
        <v>162</v>
      </c>
      <c r="B153" s="219">
        <v>0</v>
      </c>
      <c r="C153" s="219"/>
      <c r="D153" s="220"/>
      <c r="E153" s="219"/>
      <c r="F153" s="219"/>
    </row>
    <row r="154" spans="1:6" ht="18" x14ac:dyDescent="0.35">
      <c r="A154" s="75" t="s">
        <v>353</v>
      </c>
      <c r="B154" s="219" t="s">
        <v>34</v>
      </c>
      <c r="C154" s="246" t="str">
        <f>IF(B154=0, -5, "0")</f>
        <v>0</v>
      </c>
      <c r="D154" s="220"/>
      <c r="E154" s="219"/>
      <c r="F154" s="219"/>
    </row>
    <row r="155" spans="1:6" ht="18" x14ac:dyDescent="0.35">
      <c r="A155" s="75" t="s">
        <v>354</v>
      </c>
      <c r="B155" s="219" t="s">
        <v>34</v>
      </c>
      <c r="C155" s="246" t="str">
        <f>IF(B155=0, -5, "0")</f>
        <v>0</v>
      </c>
      <c r="D155" s="220"/>
      <c r="E155" s="219"/>
      <c r="F155" s="219"/>
    </row>
    <row r="156" spans="1:6" ht="18" x14ac:dyDescent="0.35">
      <c r="A156" s="75" t="s">
        <v>355</v>
      </c>
      <c r="B156" s="219" t="s">
        <v>34</v>
      </c>
      <c r="C156" s="246" t="str">
        <f>IF(B156=0, -5, "0")</f>
        <v>0</v>
      </c>
      <c r="D156" s="220"/>
      <c r="E156" s="219"/>
      <c r="F156" s="219"/>
    </row>
    <row r="157" spans="1:6" ht="33" x14ac:dyDescent="0.3">
      <c r="A157" s="195" t="s">
        <v>219</v>
      </c>
      <c r="B157" s="219">
        <v>0</v>
      </c>
      <c r="C157" s="219"/>
      <c r="D157" s="243"/>
      <c r="E157" s="219"/>
      <c r="F157" s="219"/>
    </row>
    <row r="158" spans="1:6" x14ac:dyDescent="0.3">
      <c r="A158" s="194" t="s">
        <v>376</v>
      </c>
      <c r="B158" s="219">
        <v>0</v>
      </c>
      <c r="C158" s="219"/>
      <c r="D158" s="244"/>
      <c r="E158" s="219"/>
      <c r="F158" s="219"/>
    </row>
    <row r="159" spans="1:6" x14ac:dyDescent="0.3">
      <c r="A159" s="194" t="s">
        <v>181</v>
      </c>
      <c r="B159" s="219">
        <v>0</v>
      </c>
      <c r="C159" s="219"/>
      <c r="D159" s="244"/>
      <c r="E159" s="219"/>
      <c r="F159" s="219"/>
    </row>
    <row r="160" spans="1:6" x14ac:dyDescent="0.3">
      <c r="A160" s="353" t="s">
        <v>38</v>
      </c>
      <c r="B160" s="360"/>
      <c r="C160" s="361"/>
      <c r="D160" s="213">
        <f>SUM(B152:C159)</f>
        <v>0</v>
      </c>
    </row>
    <row r="161" spans="1:6" x14ac:dyDescent="0.3">
      <c r="A161" s="353" t="s">
        <v>342</v>
      </c>
      <c r="B161" s="354"/>
      <c r="C161" s="355"/>
      <c r="D161" s="64">
        <f>D160/(COUNT(B152:C159)*2)</f>
        <v>0</v>
      </c>
    </row>
    <row r="162" spans="1:6" s="50" customFormat="1" x14ac:dyDescent="0.3">
      <c r="A162" s="54"/>
      <c r="B162" s="55"/>
      <c r="C162" s="57"/>
      <c r="D162" s="58"/>
    </row>
    <row r="163" spans="1:6" ht="19.5" x14ac:dyDescent="0.4">
      <c r="A163" s="362" t="s">
        <v>85</v>
      </c>
      <c r="B163" s="363"/>
      <c r="C163" s="363"/>
      <c r="D163" s="363"/>
      <c r="E163" s="363"/>
      <c r="F163" s="363"/>
    </row>
    <row r="164" spans="1:6" ht="18" x14ac:dyDescent="0.35">
      <c r="A164" s="75" t="s">
        <v>333</v>
      </c>
      <c r="B164" s="219" t="s">
        <v>34</v>
      </c>
      <c r="C164" s="246" t="str">
        <f>IF(B164=0, -5, "0")</f>
        <v>0</v>
      </c>
      <c r="D164" s="219"/>
      <c r="E164" s="219"/>
      <c r="F164" s="219"/>
    </row>
    <row r="165" spans="1:6" x14ac:dyDescent="0.3">
      <c r="A165" s="41" t="s">
        <v>334</v>
      </c>
      <c r="B165" s="219">
        <v>0</v>
      </c>
      <c r="C165" s="219"/>
      <c r="D165" s="220"/>
      <c r="E165" s="219"/>
      <c r="F165" s="219"/>
    </row>
    <row r="166" spans="1:6" x14ac:dyDescent="0.3">
      <c r="A166" s="86" t="s">
        <v>241</v>
      </c>
      <c r="B166" s="219">
        <v>0</v>
      </c>
      <c r="C166" s="219"/>
      <c r="D166" s="220"/>
      <c r="E166" s="219"/>
      <c r="F166" s="219"/>
    </row>
    <row r="167" spans="1:6" x14ac:dyDescent="0.3">
      <c r="A167" s="41" t="s">
        <v>95</v>
      </c>
      <c r="B167" s="219">
        <v>0</v>
      </c>
      <c r="C167" s="219"/>
      <c r="D167" s="219"/>
      <c r="E167" s="220"/>
      <c r="F167" s="219"/>
    </row>
    <row r="168" spans="1:6" x14ac:dyDescent="0.3">
      <c r="A168" s="353" t="s">
        <v>38</v>
      </c>
      <c r="B168" s="354"/>
      <c r="C168" s="355"/>
      <c r="D168" s="212">
        <f>SUM(B164:C167)</f>
        <v>0</v>
      </c>
    </row>
    <row r="169" spans="1:6" x14ac:dyDescent="0.3">
      <c r="A169" s="353" t="s">
        <v>342</v>
      </c>
      <c r="B169" s="354"/>
      <c r="C169" s="355"/>
      <c r="D169" s="64">
        <f>D168/(COUNT(B164:C167)*2)</f>
        <v>0</v>
      </c>
    </row>
    <row r="170" spans="1:6" s="50" customFormat="1" x14ac:dyDescent="0.3">
      <c r="A170" s="54"/>
      <c r="B170" s="55"/>
      <c r="C170" s="55"/>
      <c r="D170" s="56"/>
    </row>
    <row r="171" spans="1:6" ht="19.5" x14ac:dyDescent="0.4">
      <c r="A171" s="370" t="s">
        <v>17</v>
      </c>
      <c r="B171" s="371"/>
      <c r="C171" s="371"/>
      <c r="D171" s="371"/>
      <c r="E171" s="371"/>
      <c r="F171" s="371"/>
    </row>
    <row r="172" spans="1:6" x14ac:dyDescent="0.3">
      <c r="A172" s="48" t="s">
        <v>202</v>
      </c>
      <c r="B172" s="219">
        <v>0</v>
      </c>
      <c r="C172" s="219"/>
      <c r="D172" s="245"/>
      <c r="E172" s="219"/>
      <c r="F172" s="219"/>
    </row>
    <row r="173" spans="1:6" x14ac:dyDescent="0.3">
      <c r="A173" s="41" t="s">
        <v>96</v>
      </c>
      <c r="B173" s="219">
        <v>0</v>
      </c>
      <c r="C173" s="219"/>
      <c r="D173" s="245"/>
      <c r="E173" s="219"/>
      <c r="F173" s="219"/>
    </row>
    <row r="174" spans="1:6" x14ac:dyDescent="0.3">
      <c r="A174" s="86" t="s">
        <v>220</v>
      </c>
      <c r="B174" s="219">
        <v>0</v>
      </c>
      <c r="C174" s="219"/>
      <c r="D174" s="220"/>
      <c r="E174" s="219"/>
      <c r="F174" s="219"/>
    </row>
    <row r="175" spans="1:6" x14ac:dyDescent="0.3">
      <c r="A175" s="41" t="s">
        <v>163</v>
      </c>
      <c r="B175" s="219">
        <v>0</v>
      </c>
      <c r="C175" s="219"/>
      <c r="D175" s="220"/>
      <c r="E175" s="220"/>
      <c r="F175" s="219"/>
    </row>
    <row r="176" spans="1:6" x14ac:dyDescent="0.3">
      <c r="A176" s="353" t="s">
        <v>38</v>
      </c>
      <c r="B176" s="354"/>
      <c r="C176" s="355"/>
      <c r="D176" s="212">
        <f>SUM(B172:C175)</f>
        <v>0</v>
      </c>
    </row>
    <row r="177" spans="1:6" x14ac:dyDescent="0.3">
      <c r="A177" s="353" t="s">
        <v>342</v>
      </c>
      <c r="B177" s="354"/>
      <c r="C177" s="355"/>
      <c r="D177" s="64">
        <f>D176/(COUNT(B172:C175)*2)</f>
        <v>0</v>
      </c>
    </row>
    <row r="178" spans="1:6" s="50" customFormat="1" x14ac:dyDescent="0.3">
      <c r="A178" s="54"/>
      <c r="B178" s="55"/>
      <c r="C178" s="55"/>
      <c r="D178" s="56"/>
    </row>
    <row r="179" spans="1:6" ht="19.5" x14ac:dyDescent="0.4">
      <c r="A179" s="362" t="s">
        <v>87</v>
      </c>
      <c r="B179" s="363"/>
      <c r="C179" s="363"/>
      <c r="D179" s="363"/>
      <c r="E179" s="363"/>
      <c r="F179" s="363"/>
    </row>
    <row r="180" spans="1:6" x14ac:dyDescent="0.3">
      <c r="A180" s="86" t="s">
        <v>364</v>
      </c>
      <c r="B180" s="219">
        <v>0</v>
      </c>
      <c r="C180" s="219"/>
      <c r="D180" s="220"/>
      <c r="E180" s="220"/>
      <c r="F180" s="219"/>
    </row>
    <row r="181" spans="1:6" x14ac:dyDescent="0.3">
      <c r="A181" s="94" t="s">
        <v>247</v>
      </c>
      <c r="B181" s="219">
        <v>0</v>
      </c>
      <c r="C181" s="219"/>
      <c r="D181" s="220"/>
      <c r="E181" s="166"/>
      <c r="F181" s="219"/>
    </row>
    <row r="182" spans="1:6" x14ac:dyDescent="0.3">
      <c r="A182" s="41" t="s">
        <v>97</v>
      </c>
      <c r="B182" s="219">
        <v>0</v>
      </c>
      <c r="C182" s="219"/>
      <c r="D182" s="220"/>
      <c r="E182" s="219"/>
      <c r="F182" s="219"/>
    </row>
    <row r="183" spans="1:6" x14ac:dyDescent="0.3">
      <c r="A183" s="48" t="s">
        <v>269</v>
      </c>
      <c r="B183" s="219">
        <v>0</v>
      </c>
      <c r="C183" s="219"/>
      <c r="D183" s="220"/>
      <c r="E183" s="219"/>
      <c r="F183" s="219"/>
    </row>
    <row r="184" spans="1:6" x14ac:dyDescent="0.3">
      <c r="A184" s="41" t="s">
        <v>356</v>
      </c>
      <c r="B184" s="219">
        <v>0</v>
      </c>
      <c r="C184" s="219"/>
      <c r="D184" s="220"/>
      <c r="E184" s="219"/>
      <c r="F184" s="219"/>
    </row>
    <row r="185" spans="1:6" x14ac:dyDescent="0.3">
      <c r="A185" s="353" t="s">
        <v>38</v>
      </c>
      <c r="B185" s="354"/>
      <c r="C185" s="355"/>
      <c r="D185" s="212">
        <f>SUM(B180:C184)</f>
        <v>0</v>
      </c>
    </row>
    <row r="186" spans="1:6" x14ac:dyDescent="0.3">
      <c r="A186" s="353" t="s">
        <v>342</v>
      </c>
      <c r="B186" s="354"/>
      <c r="C186" s="355"/>
      <c r="D186" s="64">
        <f>D185/(COUNT(B180:C184)*2)</f>
        <v>0</v>
      </c>
    </row>
    <row r="187" spans="1:6" s="50" customFormat="1" x14ac:dyDescent="0.3">
      <c r="A187" s="54"/>
      <c r="B187" s="55"/>
      <c r="C187" s="55"/>
      <c r="D187" s="56"/>
    </row>
    <row r="188" spans="1:6" ht="19.5" x14ac:dyDescent="0.4">
      <c r="A188" s="362" t="s">
        <v>242</v>
      </c>
      <c r="B188" s="363"/>
      <c r="C188" s="363"/>
      <c r="D188" s="363"/>
      <c r="E188" s="363"/>
      <c r="F188" s="363"/>
    </row>
    <row r="189" spans="1:6" x14ac:dyDescent="0.3">
      <c r="A189" s="41" t="s">
        <v>357</v>
      </c>
      <c r="B189" s="219">
        <v>0</v>
      </c>
      <c r="C189" s="219"/>
      <c r="D189" s="219"/>
      <c r="E189" s="219"/>
      <c r="F189" s="219"/>
    </row>
    <row r="190" spans="1:6" ht="18" x14ac:dyDescent="0.35">
      <c r="A190" s="158" t="s">
        <v>365</v>
      </c>
      <c r="B190" s="219" t="s">
        <v>34</v>
      </c>
      <c r="C190" s="246" t="str">
        <f>IF(B190=0, -5, "0")</f>
        <v>0</v>
      </c>
      <c r="D190" s="219"/>
      <c r="E190" s="219"/>
      <c r="F190" s="231"/>
    </row>
    <row r="191" spans="1:6" x14ac:dyDescent="0.3">
      <c r="A191" s="48" t="s">
        <v>360</v>
      </c>
      <c r="B191" s="219">
        <v>0</v>
      </c>
      <c r="C191" s="219"/>
      <c r="D191" s="219"/>
      <c r="E191" s="219"/>
      <c r="F191" s="219"/>
    </row>
    <row r="192" spans="1:6" x14ac:dyDescent="0.3">
      <c r="A192" s="95" t="s">
        <v>212</v>
      </c>
      <c r="B192" s="219">
        <v>0</v>
      </c>
      <c r="C192" s="219"/>
      <c r="D192" s="219"/>
      <c r="E192" s="219"/>
      <c r="F192" s="219"/>
    </row>
    <row r="193" spans="1:4" x14ac:dyDescent="0.3">
      <c r="A193" s="353" t="s">
        <v>38</v>
      </c>
      <c r="B193" s="354"/>
      <c r="C193" s="355"/>
      <c r="D193" s="96">
        <f>SUM(B189:C192)</f>
        <v>0</v>
      </c>
    </row>
    <row r="194" spans="1:4" x14ac:dyDescent="0.3">
      <c r="A194" s="353" t="s">
        <v>342</v>
      </c>
      <c r="B194" s="354"/>
      <c r="C194" s="355"/>
      <c r="D194" s="64">
        <f>D193/(COUNT(B189:C192)*2)</f>
        <v>0</v>
      </c>
    </row>
    <row r="196" spans="1:4" ht="18" x14ac:dyDescent="0.35">
      <c r="A196" s="120" t="s">
        <v>284</v>
      </c>
      <c r="B196" s="119"/>
      <c r="C196" s="119"/>
      <c r="D196" s="218">
        <v>0</v>
      </c>
    </row>
    <row r="197" spans="1:4" ht="22.5" x14ac:dyDescent="0.3">
      <c r="A197" s="70" t="s">
        <v>377</v>
      </c>
      <c r="B197" s="71"/>
      <c r="C197" s="72"/>
      <c r="D197" s="73">
        <f>SUM(D193,D185,D176,D168,D160,D62,D51,D32,D22,D117,D148,D132,D101,D83,D41)</f>
        <v>0</v>
      </c>
    </row>
    <row r="198" spans="1:4" ht="22.5" x14ac:dyDescent="0.3">
      <c r="A198" s="70" t="s">
        <v>378</v>
      </c>
      <c r="B198" s="71"/>
      <c r="C198" s="72"/>
      <c r="D198" s="74">
        <f>D197/(COUNT(B189:C192,B180:C184,B172:C175,B164:C167,B152:C159,B55:C61,B45:C50,B26:C31,B17:C21,B106:C116,B136:C147,B121:C131,B87:C100,B66:C82,B36:C40)*2)</f>
        <v>0</v>
      </c>
    </row>
  </sheetData>
  <sheetProtection algorithmName="SHA-512" hashValue="il8lHzJd/0ljhYWoW6dfE1um0bY9Rl0hHAEPog3GWtjRqxzMqv+37n12dv/uqkagj3mbnZdjvys3x2aW1eHONg==" saltValue="UdN/gvvQhiULAGUwpBvb/w=="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2"/>
  <dimension ref="A1:XFD505"/>
  <sheetViews>
    <sheetView zoomScale="90" zoomScaleNormal="90" zoomScaleSheetLayoutView="100" workbookViewId="0">
      <selection activeCell="D353" sqref="D353"/>
    </sheetView>
  </sheetViews>
  <sheetFormatPr baseColWidth="10" defaultColWidth="11.42578125" defaultRowHeight="15" x14ac:dyDescent="0.25"/>
  <cols>
    <col min="1" max="1" width="57.140625" style="1" customWidth="1"/>
    <col min="2" max="2" width="14" style="2" customWidth="1"/>
    <col min="3" max="3" width="9.140625" style="2" customWidth="1"/>
    <col min="4" max="4" width="50" style="2" customWidth="1"/>
    <col min="5" max="5" width="26.42578125" style="2" customWidth="1"/>
    <col min="6" max="6" width="11.42578125" style="2"/>
    <col min="7" max="7" width="5" style="2" customWidth="1"/>
    <col min="8" max="16384" width="11.42578125" style="2"/>
  </cols>
  <sheetData>
    <row r="1" spans="1:9" ht="20.25" x14ac:dyDescent="0.3">
      <c r="A1"/>
      <c r="C1" s="42">
        <v>0</v>
      </c>
      <c r="D1" s="341"/>
      <c r="E1" s="341"/>
      <c r="F1" s="341"/>
      <c r="G1" s="341"/>
      <c r="H1" s="341"/>
      <c r="I1" s="341"/>
    </row>
    <row r="2" spans="1:9" ht="20.25" x14ac:dyDescent="0.3">
      <c r="C2" s="42">
        <v>1</v>
      </c>
      <c r="D2" s="123"/>
      <c r="E2" s="123"/>
      <c r="F2" s="123"/>
      <c r="G2" s="123"/>
      <c r="H2" s="123"/>
      <c r="I2" s="123"/>
    </row>
    <row r="3" spans="1:9" ht="20.25" x14ac:dyDescent="0.3">
      <c r="C3" s="42">
        <v>2</v>
      </c>
      <c r="D3" s="123"/>
      <c r="E3" s="123"/>
      <c r="F3" s="123"/>
      <c r="G3" s="123"/>
      <c r="H3" s="123"/>
      <c r="I3" s="123"/>
    </row>
    <row r="4" spans="1:9" ht="20.25" x14ac:dyDescent="0.3">
      <c r="C4" s="42" t="s">
        <v>34</v>
      </c>
      <c r="D4" s="123"/>
      <c r="E4" s="123"/>
      <c r="F4" s="123"/>
      <c r="G4" s="123"/>
      <c r="H4" s="123"/>
      <c r="I4" s="123"/>
    </row>
    <row r="5" spans="1:9" ht="15.75" customHeight="1" x14ac:dyDescent="0.3">
      <c r="D5" s="123"/>
      <c r="E5" s="123"/>
      <c r="F5" s="123"/>
      <c r="G5" s="123"/>
      <c r="H5" s="123"/>
      <c r="I5" s="123"/>
    </row>
    <row r="6" spans="1:9" ht="1.5" hidden="1" customHeight="1" x14ac:dyDescent="0.3">
      <c r="D6" s="123"/>
      <c r="E6" s="123"/>
      <c r="F6" s="123"/>
      <c r="G6" s="123"/>
      <c r="H6" s="123"/>
      <c r="I6" s="123"/>
    </row>
    <row r="7" spans="1:9" ht="21" x14ac:dyDescent="0.3">
      <c r="A7" s="342" t="s">
        <v>201</v>
      </c>
      <c r="B7" s="342"/>
      <c r="C7" s="342"/>
      <c r="D7" s="342"/>
      <c r="E7" s="342"/>
      <c r="F7" s="342"/>
      <c r="G7" s="123"/>
      <c r="H7" s="123"/>
      <c r="I7" s="123"/>
    </row>
    <row r="8" spans="1:9" ht="29.25" x14ac:dyDescent="0.45">
      <c r="A8" s="343" t="s">
        <v>475</v>
      </c>
      <c r="B8" s="343"/>
      <c r="C8" s="343"/>
      <c r="D8" s="343"/>
      <c r="E8" s="343"/>
      <c r="F8" s="343"/>
      <c r="G8" s="125"/>
      <c r="H8" s="125"/>
      <c r="I8" s="123"/>
    </row>
    <row r="9" spans="1:9" ht="24" x14ac:dyDescent="0.45">
      <c r="A9" s="38" t="s">
        <v>44</v>
      </c>
      <c r="B9" s="344" t="s">
        <v>411</v>
      </c>
      <c r="C9" s="344"/>
      <c r="D9" s="344"/>
      <c r="E9" s="344"/>
      <c r="F9" s="344"/>
      <c r="G9" s="125"/>
      <c r="H9" s="125"/>
      <c r="I9" s="123"/>
    </row>
    <row r="10" spans="1:9" ht="24.75" x14ac:dyDescent="0.5">
      <c r="A10" s="39" t="s">
        <v>46</v>
      </c>
      <c r="B10" s="345" t="s">
        <v>412</v>
      </c>
      <c r="C10" s="345"/>
      <c r="D10" s="345"/>
      <c r="E10" s="345"/>
      <c r="F10" s="345"/>
      <c r="G10" s="125"/>
      <c r="H10" s="125"/>
      <c r="I10" s="123"/>
    </row>
    <row r="11" spans="1:9" ht="24" x14ac:dyDescent="0.45">
      <c r="A11" s="38" t="s">
        <v>45</v>
      </c>
      <c r="B11" s="340">
        <v>42810</v>
      </c>
      <c r="C11" s="340"/>
      <c r="D11" s="340"/>
      <c r="E11" s="340"/>
      <c r="F11" s="340"/>
      <c r="G11" s="125"/>
      <c r="H11" s="125"/>
      <c r="I11" s="123"/>
    </row>
    <row r="12" spans="1:9" ht="24" x14ac:dyDescent="0.45">
      <c r="A12" s="38" t="s">
        <v>276</v>
      </c>
      <c r="B12" s="346">
        <f>D505</f>
        <v>0.82989690721649489</v>
      </c>
      <c r="C12" s="346"/>
      <c r="D12" s="346"/>
      <c r="E12" s="346"/>
      <c r="F12" s="346"/>
      <c r="G12" s="125"/>
      <c r="H12" s="125"/>
      <c r="I12" s="123"/>
    </row>
    <row r="13" spans="1:9" ht="22.5" x14ac:dyDescent="0.45">
      <c r="A13" s="35"/>
      <c r="B13" s="36"/>
      <c r="C13" s="36"/>
      <c r="D13" s="347"/>
      <c r="E13" s="347"/>
      <c r="F13" s="347"/>
      <c r="G13" s="347"/>
      <c r="H13" s="347"/>
      <c r="I13" s="3"/>
    </row>
    <row r="14" spans="1:9" ht="16.5" customHeight="1" x14ac:dyDescent="0.3">
      <c r="A14" s="348" t="s">
        <v>32</v>
      </c>
      <c r="B14" s="349" t="s">
        <v>33</v>
      </c>
      <c r="C14" s="349"/>
      <c r="D14" s="349" t="s">
        <v>48</v>
      </c>
      <c r="E14" s="350" t="s">
        <v>358</v>
      </c>
      <c r="F14" s="349" t="s">
        <v>214</v>
      </c>
      <c r="G14" s="36"/>
      <c r="H14" s="36"/>
    </row>
    <row r="15" spans="1:9" ht="16.5" customHeight="1" x14ac:dyDescent="0.3">
      <c r="A15" s="348"/>
      <c r="B15" s="76" t="s">
        <v>36</v>
      </c>
      <c r="C15" s="76" t="s">
        <v>35</v>
      </c>
      <c r="D15" s="349"/>
      <c r="E15" s="350"/>
      <c r="F15" s="349"/>
      <c r="G15" s="36"/>
      <c r="H15" s="36"/>
    </row>
    <row r="16" spans="1:9" ht="18" x14ac:dyDescent="0.35">
      <c r="A16" s="337" t="s">
        <v>0</v>
      </c>
      <c r="B16" s="337"/>
      <c r="C16" s="337"/>
      <c r="D16" s="337"/>
      <c r="E16" s="337"/>
      <c r="F16" s="337"/>
      <c r="G16" s="36"/>
      <c r="H16" s="36"/>
    </row>
    <row r="17" spans="1:8" ht="18" x14ac:dyDescent="0.3">
      <c r="A17" s="180">
        <f>B11</f>
        <v>42810</v>
      </c>
      <c r="B17" s="36"/>
      <c r="C17" s="36"/>
      <c r="D17" s="36"/>
      <c r="E17" s="36"/>
      <c r="F17" s="36"/>
      <c r="G17" s="36"/>
      <c r="H17" s="36"/>
    </row>
    <row r="18" spans="1:8" ht="18" x14ac:dyDescent="0.25">
      <c r="A18" s="351" t="s">
        <v>1</v>
      </c>
      <c r="B18" s="352"/>
      <c r="C18" s="352"/>
      <c r="D18" s="352"/>
      <c r="E18" s="352"/>
      <c r="F18" s="352"/>
    </row>
    <row r="19" spans="1:8" x14ac:dyDescent="0.25">
      <c r="A19" s="17" t="s">
        <v>10</v>
      </c>
      <c r="B19" s="134">
        <v>2</v>
      </c>
      <c r="C19" s="134"/>
      <c r="D19" s="133"/>
      <c r="E19" s="166"/>
      <c r="F19" s="65"/>
    </row>
    <row r="20" spans="1:8" x14ac:dyDescent="0.25">
      <c r="A20" s="17" t="s">
        <v>211</v>
      </c>
      <c r="B20" s="168" t="s">
        <v>34</v>
      </c>
      <c r="C20" s="134"/>
      <c r="D20" s="133"/>
      <c r="E20" s="145"/>
      <c r="F20" s="65"/>
    </row>
    <row r="21" spans="1:8" ht="45" x14ac:dyDescent="0.25">
      <c r="A21" s="17" t="s">
        <v>98</v>
      </c>
      <c r="B21" s="168">
        <v>0</v>
      </c>
      <c r="C21" s="134"/>
      <c r="D21" s="133" t="s">
        <v>413</v>
      </c>
      <c r="E21" s="166" t="s">
        <v>414</v>
      </c>
      <c r="F21" s="283">
        <v>42810</v>
      </c>
    </row>
    <row r="22" spans="1:8" s="170" customFormat="1" x14ac:dyDescent="0.25">
      <c r="A22" s="99" t="s">
        <v>307</v>
      </c>
      <c r="B22" s="168">
        <v>2</v>
      </c>
      <c r="C22" s="169"/>
      <c r="E22" s="144"/>
      <c r="F22" s="171"/>
    </row>
    <row r="23" spans="1:8" x14ac:dyDescent="0.25">
      <c r="A23" s="19" t="s">
        <v>38</v>
      </c>
      <c r="B23" s="19"/>
      <c r="C23" s="19"/>
      <c r="D23" s="19">
        <f>SUM(B19:C22)</f>
        <v>4</v>
      </c>
    </row>
    <row r="24" spans="1:8" x14ac:dyDescent="0.25">
      <c r="A24" s="19" t="s">
        <v>37</v>
      </c>
      <c r="B24" s="20"/>
      <c r="C24" s="21"/>
      <c r="D24" s="62">
        <f>D23/(COUNT(B19:C22)*2)</f>
        <v>0.66666666666666663</v>
      </c>
    </row>
    <row r="25" spans="1:8" x14ac:dyDescent="0.25">
      <c r="A25" s="5"/>
      <c r="B25" s="6"/>
      <c r="C25" s="7"/>
      <c r="D25" s="6"/>
    </row>
    <row r="26" spans="1:8" ht="18" x14ac:dyDescent="0.25">
      <c r="A26" s="335" t="s">
        <v>18</v>
      </c>
      <c r="B26" s="336"/>
      <c r="C26" s="336"/>
      <c r="D26" s="336"/>
      <c r="E26" s="336"/>
      <c r="F26" s="336"/>
    </row>
    <row r="27" spans="1:8" x14ac:dyDescent="0.25">
      <c r="A27" s="18" t="s">
        <v>2</v>
      </c>
      <c r="B27" s="129">
        <v>2</v>
      </c>
      <c r="C27" s="129"/>
      <c r="D27" s="127"/>
      <c r="E27" s="65"/>
      <c r="F27" s="65"/>
    </row>
    <row r="28" spans="1:8" ht="18" x14ac:dyDescent="0.35">
      <c r="A28" s="75" t="s">
        <v>186</v>
      </c>
      <c r="B28" s="168">
        <v>2</v>
      </c>
      <c r="C28" s="215" t="str">
        <f>IF(B28=0, -5, "0")</f>
        <v>0</v>
      </c>
      <c r="D28" s="127"/>
      <c r="E28" s="65"/>
      <c r="F28" s="65"/>
    </row>
    <row r="29" spans="1:8" ht="30" x14ac:dyDescent="0.25">
      <c r="A29" s="17" t="s">
        <v>170</v>
      </c>
      <c r="B29" s="168">
        <v>2</v>
      </c>
      <c r="C29" s="129"/>
      <c r="D29" s="127"/>
      <c r="E29" s="65"/>
      <c r="F29" s="65"/>
    </row>
    <row r="30" spans="1:8" ht="45" x14ac:dyDescent="0.25">
      <c r="A30" s="17" t="s">
        <v>165</v>
      </c>
      <c r="B30" s="168">
        <v>2</v>
      </c>
      <c r="C30" s="129"/>
      <c r="D30" s="131"/>
      <c r="E30" s="65"/>
      <c r="F30" s="65"/>
    </row>
    <row r="31" spans="1:8" ht="30" x14ac:dyDescent="0.25">
      <c r="A31" s="18" t="s">
        <v>53</v>
      </c>
      <c r="B31" s="168">
        <v>2</v>
      </c>
      <c r="C31" s="129"/>
      <c r="D31" s="127"/>
      <c r="E31" s="65"/>
      <c r="F31" s="65"/>
    </row>
    <row r="32" spans="1:8" ht="75" x14ac:dyDescent="0.25">
      <c r="A32" s="17" t="s">
        <v>166</v>
      </c>
      <c r="B32" s="168">
        <v>2</v>
      </c>
      <c r="C32" s="129"/>
      <c r="D32" s="154"/>
      <c r="E32" s="65"/>
      <c r="F32" s="65"/>
      <c r="G32" s="170"/>
    </row>
    <row r="33" spans="1:7" ht="73.5" customHeight="1" x14ac:dyDescent="0.25">
      <c r="A33" s="98" t="s">
        <v>11</v>
      </c>
      <c r="B33" s="168">
        <v>2</v>
      </c>
      <c r="C33" s="215" t="str">
        <f>IF(B33=0, -5, "0")</f>
        <v>0</v>
      </c>
      <c r="D33" s="128"/>
      <c r="E33" s="65"/>
      <c r="F33" s="65"/>
    </row>
    <row r="34" spans="1:7" x14ac:dyDescent="0.25">
      <c r="A34" s="18" t="s">
        <v>290</v>
      </c>
      <c r="B34" s="168">
        <v>2</v>
      </c>
      <c r="C34" s="169"/>
      <c r="D34" s="147"/>
      <c r="E34" s="171"/>
      <c r="F34" s="171"/>
      <c r="G34" s="170"/>
    </row>
    <row r="35" spans="1:7" x14ac:dyDescent="0.25">
      <c r="A35" s="18" t="s">
        <v>203</v>
      </c>
      <c r="B35" s="168">
        <v>2</v>
      </c>
      <c r="C35" s="129"/>
      <c r="D35" s="166"/>
      <c r="E35" s="65"/>
      <c r="F35" s="65"/>
    </row>
    <row r="36" spans="1:7" ht="45" x14ac:dyDescent="0.25">
      <c r="A36" s="108" t="s">
        <v>287</v>
      </c>
      <c r="B36" s="168">
        <v>2</v>
      </c>
      <c r="C36" s="130"/>
      <c r="D36" s="132"/>
      <c r="E36" s="101"/>
      <c r="F36" s="101"/>
    </row>
    <row r="37" spans="1:7" x14ac:dyDescent="0.25">
      <c r="A37" s="19" t="s">
        <v>38</v>
      </c>
      <c r="B37" s="19"/>
      <c r="C37" s="19"/>
      <c r="D37" s="19">
        <f>SUM(B27:C35)</f>
        <v>18</v>
      </c>
    </row>
    <row r="38" spans="1:7" x14ac:dyDescent="0.25">
      <c r="A38" s="19" t="s">
        <v>37</v>
      </c>
      <c r="B38" s="20"/>
      <c r="C38" s="21"/>
      <c r="D38" s="62">
        <f>D37/(COUNT(B27:C35)*2)</f>
        <v>1</v>
      </c>
    </row>
    <row r="39" spans="1:7" x14ac:dyDescent="0.25">
      <c r="A39" s="8"/>
      <c r="B39" s="7"/>
      <c r="C39" s="7"/>
      <c r="D39" s="7"/>
    </row>
    <row r="40" spans="1:7" ht="18" x14ac:dyDescent="0.25">
      <c r="A40" s="77" t="s">
        <v>40</v>
      </c>
      <c r="B40" s="78"/>
      <c r="C40" s="79"/>
      <c r="D40" s="80">
        <f>SUM(D37,D23)</f>
        <v>22</v>
      </c>
    </row>
    <row r="41" spans="1:7" ht="18" x14ac:dyDescent="0.25">
      <c r="A41" s="77" t="s">
        <v>223</v>
      </c>
      <c r="B41" s="78"/>
      <c r="C41" s="79"/>
      <c r="D41" s="81">
        <f>D40/(COUNT(B27:C35,B19:C22)*2)</f>
        <v>0.91666666666666663</v>
      </c>
    </row>
    <row r="42" spans="1:7" x14ac:dyDescent="0.25">
      <c r="A42" s="9"/>
      <c r="B42" s="6"/>
      <c r="C42" s="7"/>
      <c r="D42" s="6"/>
    </row>
    <row r="43" spans="1:7" ht="18" x14ac:dyDescent="0.35">
      <c r="A43" s="337" t="s">
        <v>137</v>
      </c>
      <c r="B43" s="337"/>
      <c r="C43" s="337"/>
      <c r="D43" s="337"/>
      <c r="E43" s="337"/>
      <c r="F43" s="337"/>
    </row>
    <row r="44" spans="1:7" x14ac:dyDescent="0.25">
      <c r="A44" s="181">
        <f>B11</f>
        <v>42810</v>
      </c>
      <c r="B44" s="6"/>
      <c r="C44" s="7"/>
      <c r="D44" s="6"/>
    </row>
    <row r="45" spans="1:7" ht="16.5" x14ac:dyDescent="0.25">
      <c r="A45" s="338" t="s">
        <v>63</v>
      </c>
      <c r="B45" s="339"/>
      <c r="C45" s="339"/>
      <c r="D45" s="339"/>
      <c r="E45" s="339"/>
      <c r="F45" s="339"/>
    </row>
    <row r="46" spans="1:7" x14ac:dyDescent="0.25">
      <c r="A46" s="33" t="s">
        <v>109</v>
      </c>
      <c r="B46" s="135">
        <v>2</v>
      </c>
      <c r="C46" s="135"/>
      <c r="D46" s="137"/>
      <c r="E46" s="65"/>
      <c r="F46" s="65"/>
    </row>
    <row r="47" spans="1:7" ht="30" customHeight="1" x14ac:dyDescent="0.25">
      <c r="A47" s="43" t="s">
        <v>259</v>
      </c>
      <c r="B47" s="168">
        <v>2</v>
      </c>
      <c r="C47" s="135"/>
      <c r="D47" s="137"/>
      <c r="E47" s="65"/>
      <c r="F47" s="65"/>
    </row>
    <row r="48" spans="1:7" ht="15.75" customHeight="1" x14ac:dyDescent="0.25">
      <c r="A48" s="33" t="s">
        <v>297</v>
      </c>
      <c r="B48" s="168">
        <v>2</v>
      </c>
      <c r="C48" s="143"/>
      <c r="D48" s="161"/>
      <c r="E48" s="146"/>
      <c r="F48" s="65"/>
    </row>
    <row r="49" spans="1:6" x14ac:dyDescent="0.25">
      <c r="A49" s="33" t="s">
        <v>28</v>
      </c>
      <c r="B49" s="168">
        <v>1</v>
      </c>
      <c r="C49" s="135"/>
      <c r="D49" s="137"/>
      <c r="E49" s="65"/>
      <c r="F49" s="65"/>
    </row>
    <row r="50" spans="1:6" ht="21" customHeight="1" x14ac:dyDescent="0.25">
      <c r="A50" s="43" t="s">
        <v>141</v>
      </c>
      <c r="B50" s="168">
        <v>2</v>
      </c>
      <c r="C50" s="135"/>
      <c r="D50" s="154"/>
      <c r="E50" s="65"/>
      <c r="F50" s="65"/>
    </row>
    <row r="51" spans="1:6" ht="18" x14ac:dyDescent="0.35">
      <c r="A51" s="75" t="s">
        <v>7</v>
      </c>
      <c r="B51" s="168">
        <v>2</v>
      </c>
      <c r="C51" s="215" t="str">
        <f>IF(B51=0, -5, "0")</f>
        <v>0</v>
      </c>
      <c r="D51" s="138"/>
      <c r="E51" s="65"/>
      <c r="F51" s="65"/>
    </row>
    <row r="52" spans="1:6" x14ac:dyDescent="0.25">
      <c r="A52" s="23" t="s">
        <v>26</v>
      </c>
      <c r="B52" s="168">
        <v>2</v>
      </c>
      <c r="C52" s="136"/>
      <c r="D52" s="138"/>
      <c r="E52" s="65"/>
      <c r="F52" s="65"/>
    </row>
    <row r="53" spans="1:6" ht="36" x14ac:dyDescent="0.35">
      <c r="A53" s="82" t="s">
        <v>27</v>
      </c>
      <c r="B53" s="168">
        <v>0</v>
      </c>
      <c r="C53" s="215">
        <f>IF(B53=0, -5, "0")</f>
        <v>-5</v>
      </c>
      <c r="D53" s="139" t="s">
        <v>415</v>
      </c>
      <c r="E53" s="139" t="s">
        <v>471</v>
      </c>
      <c r="F53" s="166" t="s">
        <v>470</v>
      </c>
    </row>
    <row r="54" spans="1:6" x14ac:dyDescent="0.25">
      <c r="A54" s="19" t="s">
        <v>38</v>
      </c>
      <c r="B54" s="19"/>
      <c r="C54" s="19"/>
      <c r="D54" s="19">
        <f>SUM(B46:C53)</f>
        <v>8</v>
      </c>
    </row>
    <row r="55" spans="1:6" x14ac:dyDescent="0.25">
      <c r="A55" s="19" t="s">
        <v>37</v>
      </c>
      <c r="B55" s="20"/>
      <c r="C55" s="21"/>
      <c r="D55" s="62">
        <f>D54/(COUNT(B46:C53)*2)</f>
        <v>0.44444444444444442</v>
      </c>
    </row>
    <row r="56" spans="1:6" x14ac:dyDescent="0.25">
      <c r="A56" s="9"/>
      <c r="B56" s="6"/>
      <c r="C56" s="7"/>
      <c r="D56" s="6"/>
    </row>
    <row r="57" spans="1:6" ht="18" x14ac:dyDescent="0.25">
      <c r="A57" s="335" t="s">
        <v>65</v>
      </c>
      <c r="B57" s="336"/>
      <c r="C57" s="336"/>
      <c r="D57" s="336"/>
      <c r="E57" s="336"/>
      <c r="F57" s="336"/>
    </row>
    <row r="58" spans="1:6" ht="24" customHeight="1" x14ac:dyDescent="0.25">
      <c r="A58" s="167" t="s">
        <v>314</v>
      </c>
      <c r="B58" s="142">
        <v>2</v>
      </c>
      <c r="C58" s="142"/>
      <c r="D58" s="140"/>
      <c r="E58" s="145"/>
      <c r="F58" s="65"/>
    </row>
    <row r="59" spans="1:6" ht="18" customHeight="1" x14ac:dyDescent="0.25">
      <c r="A59" s="17" t="s">
        <v>204</v>
      </c>
      <c r="B59" s="168">
        <v>2</v>
      </c>
      <c r="C59" s="143"/>
      <c r="D59" s="160"/>
      <c r="E59" s="144"/>
      <c r="F59" s="146"/>
    </row>
    <row r="60" spans="1:6" x14ac:dyDescent="0.25">
      <c r="A60" s="24" t="s">
        <v>142</v>
      </c>
      <c r="B60" s="168">
        <v>2</v>
      </c>
      <c r="C60" s="142"/>
      <c r="D60" s="141"/>
      <c r="E60" s="145"/>
      <c r="F60" s="65"/>
    </row>
    <row r="61" spans="1:6" x14ac:dyDescent="0.25">
      <c r="A61" s="24" t="s">
        <v>123</v>
      </c>
      <c r="B61" s="168">
        <v>2</v>
      </c>
      <c r="C61" s="142"/>
      <c r="D61" s="141"/>
      <c r="E61" s="145"/>
      <c r="F61" s="65"/>
    </row>
    <row r="62" spans="1:6" ht="18" x14ac:dyDescent="0.35">
      <c r="A62" s="75" t="s">
        <v>67</v>
      </c>
      <c r="B62" s="168">
        <v>2</v>
      </c>
      <c r="C62" s="215" t="str">
        <f>IF(B62=0, -5, "0")</f>
        <v>0</v>
      </c>
      <c r="D62" s="140"/>
      <c r="E62" s="145"/>
      <c r="F62" s="65"/>
    </row>
    <row r="63" spans="1:6" ht="30" x14ac:dyDescent="0.25">
      <c r="A63" s="17" t="s">
        <v>277</v>
      </c>
      <c r="B63" s="168">
        <v>2</v>
      </c>
      <c r="C63" s="142"/>
      <c r="D63" s="140"/>
      <c r="E63" s="145"/>
      <c r="F63" s="65"/>
    </row>
    <row r="64" spans="1:6" ht="36" x14ac:dyDescent="0.25">
      <c r="A64" s="107" t="s">
        <v>272</v>
      </c>
      <c r="B64" s="168">
        <v>2</v>
      </c>
      <c r="C64" s="215" t="str">
        <f>IF(B64=0, -5, "0")</f>
        <v>0</v>
      </c>
      <c r="D64" s="140"/>
      <c r="E64" s="145"/>
      <c r="F64" s="65"/>
    </row>
    <row r="65" spans="1:7" ht="33.6" customHeight="1" x14ac:dyDescent="0.3">
      <c r="A65" s="49" t="s">
        <v>271</v>
      </c>
      <c r="B65" s="168">
        <v>2</v>
      </c>
      <c r="C65" s="169"/>
      <c r="D65" s="144"/>
      <c r="E65" s="171"/>
      <c r="F65" s="65"/>
    </row>
    <row r="66" spans="1:7" x14ac:dyDescent="0.25">
      <c r="A66" s="17" t="s">
        <v>308</v>
      </c>
      <c r="B66" s="168">
        <v>2</v>
      </c>
      <c r="C66" s="142"/>
      <c r="D66" s="149"/>
      <c r="E66" s="146"/>
      <c r="F66" s="65"/>
    </row>
    <row r="67" spans="1:7" x14ac:dyDescent="0.25">
      <c r="A67" s="17" t="s">
        <v>187</v>
      </c>
      <c r="B67" s="168">
        <v>2</v>
      </c>
      <c r="C67" s="142"/>
      <c r="D67" s="149"/>
      <c r="E67" s="145"/>
      <c r="F67" s="65"/>
    </row>
    <row r="68" spans="1:7" x14ac:dyDescent="0.25">
      <c r="A68" s="17" t="s">
        <v>116</v>
      </c>
      <c r="B68" s="168" t="s">
        <v>34</v>
      </c>
      <c r="C68" s="142"/>
      <c r="D68" s="148"/>
      <c r="F68" s="65"/>
    </row>
    <row r="69" spans="1:7" x14ac:dyDescent="0.25">
      <c r="A69" s="17" t="s">
        <v>117</v>
      </c>
      <c r="B69" s="168" t="s">
        <v>34</v>
      </c>
      <c r="C69" s="143"/>
      <c r="D69" s="161"/>
      <c r="E69" s="144"/>
      <c r="F69" s="146"/>
    </row>
    <row r="70" spans="1:7" s="31" customFormat="1" ht="16.5" x14ac:dyDescent="0.25">
      <c r="A70" s="106" t="s">
        <v>171</v>
      </c>
      <c r="B70" s="168">
        <v>2</v>
      </c>
      <c r="C70" s="216" t="str">
        <f>IF(B70=0, -5, "0")</f>
        <v>0</v>
      </c>
      <c r="D70" s="150"/>
      <c r="E70" s="144"/>
      <c r="F70" s="66"/>
    </row>
    <row r="71" spans="1:7" s="31" customFormat="1" x14ac:dyDescent="0.25">
      <c r="A71" s="17" t="s">
        <v>291</v>
      </c>
      <c r="B71" s="168">
        <v>2</v>
      </c>
      <c r="C71" s="143"/>
      <c r="D71" s="150"/>
      <c r="E71" s="146"/>
      <c r="F71" s="66"/>
    </row>
    <row r="72" spans="1:7" s="31" customFormat="1" ht="16.5" x14ac:dyDescent="0.3">
      <c r="A72" s="49" t="s">
        <v>270</v>
      </c>
      <c r="B72" s="168" t="s">
        <v>34</v>
      </c>
      <c r="C72" s="169"/>
      <c r="D72" s="150"/>
      <c r="E72" s="146"/>
      <c r="F72" s="66"/>
      <c r="G72" s="170"/>
    </row>
    <row r="73" spans="1:7" s="31" customFormat="1" ht="45" x14ac:dyDescent="0.25">
      <c r="A73" s="17" t="s">
        <v>172</v>
      </c>
      <c r="B73" s="168">
        <v>0</v>
      </c>
      <c r="C73" s="143"/>
      <c r="D73" s="148" t="s">
        <v>416</v>
      </c>
      <c r="E73" s="154" t="s">
        <v>417</v>
      </c>
      <c r="F73" s="283">
        <v>42810</v>
      </c>
      <c r="G73" s="170"/>
    </row>
    <row r="74" spans="1:7" s="31" customFormat="1" x14ac:dyDescent="0.25">
      <c r="A74" s="17" t="s">
        <v>188</v>
      </c>
      <c r="B74" s="168">
        <v>2</v>
      </c>
      <c r="C74" s="143"/>
      <c r="D74" s="150"/>
      <c r="E74" s="146"/>
      <c r="F74" s="66"/>
      <c r="G74" s="170"/>
    </row>
    <row r="75" spans="1:7" s="31" customFormat="1" ht="22.5" customHeight="1" x14ac:dyDescent="0.35">
      <c r="A75" s="177" t="s">
        <v>289</v>
      </c>
      <c r="B75" s="168">
        <v>2</v>
      </c>
      <c r="C75" s="216" t="str">
        <f>IF(B75=0, -5, "0")</f>
        <v>0</v>
      </c>
      <c r="D75" s="150"/>
      <c r="E75" s="158"/>
      <c r="F75" s="66"/>
      <c r="G75" s="170"/>
    </row>
    <row r="76" spans="1:7" s="31" customFormat="1" ht="16.5" x14ac:dyDescent="0.25">
      <c r="A76" s="106" t="s">
        <v>168</v>
      </c>
      <c r="B76" s="168">
        <v>2</v>
      </c>
      <c r="C76" s="216" t="str">
        <f>IF(B76=0, -5, "0")</f>
        <v>0</v>
      </c>
      <c r="D76" s="150"/>
      <c r="E76" s="146"/>
      <c r="F76" s="66"/>
    </row>
    <row r="77" spans="1:7" s="31" customFormat="1" x14ac:dyDescent="0.25">
      <c r="A77" s="24" t="s">
        <v>83</v>
      </c>
      <c r="B77" s="168">
        <v>2</v>
      </c>
      <c r="C77" s="143"/>
      <c r="D77" s="150"/>
      <c r="E77" s="146"/>
      <c r="F77" s="66"/>
    </row>
    <row r="78" spans="1:7" s="31" customFormat="1" ht="30" x14ac:dyDescent="0.25">
      <c r="A78" s="24" t="s">
        <v>221</v>
      </c>
      <c r="B78" s="168">
        <v>2</v>
      </c>
      <c r="C78" s="142"/>
      <c r="D78" s="149"/>
      <c r="E78" s="146"/>
      <c r="F78" s="66"/>
    </row>
    <row r="79" spans="1:7" s="31" customFormat="1" x14ac:dyDescent="0.25">
      <c r="A79" s="167" t="s">
        <v>292</v>
      </c>
      <c r="B79" s="168">
        <v>2</v>
      </c>
      <c r="C79" s="143"/>
      <c r="D79" s="150"/>
      <c r="E79" s="144"/>
      <c r="F79" s="66"/>
    </row>
    <row r="80" spans="1:7" s="31" customFormat="1" ht="30" x14ac:dyDescent="0.25">
      <c r="A80" s="17" t="s">
        <v>199</v>
      </c>
      <c r="B80" s="168">
        <v>2</v>
      </c>
      <c r="C80" s="143"/>
      <c r="D80" s="150"/>
      <c r="E80" s="146"/>
      <c r="F80" s="66"/>
    </row>
    <row r="81" spans="1:6" x14ac:dyDescent="0.25">
      <c r="A81" s="19" t="s">
        <v>38</v>
      </c>
      <c r="B81" s="19"/>
      <c r="C81" s="19"/>
      <c r="D81" s="19">
        <f>SUM(B58:C80)</f>
        <v>38</v>
      </c>
    </row>
    <row r="82" spans="1:6" x14ac:dyDescent="0.25">
      <c r="A82" s="19" t="s">
        <v>37</v>
      </c>
      <c r="B82" s="20"/>
      <c r="C82" s="21"/>
      <c r="D82" s="62">
        <f>D81/(COUNT(B58:C80)*2)</f>
        <v>0.95</v>
      </c>
    </row>
    <row r="83" spans="1:6" ht="15" customHeight="1" x14ac:dyDescent="0.25">
      <c r="A83" s="9"/>
      <c r="B83" s="6"/>
      <c r="C83" s="7"/>
      <c r="D83" s="6"/>
    </row>
    <row r="84" spans="1:6" ht="15" customHeight="1" x14ac:dyDescent="0.25">
      <c r="A84" s="335" t="s">
        <v>25</v>
      </c>
      <c r="B84" s="336"/>
      <c r="C84" s="336"/>
      <c r="D84" s="336"/>
      <c r="E84" s="336"/>
      <c r="F84" s="336"/>
    </row>
    <row r="85" spans="1:6" x14ac:dyDescent="0.25">
      <c r="A85" s="17" t="s">
        <v>314</v>
      </c>
      <c r="B85" s="151">
        <v>2</v>
      </c>
      <c r="C85" s="151"/>
      <c r="D85" s="155"/>
      <c r="E85" s="65"/>
      <c r="F85" s="65"/>
    </row>
    <row r="86" spans="1:6" x14ac:dyDescent="0.25">
      <c r="A86" s="18" t="s">
        <v>105</v>
      </c>
      <c r="B86" s="168">
        <v>2</v>
      </c>
      <c r="C86" s="151"/>
      <c r="D86" s="153"/>
      <c r="E86" s="65"/>
      <c r="F86" s="65"/>
    </row>
    <row r="87" spans="1:6" ht="18" x14ac:dyDescent="0.35">
      <c r="A87" s="75" t="s">
        <v>59</v>
      </c>
      <c r="B87" s="168">
        <v>2</v>
      </c>
      <c r="C87" s="215" t="str">
        <f>IF(B87=0, -5, "0")</f>
        <v>0</v>
      </c>
      <c r="D87" s="155"/>
      <c r="E87" s="65"/>
      <c r="F87" s="65"/>
    </row>
    <row r="88" spans="1:6" ht="30" x14ac:dyDescent="0.25">
      <c r="A88" s="24" t="s">
        <v>250</v>
      </c>
      <c r="B88" s="168">
        <v>2</v>
      </c>
      <c r="C88" s="151"/>
      <c r="D88" s="155"/>
      <c r="E88" s="65"/>
      <c r="F88" s="65"/>
    </row>
    <row r="89" spans="1:6" x14ac:dyDescent="0.25">
      <c r="A89" s="18" t="s">
        <v>55</v>
      </c>
      <c r="B89" s="168">
        <v>2</v>
      </c>
      <c r="C89" s="151"/>
      <c r="D89" s="156"/>
      <c r="E89" s="65"/>
      <c r="F89" s="65"/>
    </row>
    <row r="90" spans="1:6" ht="105" x14ac:dyDescent="0.25">
      <c r="A90" s="17" t="s">
        <v>293</v>
      </c>
      <c r="B90" s="168">
        <v>0</v>
      </c>
      <c r="C90" s="151"/>
      <c r="D90" s="154" t="s">
        <v>418</v>
      </c>
      <c r="E90" s="154" t="s">
        <v>419</v>
      </c>
      <c r="F90" s="283">
        <v>42810</v>
      </c>
    </row>
    <row r="91" spans="1:6" ht="30" x14ac:dyDescent="0.25">
      <c r="A91" s="18" t="s">
        <v>260</v>
      </c>
      <c r="B91" s="168">
        <v>2</v>
      </c>
      <c r="C91" s="151"/>
      <c r="D91" s="155"/>
      <c r="E91" s="65"/>
      <c r="F91" s="65"/>
    </row>
    <row r="92" spans="1:6" ht="45" x14ac:dyDescent="0.25">
      <c r="A92" s="108" t="s">
        <v>287</v>
      </c>
      <c r="B92" s="168" t="s">
        <v>34</v>
      </c>
      <c r="C92" s="152"/>
      <c r="D92" s="252"/>
      <c r="E92" s="101"/>
      <c r="F92" s="101"/>
    </row>
    <row r="93" spans="1:6" x14ac:dyDescent="0.25">
      <c r="A93" s="19" t="s">
        <v>38</v>
      </c>
      <c r="B93" s="19"/>
      <c r="C93" s="19"/>
      <c r="D93" s="19">
        <f>SUM(B85:C91)</f>
        <v>12</v>
      </c>
    </row>
    <row r="94" spans="1:6" x14ac:dyDescent="0.25">
      <c r="A94" s="19" t="s">
        <v>37</v>
      </c>
      <c r="B94" s="20"/>
      <c r="C94" s="21"/>
      <c r="D94" s="62">
        <f>D93/(COUNT(B85:C91)*2)</f>
        <v>0.8571428571428571</v>
      </c>
    </row>
    <row r="95" spans="1:6" x14ac:dyDescent="0.25">
      <c r="A95" s="9"/>
      <c r="B95" s="6"/>
      <c r="C95" s="7"/>
      <c r="D95" s="6"/>
    </row>
    <row r="96" spans="1:6" ht="18" x14ac:dyDescent="0.25">
      <c r="A96" s="77" t="s">
        <v>66</v>
      </c>
      <c r="B96" s="83"/>
      <c r="C96" s="84"/>
      <c r="D96" s="80">
        <f>SUM(D81,D93,D54)</f>
        <v>58</v>
      </c>
    </row>
    <row r="97" spans="1:6" ht="16.5" customHeight="1" x14ac:dyDescent="0.25">
      <c r="A97" s="77" t="s">
        <v>224</v>
      </c>
      <c r="B97" s="83"/>
      <c r="C97" s="84"/>
      <c r="D97" s="81">
        <f>D96/(COUNT(B85:C91,B46:C53,B58:C80)*2)</f>
        <v>0.80555555555555558</v>
      </c>
    </row>
    <row r="98" spans="1:6" x14ac:dyDescent="0.25">
      <c r="A98" s="5"/>
      <c r="B98" s="6"/>
      <c r="C98" s="7"/>
      <c r="D98" s="6"/>
    </row>
    <row r="99" spans="1:6" ht="18" x14ac:dyDescent="0.35">
      <c r="A99" s="337" t="s">
        <v>129</v>
      </c>
      <c r="B99" s="337"/>
      <c r="C99" s="337"/>
      <c r="D99" s="337"/>
      <c r="E99" s="337"/>
      <c r="F99" s="337"/>
    </row>
    <row r="100" spans="1:6" x14ac:dyDescent="0.25">
      <c r="A100" s="181">
        <f>B11</f>
        <v>42810</v>
      </c>
      <c r="B100" s="6"/>
      <c r="C100" s="7"/>
      <c r="D100" s="6"/>
    </row>
    <row r="101" spans="1:6" ht="16.5" x14ac:dyDescent="0.25">
      <c r="A101" s="338" t="s">
        <v>63</v>
      </c>
      <c r="B101" s="339"/>
      <c r="C101" s="339"/>
      <c r="D101" s="339"/>
      <c r="E101" s="339"/>
      <c r="F101" s="339"/>
    </row>
    <row r="102" spans="1:6" x14ac:dyDescent="0.25">
      <c r="A102" s="23" t="s">
        <v>57</v>
      </c>
      <c r="B102" s="151">
        <v>2</v>
      </c>
      <c r="C102" s="151"/>
      <c r="D102" s="140"/>
      <c r="E102" s="140"/>
      <c r="F102" s="65"/>
    </row>
    <row r="103" spans="1:6" x14ac:dyDescent="0.25">
      <c r="A103" s="23" t="s">
        <v>297</v>
      </c>
      <c r="B103" s="168">
        <v>2</v>
      </c>
      <c r="C103" s="151"/>
      <c r="D103" s="140"/>
      <c r="E103" s="145"/>
      <c r="F103" s="65"/>
    </row>
    <row r="104" spans="1:6" x14ac:dyDescent="0.25">
      <c r="A104" s="33" t="s">
        <v>100</v>
      </c>
      <c r="B104" s="168">
        <v>2</v>
      </c>
      <c r="C104" s="143"/>
      <c r="D104" s="144"/>
      <c r="E104" s="146"/>
      <c r="F104" s="65"/>
    </row>
    <row r="105" spans="1:6" x14ac:dyDescent="0.25">
      <c r="A105" s="33" t="s">
        <v>28</v>
      </c>
      <c r="B105" s="168">
        <v>2</v>
      </c>
      <c r="C105" s="151"/>
      <c r="D105" s="147"/>
      <c r="E105" s="145"/>
      <c r="F105" s="65"/>
    </row>
    <row r="106" spans="1:6" ht="30" x14ac:dyDescent="0.25">
      <c r="A106" s="33" t="s">
        <v>174</v>
      </c>
      <c r="B106" s="168">
        <v>2</v>
      </c>
      <c r="C106" s="151"/>
      <c r="D106" s="128"/>
      <c r="E106" s="145"/>
      <c r="F106" s="65"/>
    </row>
    <row r="107" spans="1:6" ht="18" x14ac:dyDescent="0.35">
      <c r="A107" s="75" t="s">
        <v>59</v>
      </c>
      <c r="B107" s="168">
        <v>2</v>
      </c>
      <c r="C107" s="215" t="str">
        <f>IF(B107=0, -5, "0")</f>
        <v>0</v>
      </c>
      <c r="D107" s="140"/>
      <c r="E107" s="145"/>
      <c r="F107" s="65"/>
    </row>
    <row r="108" spans="1:6" ht="30" x14ac:dyDescent="0.25">
      <c r="A108" s="23" t="s">
        <v>131</v>
      </c>
      <c r="B108" s="168">
        <v>2</v>
      </c>
      <c r="C108" s="136"/>
      <c r="D108" s="140"/>
      <c r="E108" s="145"/>
      <c r="F108" s="65"/>
    </row>
    <row r="109" spans="1:6" ht="34.9" customHeight="1" x14ac:dyDescent="0.35">
      <c r="A109" s="82" t="s">
        <v>27</v>
      </c>
      <c r="B109" s="168">
        <v>2</v>
      </c>
      <c r="C109" s="215" t="str">
        <f>IF(B109=0, -5, "0")</f>
        <v>0</v>
      </c>
      <c r="D109" s="10"/>
      <c r="E109" s="145"/>
      <c r="F109" s="65"/>
    </row>
    <row r="110" spans="1:6" x14ac:dyDescent="0.25">
      <c r="A110" s="19" t="s">
        <v>38</v>
      </c>
      <c r="B110" s="19"/>
      <c r="C110" s="19"/>
      <c r="D110" s="19">
        <f>SUM(B102:C109)</f>
        <v>16</v>
      </c>
    </row>
    <row r="111" spans="1:6" x14ac:dyDescent="0.25">
      <c r="A111" s="19" t="s">
        <v>37</v>
      </c>
      <c r="B111" s="20"/>
      <c r="C111" s="21"/>
      <c r="D111" s="62">
        <f>D110/(COUNT(B102:C109)*2)</f>
        <v>1</v>
      </c>
    </row>
    <row r="112" spans="1:6" x14ac:dyDescent="0.25">
      <c r="A112" s="9"/>
      <c r="B112" s="6"/>
      <c r="C112" s="7"/>
      <c r="D112" s="6"/>
    </row>
    <row r="113" spans="1:6" ht="18" x14ac:dyDescent="0.25">
      <c r="A113" s="335" t="s">
        <v>133</v>
      </c>
      <c r="B113" s="336"/>
      <c r="C113" s="336"/>
      <c r="D113" s="336"/>
      <c r="E113" s="336"/>
      <c r="F113" s="336"/>
    </row>
    <row r="114" spans="1:6" x14ac:dyDescent="0.25">
      <c r="A114" s="17" t="s">
        <v>314</v>
      </c>
      <c r="B114" s="151">
        <v>2</v>
      </c>
      <c r="C114" s="151"/>
      <c r="D114" s="140"/>
      <c r="E114" s="140"/>
      <c r="F114" s="145"/>
    </row>
    <row r="115" spans="1:6" x14ac:dyDescent="0.25">
      <c r="A115" s="18" t="s">
        <v>294</v>
      </c>
      <c r="B115" s="168">
        <v>2</v>
      </c>
      <c r="C115" s="151"/>
      <c r="D115" s="141"/>
      <c r="E115" s="141"/>
      <c r="F115" s="145"/>
    </row>
    <row r="116" spans="1:6" ht="30" x14ac:dyDescent="0.25">
      <c r="A116" s="18" t="s">
        <v>71</v>
      </c>
      <c r="B116" s="168">
        <v>2</v>
      </c>
      <c r="C116" s="151"/>
      <c r="D116" s="141" t="s">
        <v>420</v>
      </c>
      <c r="E116" s="146"/>
      <c r="F116" s="283">
        <v>42810</v>
      </c>
    </row>
    <row r="117" spans="1:6" x14ac:dyDescent="0.25">
      <c r="A117" s="17" t="s">
        <v>295</v>
      </c>
      <c r="B117" s="168">
        <v>2</v>
      </c>
      <c r="C117" s="151"/>
      <c r="D117" s="11"/>
      <c r="E117" s="146"/>
      <c r="F117" s="145"/>
    </row>
    <row r="118" spans="1:6" x14ac:dyDescent="0.25">
      <c r="A118" s="18" t="s">
        <v>64</v>
      </c>
      <c r="B118" s="168">
        <v>2</v>
      </c>
      <c r="C118" s="151"/>
      <c r="D118" s="12"/>
      <c r="E118" s="140"/>
      <c r="F118" s="145"/>
    </row>
    <row r="119" spans="1:6" ht="50.25" customHeight="1" x14ac:dyDescent="0.25">
      <c r="A119" s="17" t="s">
        <v>175</v>
      </c>
      <c r="B119" s="168">
        <v>2</v>
      </c>
      <c r="C119" s="151"/>
      <c r="D119" s="12"/>
      <c r="E119" s="145"/>
      <c r="F119" s="145"/>
    </row>
    <row r="120" spans="1:6" x14ac:dyDescent="0.25">
      <c r="A120" s="17" t="s">
        <v>291</v>
      </c>
      <c r="B120" s="168">
        <v>2</v>
      </c>
      <c r="C120" s="151"/>
      <c r="D120" s="12"/>
      <c r="E120" s="145"/>
      <c r="F120" s="145"/>
    </row>
    <row r="121" spans="1:6" ht="18" x14ac:dyDescent="0.35">
      <c r="A121" s="75" t="s">
        <v>74</v>
      </c>
      <c r="B121" s="168">
        <v>2</v>
      </c>
      <c r="C121" s="215" t="str">
        <f>IF(B121=0, -5, "0")</f>
        <v>0</v>
      </c>
      <c r="D121" s="140"/>
      <c r="E121" s="145"/>
      <c r="F121" s="145"/>
    </row>
    <row r="122" spans="1:6" x14ac:dyDescent="0.25">
      <c r="A122" s="18" t="s">
        <v>188</v>
      </c>
      <c r="B122" s="168">
        <v>2</v>
      </c>
      <c r="C122" s="151"/>
      <c r="D122" s="140"/>
      <c r="E122" s="145"/>
      <c r="F122" s="145"/>
    </row>
    <row r="123" spans="1:6" ht="30.75" x14ac:dyDescent="0.3">
      <c r="A123" s="48" t="s">
        <v>189</v>
      </c>
      <c r="B123" s="175">
        <v>0</v>
      </c>
      <c r="C123" s="175"/>
      <c r="D123" s="182" t="s">
        <v>431</v>
      </c>
      <c r="E123" s="140" t="s">
        <v>432</v>
      </c>
      <c r="F123" s="283">
        <v>42810</v>
      </c>
    </row>
    <row r="124" spans="1:6" x14ac:dyDescent="0.25">
      <c r="A124" s="17" t="s">
        <v>278</v>
      </c>
      <c r="B124" s="168">
        <v>2</v>
      </c>
      <c r="C124" s="151"/>
      <c r="D124" s="147"/>
      <c r="E124" s="146"/>
      <c r="F124" s="145"/>
    </row>
    <row r="125" spans="1:6" ht="53.25" customHeight="1" x14ac:dyDescent="0.25">
      <c r="A125" s="107" t="s">
        <v>272</v>
      </c>
      <c r="B125" s="168">
        <v>2</v>
      </c>
      <c r="C125" s="215" t="str">
        <f>IF(B125=0, -5, "0")</f>
        <v>0</v>
      </c>
      <c r="D125" s="140"/>
      <c r="E125" s="140"/>
      <c r="F125" s="145"/>
    </row>
    <row r="126" spans="1:6" ht="16.5" x14ac:dyDescent="0.3">
      <c r="A126" s="49" t="s">
        <v>271</v>
      </c>
      <c r="B126" s="175">
        <v>2</v>
      </c>
      <c r="C126" s="175"/>
      <c r="D126" s="128"/>
      <c r="E126" s="145"/>
      <c r="F126" s="145"/>
    </row>
    <row r="127" spans="1:6" ht="61.5" x14ac:dyDescent="0.35">
      <c r="A127" s="75" t="s">
        <v>173</v>
      </c>
      <c r="B127" s="168">
        <v>0</v>
      </c>
      <c r="C127" s="215">
        <f>IF(B127=0, -5, "0")</f>
        <v>-5</v>
      </c>
      <c r="D127" s="140" t="s">
        <v>433</v>
      </c>
      <c r="E127" s="140" t="s">
        <v>434</v>
      </c>
      <c r="F127" s="283">
        <v>42810</v>
      </c>
    </row>
    <row r="128" spans="1:6" ht="18.75" customHeight="1" x14ac:dyDescent="0.35">
      <c r="A128" s="48" t="s">
        <v>289</v>
      </c>
      <c r="B128" s="168">
        <v>2</v>
      </c>
      <c r="C128" s="151"/>
      <c r="D128" s="140"/>
      <c r="E128" s="158"/>
      <c r="F128" s="145"/>
    </row>
    <row r="129" spans="1:6" ht="16.5" x14ac:dyDescent="0.25">
      <c r="A129" s="183" t="s">
        <v>168</v>
      </c>
      <c r="B129" s="169">
        <v>2</v>
      </c>
      <c r="C129" s="216" t="str">
        <f>IF(B129=0, -5, "0")</f>
        <v>0</v>
      </c>
      <c r="D129" s="144"/>
      <c r="E129" s="171"/>
      <c r="F129" s="171"/>
    </row>
    <row r="130" spans="1:6" x14ac:dyDescent="0.25">
      <c r="A130" s="24" t="s">
        <v>83</v>
      </c>
      <c r="B130" s="169">
        <v>2</v>
      </c>
      <c r="C130" s="151"/>
      <c r="D130" s="140"/>
      <c r="E130" s="145"/>
      <c r="F130" s="145"/>
    </row>
    <row r="131" spans="1:6" ht="33" x14ac:dyDescent="0.3">
      <c r="A131" s="49" t="s">
        <v>222</v>
      </c>
      <c r="B131" s="169">
        <v>2</v>
      </c>
      <c r="C131" s="151"/>
      <c r="D131" s="155"/>
      <c r="E131" s="145"/>
      <c r="F131" s="145"/>
    </row>
    <row r="132" spans="1:6" x14ac:dyDescent="0.25">
      <c r="A132" s="24" t="s">
        <v>248</v>
      </c>
      <c r="B132" s="169">
        <v>2</v>
      </c>
      <c r="C132" s="151"/>
      <c r="D132" s="140"/>
      <c r="E132" s="140"/>
      <c r="F132" s="145"/>
    </row>
    <row r="133" spans="1:6" ht="30" x14ac:dyDescent="0.25">
      <c r="A133" s="24" t="s">
        <v>199</v>
      </c>
      <c r="B133" s="169">
        <v>2</v>
      </c>
      <c r="C133" s="151"/>
      <c r="D133" s="140"/>
      <c r="E133" s="145"/>
      <c r="F133" s="145"/>
    </row>
    <row r="134" spans="1:6" x14ac:dyDescent="0.25">
      <c r="A134" s="19" t="s">
        <v>38</v>
      </c>
      <c r="B134" s="19"/>
      <c r="C134" s="19"/>
      <c r="D134" s="19">
        <f>SUM(B114:C133)</f>
        <v>31</v>
      </c>
    </row>
    <row r="135" spans="1:6" x14ac:dyDescent="0.25">
      <c r="A135" s="19" t="s">
        <v>37</v>
      </c>
      <c r="B135" s="20"/>
      <c r="C135" s="21"/>
      <c r="D135" s="62">
        <f>D134/(COUNT(B114:C133)*2)</f>
        <v>0.73809523809523814</v>
      </c>
    </row>
    <row r="136" spans="1:6" x14ac:dyDescent="0.25">
      <c r="A136" s="9"/>
      <c r="B136" s="6"/>
      <c r="C136" s="7"/>
      <c r="D136" s="6"/>
    </row>
    <row r="137" spans="1:6" ht="18" x14ac:dyDescent="0.25">
      <c r="A137" s="335" t="s">
        <v>73</v>
      </c>
      <c r="B137" s="336"/>
      <c r="C137" s="336"/>
      <c r="D137" s="336"/>
      <c r="E137" s="336"/>
      <c r="F137" s="336"/>
    </row>
    <row r="138" spans="1:6" ht="30" x14ac:dyDescent="0.25">
      <c r="A138" s="17" t="s">
        <v>372</v>
      </c>
      <c r="B138" s="151">
        <v>2</v>
      </c>
      <c r="C138" s="151"/>
      <c r="D138" s="140"/>
      <c r="E138" s="144"/>
      <c r="F138" s="145"/>
    </row>
    <row r="139" spans="1:6" x14ac:dyDescent="0.25">
      <c r="A139" s="18" t="s">
        <v>144</v>
      </c>
      <c r="B139" s="168">
        <v>2</v>
      </c>
      <c r="C139" s="151"/>
      <c r="D139" s="141"/>
      <c r="E139" s="145"/>
      <c r="F139" s="145"/>
    </row>
    <row r="140" spans="1:6" ht="18" x14ac:dyDescent="0.35">
      <c r="A140" s="75" t="s">
        <v>59</v>
      </c>
      <c r="B140" s="168">
        <v>2</v>
      </c>
      <c r="C140" s="215" t="str">
        <f>IF(B140=0, -5, "0")</f>
        <v>0</v>
      </c>
      <c r="D140" s="140"/>
      <c r="E140" s="140"/>
      <c r="F140" s="145"/>
    </row>
    <row r="141" spans="1:6" ht="36" x14ac:dyDescent="0.35">
      <c r="A141" s="82" t="s">
        <v>55</v>
      </c>
      <c r="B141" s="168">
        <v>2</v>
      </c>
      <c r="C141" s="215" t="str">
        <f>IF(B141=0, -5, "0")</f>
        <v>0</v>
      </c>
      <c r="D141" s="12"/>
      <c r="E141" s="140"/>
      <c r="F141" s="145"/>
    </row>
    <row r="142" spans="1:6" ht="16.5" x14ac:dyDescent="0.3">
      <c r="A142" s="53" t="s">
        <v>149</v>
      </c>
      <c r="B142" s="168">
        <v>2</v>
      </c>
      <c r="C142" s="151"/>
      <c r="D142" s="147"/>
      <c r="E142" s="145"/>
      <c r="F142" s="145"/>
    </row>
    <row r="143" spans="1:6" ht="46.5" x14ac:dyDescent="0.35">
      <c r="A143" s="82" t="s">
        <v>273</v>
      </c>
      <c r="B143" s="168">
        <v>0</v>
      </c>
      <c r="C143" s="215">
        <f>IF(B143=0, -5, "0")</f>
        <v>-5</v>
      </c>
      <c r="D143" s="140" t="s">
        <v>435</v>
      </c>
      <c r="E143" s="140" t="s">
        <v>436</v>
      </c>
      <c r="F143" s="283">
        <v>42810</v>
      </c>
    </row>
    <row r="144" spans="1:6" ht="16.5" x14ac:dyDescent="0.25">
      <c r="A144" s="184" t="s">
        <v>75</v>
      </c>
      <c r="B144" s="168">
        <v>2</v>
      </c>
      <c r="C144" s="175"/>
      <c r="D144" s="185"/>
      <c r="E144" s="140"/>
      <c r="F144" s="145"/>
    </row>
    <row r="145" spans="1:6" ht="66" x14ac:dyDescent="0.25">
      <c r="A145" s="109" t="s">
        <v>287</v>
      </c>
      <c r="B145" s="168" t="s">
        <v>34</v>
      </c>
      <c r="C145" s="152"/>
      <c r="D145" s="132"/>
      <c r="E145" s="7"/>
      <c r="F145" s="101"/>
    </row>
    <row r="146" spans="1:6" x14ac:dyDescent="0.25">
      <c r="A146" s="19" t="s">
        <v>38</v>
      </c>
      <c r="B146" s="19"/>
      <c r="C146" s="19"/>
      <c r="D146" s="19">
        <f>SUM(B138:C144)</f>
        <v>7</v>
      </c>
    </row>
    <row r="147" spans="1:6" x14ac:dyDescent="0.25">
      <c r="A147" s="19" t="s">
        <v>37</v>
      </c>
      <c r="B147" s="20"/>
      <c r="C147" s="21"/>
      <c r="D147" s="62">
        <f>D146/(COUNT(B138:C144)*2)</f>
        <v>0.4375</v>
      </c>
    </row>
    <row r="148" spans="1:6" x14ac:dyDescent="0.25">
      <c r="A148" s="9"/>
      <c r="B148" s="6"/>
      <c r="C148" s="7"/>
      <c r="D148" s="6"/>
    </row>
    <row r="149" spans="1:6" ht="18" x14ac:dyDescent="0.25">
      <c r="A149" s="77" t="s">
        <v>138</v>
      </c>
      <c r="B149" s="83"/>
      <c r="C149" s="84"/>
      <c r="D149" s="80">
        <f>SUM(D146,D110,D134)</f>
        <v>54</v>
      </c>
    </row>
    <row r="150" spans="1:6" ht="18" x14ac:dyDescent="0.25">
      <c r="A150" s="77" t="s">
        <v>225</v>
      </c>
      <c r="B150" s="83"/>
      <c r="C150" s="84"/>
      <c r="D150" s="81">
        <f>D149/(COUNT(B138:C144,B102:C109,B114:C133)*2)</f>
        <v>0.72972972972972971</v>
      </c>
    </row>
    <row r="151" spans="1:6" x14ac:dyDescent="0.25">
      <c r="A151" s="9"/>
      <c r="B151" s="6"/>
      <c r="C151" s="7"/>
      <c r="D151" s="6"/>
    </row>
    <row r="152" spans="1:6" ht="18" x14ac:dyDescent="0.35">
      <c r="A152" s="337" t="s">
        <v>130</v>
      </c>
      <c r="B152" s="337"/>
      <c r="C152" s="337"/>
      <c r="D152" s="337"/>
      <c r="E152" s="337"/>
      <c r="F152" s="337"/>
    </row>
    <row r="153" spans="1:6" x14ac:dyDescent="0.25">
      <c r="A153" s="181">
        <f>B11</f>
        <v>42810</v>
      </c>
      <c r="B153" s="6"/>
      <c r="C153" s="7"/>
      <c r="D153" s="59"/>
    </row>
    <row r="154" spans="1:6" ht="16.5" x14ac:dyDescent="0.25">
      <c r="A154" s="338" t="s">
        <v>63</v>
      </c>
      <c r="B154" s="339"/>
      <c r="C154" s="339"/>
      <c r="D154" s="339"/>
      <c r="E154" s="339"/>
      <c r="F154" s="339"/>
    </row>
    <row r="155" spans="1:6" x14ac:dyDescent="0.25">
      <c r="A155" s="23" t="s">
        <v>132</v>
      </c>
      <c r="B155" s="151">
        <v>2</v>
      </c>
      <c r="C155" s="151"/>
      <c r="D155" s="140"/>
      <c r="E155" s="65"/>
      <c r="F155" s="65"/>
    </row>
    <row r="156" spans="1:6" x14ac:dyDescent="0.25">
      <c r="A156" s="23" t="s">
        <v>297</v>
      </c>
      <c r="B156" s="168">
        <v>2</v>
      </c>
      <c r="C156" s="151"/>
      <c r="D156" s="140"/>
      <c r="E156" s="145"/>
      <c r="F156" s="65"/>
    </row>
    <row r="157" spans="1:6" x14ac:dyDescent="0.25">
      <c r="A157" s="23" t="s">
        <v>69</v>
      </c>
      <c r="B157" s="168">
        <v>2</v>
      </c>
      <c r="C157" s="140"/>
      <c r="D157" s="140"/>
      <c r="E157" s="145"/>
      <c r="F157" s="65"/>
    </row>
    <row r="158" spans="1:6" x14ac:dyDescent="0.25">
      <c r="A158" s="33" t="s">
        <v>136</v>
      </c>
      <c r="B158" s="168">
        <v>2</v>
      </c>
      <c r="C158" s="151"/>
      <c r="D158" s="147"/>
      <c r="E158" s="65"/>
      <c r="F158" s="65"/>
    </row>
    <row r="159" spans="1:6" ht="30" x14ac:dyDescent="0.25">
      <c r="A159" s="23" t="s">
        <v>190</v>
      </c>
      <c r="B159" s="168">
        <v>2</v>
      </c>
      <c r="C159" s="151"/>
      <c r="D159" s="140"/>
      <c r="E159" s="65"/>
      <c r="F159" s="65"/>
    </row>
    <row r="160" spans="1:6" ht="18" x14ac:dyDescent="0.35">
      <c r="A160" s="75" t="s">
        <v>59</v>
      </c>
      <c r="B160" s="168">
        <v>2</v>
      </c>
      <c r="C160" s="215" t="str">
        <f>IF(B160=0, -5, "0")</f>
        <v>0</v>
      </c>
      <c r="D160" s="140"/>
      <c r="E160" s="65"/>
      <c r="F160" s="65"/>
    </row>
    <row r="161" spans="1:6" ht="16.5" customHeight="1" x14ac:dyDescent="0.25">
      <c r="A161" s="23" t="s">
        <v>145</v>
      </c>
      <c r="B161" s="168">
        <v>2</v>
      </c>
      <c r="C161" s="136"/>
      <c r="D161" s="140"/>
      <c r="E161" s="65"/>
      <c r="F161" s="65"/>
    </row>
    <row r="162" spans="1:6" x14ac:dyDescent="0.25">
      <c r="A162" s="23" t="s">
        <v>27</v>
      </c>
      <c r="B162" s="168">
        <v>2</v>
      </c>
      <c r="C162" s="151"/>
      <c r="D162" s="10"/>
      <c r="E162" s="65"/>
      <c r="F162" s="65"/>
    </row>
    <row r="163" spans="1:6" x14ac:dyDescent="0.25">
      <c r="A163" s="19" t="s">
        <v>38</v>
      </c>
      <c r="B163" s="19"/>
      <c r="C163" s="19"/>
      <c r="D163" s="19">
        <f>SUM(B155:C162)</f>
        <v>16</v>
      </c>
    </row>
    <row r="164" spans="1:6" x14ac:dyDescent="0.25">
      <c r="A164" s="19" t="s">
        <v>37</v>
      </c>
      <c r="B164" s="20"/>
      <c r="C164" s="21"/>
      <c r="D164" s="62">
        <f>D163/(COUNT(B155:C162)*2)</f>
        <v>1</v>
      </c>
    </row>
    <row r="165" spans="1:6" x14ac:dyDescent="0.25">
      <c r="A165" s="9"/>
      <c r="B165" s="6"/>
      <c r="C165" s="7"/>
      <c r="D165" s="6"/>
    </row>
    <row r="166" spans="1:6" ht="18" x14ac:dyDescent="0.25">
      <c r="A166" s="335" t="s">
        <v>134</v>
      </c>
      <c r="B166" s="336"/>
      <c r="C166" s="336"/>
      <c r="D166" s="336"/>
      <c r="E166" s="336"/>
      <c r="F166" s="336"/>
    </row>
    <row r="167" spans="1:6" x14ac:dyDescent="0.25">
      <c r="A167" s="17" t="s">
        <v>314</v>
      </c>
      <c r="B167" s="151">
        <v>2</v>
      </c>
      <c r="C167" s="151"/>
      <c r="D167" s="141"/>
      <c r="E167" s="145"/>
      <c r="F167" s="65"/>
    </row>
    <row r="168" spans="1:6" x14ac:dyDescent="0.25">
      <c r="A168" s="18" t="s">
        <v>102</v>
      </c>
      <c r="B168" s="168">
        <v>2</v>
      </c>
      <c r="C168" s="151"/>
      <c r="D168" s="141"/>
      <c r="E168" s="145"/>
      <c r="F168" s="65"/>
    </row>
    <row r="169" spans="1:6" ht="30" x14ac:dyDescent="0.25">
      <c r="A169" s="18" t="s">
        <v>135</v>
      </c>
      <c r="B169" s="168">
        <v>0</v>
      </c>
      <c r="C169" s="151"/>
      <c r="D169" s="141" t="s">
        <v>439</v>
      </c>
      <c r="E169" s="166" t="s">
        <v>440</v>
      </c>
      <c r="F169" s="283">
        <v>42810</v>
      </c>
    </row>
    <row r="170" spans="1:6" x14ac:dyDescent="0.25">
      <c r="A170" s="18" t="s">
        <v>64</v>
      </c>
      <c r="B170" s="168">
        <v>2</v>
      </c>
      <c r="C170" s="151"/>
      <c r="D170" s="12"/>
      <c r="E170" s="145"/>
      <c r="F170" s="65"/>
    </row>
    <row r="171" spans="1:6" x14ac:dyDescent="0.25">
      <c r="A171" s="18" t="s">
        <v>279</v>
      </c>
      <c r="B171" s="168">
        <v>2</v>
      </c>
      <c r="C171" s="151"/>
      <c r="D171" s="12"/>
      <c r="E171" s="145"/>
      <c r="F171" s="65"/>
    </row>
    <row r="172" spans="1:6" ht="18" x14ac:dyDescent="0.35">
      <c r="A172" s="82" t="s">
        <v>80</v>
      </c>
      <c r="B172" s="168">
        <v>2</v>
      </c>
      <c r="C172" s="215" t="str">
        <f>IF(B172=0, -5, "0")</f>
        <v>0</v>
      </c>
      <c r="D172" s="12"/>
      <c r="E172" s="145"/>
      <c r="F172" s="65"/>
    </row>
    <row r="173" spans="1:6" x14ac:dyDescent="0.25">
      <c r="A173" s="17" t="s">
        <v>296</v>
      </c>
      <c r="B173" s="168">
        <v>2</v>
      </c>
      <c r="C173" s="143"/>
      <c r="D173" s="164"/>
      <c r="E173" s="146"/>
      <c r="F173" s="65"/>
    </row>
    <row r="174" spans="1:6" ht="18" x14ac:dyDescent="0.35">
      <c r="A174" s="75" t="s">
        <v>251</v>
      </c>
      <c r="B174" s="168">
        <v>2</v>
      </c>
      <c r="C174" s="215" t="str">
        <f>IF(B174=0, -5, "0")</f>
        <v>0</v>
      </c>
      <c r="D174" s="12"/>
      <c r="E174" s="140"/>
      <c r="F174" s="65"/>
    </row>
    <row r="175" spans="1:6" x14ac:dyDescent="0.25">
      <c r="A175" s="17" t="s">
        <v>313</v>
      </c>
      <c r="B175" s="168">
        <v>2</v>
      </c>
      <c r="C175" s="151"/>
      <c r="D175" s="147"/>
      <c r="E175" s="145"/>
      <c r="F175" s="65"/>
    </row>
    <row r="176" spans="1:6" ht="46.5" x14ac:dyDescent="0.35">
      <c r="A176" s="85" t="s">
        <v>209</v>
      </c>
      <c r="B176" s="168">
        <v>0</v>
      </c>
      <c r="C176" s="215">
        <f>IF(B176=0, -5, "0")</f>
        <v>-5</v>
      </c>
      <c r="D176" s="140" t="s">
        <v>437</v>
      </c>
      <c r="E176" s="166" t="s">
        <v>438</v>
      </c>
      <c r="F176" s="283">
        <v>42810</v>
      </c>
    </row>
    <row r="177" spans="1:7" x14ac:dyDescent="0.25">
      <c r="A177" s="17" t="s">
        <v>291</v>
      </c>
      <c r="B177" s="168">
        <v>2</v>
      </c>
      <c r="C177" s="151"/>
      <c r="D177" s="140"/>
      <c r="E177" s="145"/>
      <c r="F177" s="65"/>
    </row>
    <row r="178" spans="1:7" x14ac:dyDescent="0.25">
      <c r="A178" s="17" t="s">
        <v>188</v>
      </c>
      <c r="B178" s="168">
        <v>2</v>
      </c>
      <c r="C178" s="151"/>
      <c r="D178" s="140"/>
      <c r="E178" s="140"/>
      <c r="F178" s="65"/>
    </row>
    <row r="179" spans="1:7" ht="18" x14ac:dyDescent="0.35">
      <c r="A179" s="158" t="s">
        <v>289</v>
      </c>
      <c r="B179" s="168">
        <v>2</v>
      </c>
      <c r="C179" s="151"/>
      <c r="D179" s="140"/>
      <c r="E179" s="158"/>
      <c r="F179" s="65"/>
    </row>
    <row r="180" spans="1:7" ht="16.5" x14ac:dyDescent="0.25">
      <c r="A180" s="106" t="s">
        <v>168</v>
      </c>
      <c r="B180" s="168">
        <v>2</v>
      </c>
      <c r="C180" s="216" t="str">
        <f>IF(B180=0, -5, "0")</f>
        <v>0</v>
      </c>
      <c r="D180" s="144"/>
      <c r="E180" s="171"/>
      <c r="F180" s="65"/>
    </row>
    <row r="181" spans="1:7" x14ac:dyDescent="0.25">
      <c r="A181" s="24" t="s">
        <v>83</v>
      </c>
      <c r="B181" s="168">
        <v>2</v>
      </c>
      <c r="C181" s="151"/>
      <c r="D181" s="166"/>
      <c r="E181" s="145"/>
      <c r="F181" s="65"/>
    </row>
    <row r="182" spans="1:7" ht="33" x14ac:dyDescent="0.3">
      <c r="A182" s="178" t="s">
        <v>234</v>
      </c>
      <c r="B182" s="168">
        <v>2</v>
      </c>
      <c r="C182" s="151"/>
      <c r="D182" s="155"/>
      <c r="E182" s="145"/>
      <c r="F182" s="65"/>
      <c r="G182" s="170"/>
    </row>
    <row r="183" spans="1:7" x14ac:dyDescent="0.25">
      <c r="A183" s="24" t="s">
        <v>248</v>
      </c>
      <c r="B183" s="168">
        <v>2</v>
      </c>
      <c r="C183" s="151"/>
      <c r="D183" s="140"/>
      <c r="E183" s="140"/>
      <c r="F183" s="65"/>
    </row>
    <row r="184" spans="1:7" ht="30" x14ac:dyDescent="0.25">
      <c r="A184" s="24" t="s">
        <v>200</v>
      </c>
      <c r="B184" s="168">
        <v>2</v>
      </c>
      <c r="C184" s="151"/>
      <c r="D184" s="140"/>
      <c r="E184" s="145"/>
      <c r="F184" s="65"/>
    </row>
    <row r="185" spans="1:7" ht="45" x14ac:dyDescent="0.25">
      <c r="A185" s="100" t="s">
        <v>287</v>
      </c>
      <c r="B185" s="168">
        <v>2</v>
      </c>
      <c r="C185" s="152"/>
      <c r="D185" s="132"/>
      <c r="E185" s="101"/>
      <c r="F185" s="101"/>
    </row>
    <row r="186" spans="1:7" x14ac:dyDescent="0.25">
      <c r="A186" s="19" t="s">
        <v>38</v>
      </c>
      <c r="B186" s="19"/>
      <c r="C186" s="19"/>
      <c r="D186" s="19">
        <f>SUM(B167:C184)</f>
        <v>27</v>
      </c>
    </row>
    <row r="187" spans="1:7" x14ac:dyDescent="0.25">
      <c r="A187" s="19" t="s">
        <v>37</v>
      </c>
      <c r="B187" s="20"/>
      <c r="C187" s="21"/>
      <c r="D187" s="62">
        <f>D186/(COUNT(B167:C184)*2)</f>
        <v>0.71052631578947367</v>
      </c>
    </row>
    <row r="188" spans="1:7" x14ac:dyDescent="0.25">
      <c r="A188" s="9"/>
      <c r="B188" s="6"/>
      <c r="C188" s="7"/>
      <c r="D188" s="6"/>
    </row>
    <row r="189" spans="1:7" ht="18" x14ac:dyDescent="0.25">
      <c r="A189" s="77" t="s">
        <v>139</v>
      </c>
      <c r="B189" s="83"/>
      <c r="C189" s="84"/>
      <c r="D189" s="80">
        <f>SUM(D163,D186)</f>
        <v>43</v>
      </c>
    </row>
    <row r="190" spans="1:7" ht="18" x14ac:dyDescent="0.25">
      <c r="A190" s="77" t="s">
        <v>226</v>
      </c>
      <c r="B190" s="83"/>
      <c r="C190" s="84"/>
      <c r="D190" s="81">
        <f>D189/(COUNT(B155:C162,B167:C184)*2)</f>
        <v>0.79629629629629628</v>
      </c>
    </row>
    <row r="191" spans="1:7" x14ac:dyDescent="0.25">
      <c r="A191" s="9"/>
      <c r="B191" s="6"/>
      <c r="C191" s="7"/>
      <c r="D191" s="6"/>
    </row>
    <row r="192" spans="1:7" ht="18" x14ac:dyDescent="0.35">
      <c r="A192" s="337" t="s">
        <v>167</v>
      </c>
      <c r="B192" s="337"/>
      <c r="C192" s="337"/>
      <c r="D192" s="337"/>
      <c r="E192" s="337"/>
      <c r="F192" s="337"/>
    </row>
    <row r="193" spans="1:7" x14ac:dyDescent="0.25">
      <c r="A193" s="187">
        <f>B11</f>
        <v>42810</v>
      </c>
      <c r="B193" s="6"/>
      <c r="C193" s="7"/>
      <c r="D193" s="6"/>
    </row>
    <row r="194" spans="1:7" ht="18" x14ac:dyDescent="0.25">
      <c r="A194" s="335" t="s">
        <v>158</v>
      </c>
      <c r="B194" s="336"/>
      <c r="C194" s="336"/>
      <c r="D194" s="336"/>
      <c r="E194" s="336"/>
      <c r="F194" s="336"/>
    </row>
    <row r="195" spans="1:7" ht="46.5" x14ac:dyDescent="0.35">
      <c r="A195" s="82" t="s">
        <v>27</v>
      </c>
      <c r="B195" s="151">
        <v>0</v>
      </c>
      <c r="C195" s="215">
        <f>IF(B195=0, -5, "0")</f>
        <v>-5</v>
      </c>
      <c r="D195" s="140" t="s">
        <v>444</v>
      </c>
      <c r="E195" s="166" t="s">
        <v>445</v>
      </c>
      <c r="F195" s="283">
        <v>42810</v>
      </c>
    </row>
    <row r="196" spans="1:7" x14ac:dyDescent="0.25">
      <c r="A196" s="23" t="s">
        <v>57</v>
      </c>
      <c r="B196" s="168">
        <v>2</v>
      </c>
      <c r="C196" s="151"/>
      <c r="D196" s="140"/>
      <c r="E196" s="145"/>
      <c r="F196" s="65"/>
    </row>
    <row r="197" spans="1:7" x14ac:dyDescent="0.25">
      <c r="A197" s="33" t="s">
        <v>297</v>
      </c>
      <c r="B197" s="168">
        <v>2</v>
      </c>
      <c r="C197" s="151"/>
      <c r="D197" s="140"/>
      <c r="E197" s="171"/>
      <c r="F197" s="65"/>
    </row>
    <row r="198" spans="1:7" x14ac:dyDescent="0.25">
      <c r="A198" s="23" t="s">
        <v>100</v>
      </c>
      <c r="B198" s="168">
        <v>2</v>
      </c>
      <c r="C198" s="151"/>
      <c r="D198" s="140"/>
      <c r="E198" s="145"/>
      <c r="F198" s="65"/>
    </row>
    <row r="199" spans="1:7" x14ac:dyDescent="0.25">
      <c r="A199" s="23" t="s">
        <v>154</v>
      </c>
      <c r="B199" s="168">
        <v>2</v>
      </c>
      <c r="C199" s="151"/>
      <c r="D199" s="140"/>
      <c r="E199" s="145"/>
      <c r="F199" s="65"/>
    </row>
    <row r="200" spans="1:7" x14ac:dyDescent="0.25">
      <c r="A200" s="33" t="s">
        <v>153</v>
      </c>
      <c r="B200" s="168">
        <v>2</v>
      </c>
      <c r="C200" s="151"/>
      <c r="D200" s="140"/>
      <c r="E200" s="145"/>
      <c r="F200" s="65"/>
    </row>
    <row r="201" spans="1:7" x14ac:dyDescent="0.25">
      <c r="A201" s="33" t="s">
        <v>28</v>
      </c>
      <c r="B201" s="168">
        <v>2</v>
      </c>
      <c r="C201" s="151"/>
      <c r="D201" s="140"/>
      <c r="E201" s="145"/>
      <c r="F201" s="65"/>
    </row>
    <row r="202" spans="1:7" x14ac:dyDescent="0.25">
      <c r="A202" s="33" t="s">
        <v>155</v>
      </c>
      <c r="B202" s="168">
        <v>2</v>
      </c>
      <c r="C202" s="151"/>
      <c r="D202" s="147"/>
      <c r="E202" s="145"/>
      <c r="F202" s="65"/>
    </row>
    <row r="203" spans="1:7" ht="18" x14ac:dyDescent="0.35">
      <c r="A203" s="188" t="s">
        <v>298</v>
      </c>
      <c r="B203" s="168">
        <v>2</v>
      </c>
      <c r="C203" s="215" t="str">
        <f>IF(B203=0, -5, "0")</f>
        <v>0</v>
      </c>
      <c r="D203" s="140"/>
      <c r="E203" s="145"/>
      <c r="F203" s="65"/>
    </row>
    <row r="204" spans="1:7" ht="16.5" x14ac:dyDescent="0.3">
      <c r="A204" s="189" t="s">
        <v>362</v>
      </c>
      <c r="B204" s="168">
        <v>2</v>
      </c>
      <c r="C204" s="215" t="str">
        <f>IF(B204=0, -5, "0")</f>
        <v>0</v>
      </c>
      <c r="D204" s="144"/>
      <c r="E204" s="145"/>
      <c r="F204" s="145"/>
      <c r="G204" s="170"/>
    </row>
    <row r="205" spans="1:7" x14ac:dyDescent="0.25">
      <c r="A205" s="172" t="s">
        <v>145</v>
      </c>
      <c r="B205" s="168">
        <v>2</v>
      </c>
      <c r="C205" s="151"/>
      <c r="D205" s="140"/>
      <c r="E205" s="145"/>
      <c r="F205" s="65"/>
    </row>
    <row r="206" spans="1:7" x14ac:dyDescent="0.25">
      <c r="A206" s="19" t="s">
        <v>38</v>
      </c>
      <c r="B206" s="19"/>
      <c r="C206" s="19"/>
      <c r="D206" s="19">
        <f>SUM(B195:C205)</f>
        <v>15</v>
      </c>
    </row>
    <row r="207" spans="1:7" x14ac:dyDescent="0.25">
      <c r="A207" s="19" t="s">
        <v>37</v>
      </c>
      <c r="B207" s="20"/>
      <c r="C207" s="21"/>
      <c r="D207" s="62">
        <f>D206/(COUNT(B195:C205)*2)</f>
        <v>0.625</v>
      </c>
    </row>
    <row r="208" spans="1:7" x14ac:dyDescent="0.25">
      <c r="A208" s="9"/>
      <c r="B208" s="6"/>
      <c r="C208" s="7"/>
      <c r="D208" s="6"/>
    </row>
    <row r="209" spans="1:7" ht="18" x14ac:dyDescent="0.25">
      <c r="A209" s="335" t="s">
        <v>76</v>
      </c>
      <c r="B209" s="336"/>
      <c r="C209" s="336"/>
      <c r="D209" s="336"/>
      <c r="E209" s="336"/>
      <c r="F209" s="336"/>
    </row>
    <row r="210" spans="1:7" x14ac:dyDescent="0.25">
      <c r="A210" s="17" t="s">
        <v>314</v>
      </c>
      <c r="B210" s="151">
        <v>2</v>
      </c>
      <c r="C210" s="151"/>
      <c r="D210" s="166"/>
      <c r="E210" s="146"/>
      <c r="F210" s="65"/>
    </row>
    <row r="211" spans="1:7" ht="54" x14ac:dyDescent="0.35">
      <c r="A211" s="82" t="s">
        <v>363</v>
      </c>
      <c r="B211" s="168">
        <v>0</v>
      </c>
      <c r="C211" s="215">
        <f>IF(B211=0, -5, "0")</f>
        <v>-5</v>
      </c>
      <c r="D211" s="166" t="s">
        <v>441</v>
      </c>
      <c r="E211" s="166" t="s">
        <v>442</v>
      </c>
      <c r="F211" s="283">
        <v>42810</v>
      </c>
    </row>
    <row r="212" spans="1:7" x14ac:dyDescent="0.25">
      <c r="A212" s="18" t="s">
        <v>192</v>
      </c>
      <c r="B212" s="168">
        <v>2</v>
      </c>
      <c r="C212" s="151"/>
      <c r="D212" s="141"/>
      <c r="E212" s="145"/>
      <c r="F212" s="65"/>
    </row>
    <row r="213" spans="1:7" ht="42.75" customHeight="1" x14ac:dyDescent="0.25">
      <c r="A213" s="17" t="s">
        <v>176</v>
      </c>
      <c r="B213" s="168">
        <v>2</v>
      </c>
      <c r="C213" s="151"/>
      <c r="D213" s="141"/>
      <c r="E213" s="140"/>
      <c r="F213" s="65"/>
    </row>
    <row r="214" spans="1:7" ht="18" x14ac:dyDescent="0.35">
      <c r="A214" s="82" t="s">
        <v>359</v>
      </c>
      <c r="B214" s="168">
        <v>2</v>
      </c>
      <c r="C214" s="215" t="str">
        <f>IF(B214=0, -5, "0")</f>
        <v>0</v>
      </c>
      <c r="D214" s="11"/>
      <c r="E214" s="145"/>
      <c r="F214" s="65"/>
    </row>
    <row r="215" spans="1:7" x14ac:dyDescent="0.25">
      <c r="A215" s="17" t="s">
        <v>64</v>
      </c>
      <c r="B215" s="168">
        <v>2</v>
      </c>
      <c r="C215" s="151"/>
      <c r="D215" s="11"/>
      <c r="E215" s="145"/>
      <c r="F215" s="65"/>
    </row>
    <row r="216" spans="1:7" x14ac:dyDescent="0.25">
      <c r="A216" s="18" t="s">
        <v>70</v>
      </c>
      <c r="B216" s="168">
        <v>2</v>
      </c>
      <c r="C216" s="151"/>
      <c r="D216" s="254"/>
      <c r="E216" s="140"/>
      <c r="F216" s="65"/>
    </row>
    <row r="217" spans="1:7" x14ac:dyDescent="0.25">
      <c r="A217" s="17" t="s">
        <v>291</v>
      </c>
      <c r="B217" s="168">
        <v>2</v>
      </c>
      <c r="C217" s="151"/>
      <c r="D217" s="254"/>
      <c r="E217" s="145"/>
      <c r="F217" s="65"/>
    </row>
    <row r="218" spans="1:7" x14ac:dyDescent="0.25">
      <c r="A218" s="18" t="s">
        <v>188</v>
      </c>
      <c r="B218" s="168">
        <v>2</v>
      </c>
      <c r="C218" s="151"/>
      <c r="D218" s="166"/>
      <c r="E218" s="145"/>
      <c r="F218" s="65"/>
    </row>
    <row r="219" spans="1:7" ht="33" x14ac:dyDescent="0.3">
      <c r="A219" s="49" t="s">
        <v>178</v>
      </c>
      <c r="B219" s="168">
        <v>2</v>
      </c>
      <c r="C219" s="151"/>
      <c r="D219" s="166"/>
      <c r="E219" s="140"/>
      <c r="F219" s="65"/>
      <c r="G219" s="170"/>
    </row>
    <row r="220" spans="1:7" x14ac:dyDescent="0.25">
      <c r="A220" s="17" t="s">
        <v>157</v>
      </c>
      <c r="B220" s="168">
        <v>2</v>
      </c>
      <c r="C220" s="151"/>
      <c r="D220" s="147"/>
      <c r="E220" s="145"/>
      <c r="F220" s="65"/>
    </row>
    <row r="221" spans="1:7" x14ac:dyDescent="0.25">
      <c r="A221" s="24" t="s">
        <v>159</v>
      </c>
      <c r="B221" s="168">
        <v>2</v>
      </c>
      <c r="C221" s="151"/>
      <c r="D221" s="166"/>
      <c r="E221" s="145"/>
      <c r="F221" s="65"/>
    </row>
    <row r="222" spans="1:7" ht="60" x14ac:dyDescent="0.25">
      <c r="A222" s="107" t="s">
        <v>72</v>
      </c>
      <c r="B222" s="168">
        <v>1</v>
      </c>
      <c r="C222" s="215" t="str">
        <f>IF(B222=0, -5, "0")</f>
        <v>0</v>
      </c>
      <c r="D222" s="166" t="s">
        <v>443</v>
      </c>
      <c r="E222" s="145"/>
      <c r="F222" s="283">
        <v>42810</v>
      </c>
    </row>
    <row r="223" spans="1:7" ht="18" x14ac:dyDescent="0.35">
      <c r="A223" s="48" t="s">
        <v>289</v>
      </c>
      <c r="B223" s="168">
        <v>2</v>
      </c>
      <c r="C223" s="151"/>
      <c r="D223" s="166"/>
      <c r="E223" s="158"/>
      <c r="F223" s="65"/>
      <c r="G223" s="170"/>
    </row>
    <row r="224" spans="1:7" ht="16.5" x14ac:dyDescent="0.25">
      <c r="A224" s="106" t="s">
        <v>168</v>
      </c>
      <c r="B224" s="168">
        <v>2</v>
      </c>
      <c r="C224" s="216" t="str">
        <f>IF(B224=0, -5, "0")</f>
        <v>0</v>
      </c>
      <c r="D224" s="144"/>
      <c r="E224" s="145"/>
      <c r="F224" s="65"/>
    </row>
    <row r="225" spans="1:6" x14ac:dyDescent="0.25">
      <c r="A225" s="24" t="s">
        <v>83</v>
      </c>
      <c r="B225" s="168">
        <v>2</v>
      </c>
      <c r="C225" s="151"/>
      <c r="D225" s="166"/>
      <c r="E225" s="145"/>
      <c r="F225" s="65"/>
    </row>
    <row r="226" spans="1:6" ht="30" x14ac:dyDescent="0.25">
      <c r="A226" s="24" t="s">
        <v>244</v>
      </c>
      <c r="B226" s="168">
        <v>2</v>
      </c>
      <c r="C226" s="151"/>
      <c r="D226" s="68"/>
      <c r="E226" s="145"/>
      <c r="F226" s="65"/>
    </row>
    <row r="227" spans="1:6" x14ac:dyDescent="0.25">
      <c r="A227" s="24" t="s">
        <v>248</v>
      </c>
      <c r="B227" s="168">
        <v>2</v>
      </c>
      <c r="C227" s="151"/>
      <c r="D227" s="166"/>
      <c r="E227" s="145"/>
      <c r="F227" s="65"/>
    </row>
    <row r="228" spans="1:6" ht="30" x14ac:dyDescent="0.25">
      <c r="A228" s="24" t="s">
        <v>199</v>
      </c>
      <c r="B228" s="168">
        <v>2</v>
      </c>
      <c r="C228" s="24"/>
      <c r="D228" s="262"/>
      <c r="E228" s="145"/>
      <c r="F228" s="65"/>
    </row>
    <row r="229" spans="1:6" x14ac:dyDescent="0.25">
      <c r="A229" s="19" t="s">
        <v>38</v>
      </c>
      <c r="B229" s="19"/>
      <c r="C229" s="19"/>
      <c r="D229" s="19">
        <f>SUM(B210:C228)</f>
        <v>30</v>
      </c>
    </row>
    <row r="230" spans="1:6" x14ac:dyDescent="0.25">
      <c r="A230" s="19" t="s">
        <v>37</v>
      </c>
      <c r="B230" s="20"/>
      <c r="C230" s="21"/>
      <c r="D230" s="62">
        <f>D229/(COUNT(B210:C228)*2)</f>
        <v>0.75</v>
      </c>
    </row>
    <row r="231" spans="1:6" x14ac:dyDescent="0.25">
      <c r="A231" s="9"/>
      <c r="B231" s="6"/>
      <c r="C231" s="7"/>
      <c r="D231" s="6"/>
    </row>
    <row r="232" spans="1:6" ht="18" x14ac:dyDescent="0.25">
      <c r="A232" s="335" t="s">
        <v>191</v>
      </c>
      <c r="B232" s="336"/>
      <c r="C232" s="336"/>
      <c r="D232" s="336"/>
      <c r="E232" s="336"/>
      <c r="F232" s="336"/>
    </row>
    <row r="233" spans="1:6" x14ac:dyDescent="0.25">
      <c r="A233" s="17" t="s">
        <v>314</v>
      </c>
      <c r="B233" s="143">
        <v>2</v>
      </c>
      <c r="C233" s="143"/>
      <c r="D233" s="150"/>
      <c r="E233" s="65"/>
      <c r="F233" s="65"/>
    </row>
    <row r="234" spans="1:6" ht="30" x14ac:dyDescent="0.25">
      <c r="A234" s="18" t="s">
        <v>205</v>
      </c>
      <c r="B234" s="169">
        <v>2</v>
      </c>
      <c r="C234" s="151"/>
      <c r="D234" s="153"/>
      <c r="E234" s="65"/>
      <c r="F234" s="65"/>
    </row>
    <row r="235" spans="1:6" ht="18" x14ac:dyDescent="0.35">
      <c r="A235" s="75" t="s">
        <v>59</v>
      </c>
      <c r="B235" s="169">
        <v>2</v>
      </c>
      <c r="C235" s="215" t="str">
        <f>IF(B235=0, -5, "0")</f>
        <v>0</v>
      </c>
      <c r="D235" s="155"/>
      <c r="E235" s="65"/>
      <c r="F235" s="65"/>
    </row>
    <row r="236" spans="1:6" ht="36" x14ac:dyDescent="0.35">
      <c r="A236" s="82" t="s">
        <v>177</v>
      </c>
      <c r="B236" s="169">
        <v>2</v>
      </c>
      <c r="C236" s="215" t="str">
        <f>IF(B236=0, -5, "0")</f>
        <v>0</v>
      </c>
      <c r="D236" s="155"/>
      <c r="E236" s="65"/>
      <c r="F236" s="65"/>
    </row>
    <row r="237" spans="1:6" x14ac:dyDescent="0.25">
      <c r="A237" s="18" t="s">
        <v>252</v>
      </c>
      <c r="B237" s="169">
        <v>2</v>
      </c>
      <c r="C237" s="151"/>
      <c r="D237" s="155"/>
      <c r="E237" s="65"/>
      <c r="F237" s="65"/>
    </row>
    <row r="238" spans="1:6" x14ac:dyDescent="0.25">
      <c r="A238" s="18" t="s">
        <v>55</v>
      </c>
      <c r="B238" s="169">
        <v>2</v>
      </c>
      <c r="C238" s="151"/>
      <c r="D238" s="156"/>
      <c r="E238" s="65"/>
      <c r="F238" s="65"/>
    </row>
    <row r="239" spans="1:6" ht="73.5" customHeight="1" x14ac:dyDescent="0.25">
      <c r="A239" s="17" t="s">
        <v>299</v>
      </c>
      <c r="B239" s="169">
        <v>2</v>
      </c>
      <c r="C239" s="143"/>
      <c r="D239" s="163"/>
      <c r="E239" s="146"/>
      <c r="F239" s="65"/>
    </row>
    <row r="240" spans="1:6" x14ac:dyDescent="0.25">
      <c r="A240" s="17" t="s">
        <v>156</v>
      </c>
      <c r="B240" s="169">
        <v>2</v>
      </c>
      <c r="C240" s="151"/>
      <c r="D240" s="154"/>
      <c r="E240" s="65"/>
      <c r="F240" s="65"/>
    </row>
    <row r="241" spans="1:6" ht="45" x14ac:dyDescent="0.25">
      <c r="A241" s="99" t="s">
        <v>287</v>
      </c>
      <c r="B241" s="169" t="s">
        <v>34</v>
      </c>
      <c r="C241" s="152"/>
      <c r="D241" s="255"/>
      <c r="E241" s="101"/>
      <c r="F241" s="101"/>
    </row>
    <row r="242" spans="1:6" x14ac:dyDescent="0.25">
      <c r="A242" s="19" t="s">
        <v>38</v>
      </c>
      <c r="B242" s="19"/>
      <c r="C242" s="19"/>
      <c r="D242" s="19">
        <f>SUM(B233:C240)</f>
        <v>16</v>
      </c>
    </row>
    <row r="243" spans="1:6" x14ac:dyDescent="0.25">
      <c r="A243" s="19" t="s">
        <v>37</v>
      </c>
      <c r="B243" s="20"/>
      <c r="C243" s="21"/>
      <c r="D243" s="62">
        <f>D242/(COUNT(B233:C240)*2)</f>
        <v>1</v>
      </c>
    </row>
    <row r="244" spans="1:6" x14ac:dyDescent="0.25">
      <c r="A244" s="9"/>
      <c r="B244" s="6"/>
      <c r="C244" s="7"/>
      <c r="D244" s="6"/>
    </row>
    <row r="245" spans="1:6" ht="18" x14ac:dyDescent="0.25">
      <c r="A245" s="77" t="s">
        <v>77</v>
      </c>
      <c r="B245" s="83"/>
      <c r="C245" s="84"/>
      <c r="D245" s="80">
        <f>SUM(D242,D206,D229)</f>
        <v>61</v>
      </c>
    </row>
    <row r="246" spans="1:6" ht="18" x14ac:dyDescent="0.25">
      <c r="A246" s="102" t="s">
        <v>227</v>
      </c>
      <c r="B246" s="103"/>
      <c r="C246" s="104"/>
      <c r="D246" s="105">
        <f>D245/(COUNT(B210:C228,B233:C240,B195:C205)*2)</f>
        <v>0.76249999999999996</v>
      </c>
    </row>
    <row r="247" spans="1:6" s="3" customFormat="1" ht="18" x14ac:dyDescent="0.25">
      <c r="A247" s="45"/>
      <c r="B247" s="46"/>
      <c r="C247" s="46"/>
      <c r="D247" s="47"/>
    </row>
    <row r="248" spans="1:6" s="3" customFormat="1" ht="18" x14ac:dyDescent="0.35">
      <c r="A248" s="337" t="s">
        <v>78</v>
      </c>
      <c r="B248" s="337"/>
      <c r="C248" s="337"/>
      <c r="D248" s="337"/>
      <c r="E248" s="337"/>
      <c r="F248" s="337"/>
    </row>
    <row r="249" spans="1:6" s="3" customFormat="1" x14ac:dyDescent="0.25">
      <c r="A249" s="181">
        <f>B11</f>
        <v>42810</v>
      </c>
      <c r="B249" s="6"/>
      <c r="C249" s="7"/>
      <c r="D249" s="6"/>
    </row>
    <row r="250" spans="1:6" s="3" customFormat="1" ht="18" x14ac:dyDescent="0.25">
      <c r="A250" s="335" t="s">
        <v>79</v>
      </c>
      <c r="B250" s="336"/>
      <c r="C250" s="336"/>
      <c r="D250" s="336"/>
      <c r="E250" s="336"/>
      <c r="F250" s="336"/>
    </row>
    <row r="251" spans="1:6" s="3" customFormat="1" ht="36" x14ac:dyDescent="0.35">
      <c r="A251" s="82" t="s">
        <v>27</v>
      </c>
      <c r="B251" s="27">
        <v>2</v>
      </c>
      <c r="C251" s="215" t="str">
        <f>IF(B251=0, -5, "0")</f>
        <v>0</v>
      </c>
      <c r="D251" s="4"/>
      <c r="E251" s="66"/>
      <c r="F251" s="66"/>
    </row>
    <row r="252" spans="1:6" s="3" customFormat="1" ht="22.5" customHeight="1" x14ac:dyDescent="0.25">
      <c r="A252" s="23" t="s">
        <v>148</v>
      </c>
      <c r="B252" s="168">
        <v>2</v>
      </c>
      <c r="C252" s="27"/>
      <c r="D252" s="4"/>
      <c r="E252" s="66"/>
      <c r="F252" s="66"/>
    </row>
    <row r="253" spans="1:6" s="3" customFormat="1" x14ac:dyDescent="0.25">
      <c r="A253" s="33" t="s">
        <v>300</v>
      </c>
      <c r="B253" s="168">
        <v>2</v>
      </c>
      <c r="C253" s="27"/>
      <c r="D253" s="144"/>
      <c r="E253" s="66"/>
      <c r="F253" s="66"/>
    </row>
    <row r="254" spans="1:6" s="3" customFormat="1" x14ac:dyDescent="0.25">
      <c r="A254" s="33" t="s">
        <v>301</v>
      </c>
      <c r="B254" s="168">
        <v>2</v>
      </c>
      <c r="C254" s="27"/>
      <c r="D254" s="144"/>
      <c r="E254" s="66"/>
      <c r="F254" s="66"/>
    </row>
    <row r="255" spans="1:6" s="3" customFormat="1" x14ac:dyDescent="0.25">
      <c r="A255" s="33" t="s">
        <v>28</v>
      </c>
      <c r="B255" s="168">
        <v>2</v>
      </c>
      <c r="C255" s="27"/>
      <c r="D255" s="67"/>
      <c r="E255" s="66"/>
      <c r="F255" s="66"/>
    </row>
    <row r="256" spans="1:6" s="3" customFormat="1" ht="36" x14ac:dyDescent="0.35">
      <c r="A256" s="82" t="s">
        <v>161</v>
      </c>
      <c r="B256" s="168">
        <v>2</v>
      </c>
      <c r="C256" s="215" t="str">
        <f>IF(B256=0, -5, "0")</f>
        <v>0</v>
      </c>
      <c r="D256" s="4"/>
      <c r="E256" s="66"/>
      <c r="F256" s="66"/>
    </row>
    <row r="257" spans="1:6" s="3" customFormat="1" ht="30" x14ac:dyDescent="0.25">
      <c r="A257" s="33" t="s">
        <v>193</v>
      </c>
      <c r="B257" s="168">
        <v>2</v>
      </c>
      <c r="C257" s="27"/>
      <c r="D257" s="67"/>
      <c r="E257" s="66"/>
      <c r="F257" s="66"/>
    </row>
    <row r="258" spans="1:6" s="3" customFormat="1" x14ac:dyDescent="0.25">
      <c r="A258" s="33" t="s">
        <v>160</v>
      </c>
      <c r="B258" s="168">
        <v>2</v>
      </c>
      <c r="C258" s="27"/>
      <c r="D258" s="67"/>
      <c r="E258" s="66"/>
      <c r="F258" s="66"/>
    </row>
    <row r="259" spans="1:6" s="3" customFormat="1" x14ac:dyDescent="0.25">
      <c r="A259" s="23" t="s">
        <v>68</v>
      </c>
      <c r="B259" s="168">
        <v>2</v>
      </c>
      <c r="C259" s="27"/>
      <c r="D259" s="4"/>
      <c r="E259" s="66"/>
      <c r="F259" s="66"/>
    </row>
    <row r="260" spans="1:6" s="3" customFormat="1" ht="18" x14ac:dyDescent="0.35">
      <c r="A260" s="75" t="s">
        <v>59</v>
      </c>
      <c r="B260" s="168">
        <v>2</v>
      </c>
      <c r="C260" s="215" t="str">
        <f>IF(B260=0, -5, "0")</f>
        <v>0</v>
      </c>
      <c r="D260" s="4"/>
      <c r="E260" s="66"/>
      <c r="F260" s="66"/>
    </row>
    <row r="261" spans="1:6" s="3" customFormat="1" x14ac:dyDescent="0.25">
      <c r="A261" s="23" t="s">
        <v>145</v>
      </c>
      <c r="B261" s="168">
        <v>2</v>
      </c>
      <c r="C261" s="27"/>
      <c r="D261" s="4"/>
      <c r="E261" s="66"/>
      <c r="F261" s="66"/>
    </row>
    <row r="262" spans="1:6" s="3" customFormat="1" x14ac:dyDescent="0.25">
      <c r="A262" s="23" t="s">
        <v>153</v>
      </c>
      <c r="B262" s="168">
        <v>2</v>
      </c>
      <c r="C262" s="27"/>
      <c r="D262" s="10"/>
      <c r="E262" s="66"/>
      <c r="F262" s="66"/>
    </row>
    <row r="263" spans="1:6" s="3" customFormat="1" x14ac:dyDescent="0.25">
      <c r="A263" s="19" t="s">
        <v>38</v>
      </c>
      <c r="B263" s="19"/>
      <c r="C263" s="19"/>
      <c r="D263" s="19">
        <f>SUM(B251:C262)</f>
        <v>24</v>
      </c>
    </row>
    <row r="264" spans="1:6" s="3" customFormat="1" x14ac:dyDescent="0.25">
      <c r="A264" s="19" t="s">
        <v>37</v>
      </c>
      <c r="B264" s="20"/>
      <c r="C264" s="21"/>
      <c r="D264" s="62">
        <f>D263/(COUNT(B251:C262)*2)</f>
        <v>1</v>
      </c>
    </row>
    <row r="265" spans="1:6" s="3" customFormat="1" x14ac:dyDescent="0.25">
      <c r="A265" s="9"/>
      <c r="B265" s="6"/>
      <c r="C265" s="7"/>
      <c r="D265" s="6"/>
    </row>
    <row r="266" spans="1:6" s="3" customFormat="1" ht="18" x14ac:dyDescent="0.25">
      <c r="A266" s="335" t="s">
        <v>81</v>
      </c>
      <c r="B266" s="336"/>
      <c r="C266" s="336"/>
      <c r="D266" s="336"/>
      <c r="E266" s="336"/>
      <c r="F266" s="336"/>
    </row>
    <row r="267" spans="1:6" s="3" customFormat="1" x14ac:dyDescent="0.25">
      <c r="A267" s="150" t="s">
        <v>368</v>
      </c>
      <c r="B267" s="143">
        <v>2</v>
      </c>
      <c r="C267" s="143"/>
      <c r="E267" s="146"/>
      <c r="F267" s="66"/>
    </row>
    <row r="268" spans="1:6" s="3" customFormat="1" x14ac:dyDescent="0.25">
      <c r="A268" s="18" t="s">
        <v>206</v>
      </c>
      <c r="B268" s="169">
        <v>2</v>
      </c>
      <c r="C268" s="27"/>
      <c r="D268" s="11"/>
      <c r="E268" s="66"/>
      <c r="F268" s="66"/>
    </row>
    <row r="269" spans="1:6" s="3" customFormat="1" x14ac:dyDescent="0.25">
      <c r="A269" s="17" t="s">
        <v>312</v>
      </c>
      <c r="B269" s="169">
        <v>2</v>
      </c>
      <c r="C269" s="27"/>
      <c r="D269" s="162"/>
      <c r="E269" s="66"/>
      <c r="F269" s="66"/>
    </row>
    <row r="270" spans="1:6" s="3" customFormat="1" x14ac:dyDescent="0.25">
      <c r="A270" s="17" t="s">
        <v>149</v>
      </c>
      <c r="B270" s="169">
        <v>2</v>
      </c>
      <c r="C270" s="27"/>
      <c r="D270" s="11"/>
      <c r="E270" s="66"/>
      <c r="F270" s="66"/>
    </row>
    <row r="271" spans="1:6" s="3" customFormat="1" ht="18" x14ac:dyDescent="0.35">
      <c r="A271" s="75" t="s">
        <v>7</v>
      </c>
      <c r="B271" s="169" t="s">
        <v>34</v>
      </c>
      <c r="C271" s="215" t="str">
        <f>IF(B271=0, -5, "0")</f>
        <v>0</v>
      </c>
      <c r="D271" s="11"/>
      <c r="E271" s="66"/>
      <c r="F271" s="66"/>
    </row>
    <row r="272" spans="1:6" s="3" customFormat="1" x14ac:dyDescent="0.25">
      <c r="A272" s="18" t="s">
        <v>253</v>
      </c>
      <c r="B272" s="169">
        <v>2</v>
      </c>
      <c r="C272" s="27"/>
      <c r="D272" s="11"/>
      <c r="E272" s="66"/>
      <c r="F272" s="66"/>
    </row>
    <row r="273" spans="1:6" s="3" customFormat="1" ht="45.75" x14ac:dyDescent="0.3">
      <c r="A273" s="48" t="s">
        <v>80</v>
      </c>
      <c r="B273" s="169">
        <v>0</v>
      </c>
      <c r="C273" s="27"/>
      <c r="D273" s="11" t="s">
        <v>448</v>
      </c>
      <c r="E273" s="30" t="s">
        <v>449</v>
      </c>
      <c r="F273" s="283">
        <v>42810</v>
      </c>
    </row>
    <row r="274" spans="1:6" s="3" customFormat="1" ht="30" x14ac:dyDescent="0.25">
      <c r="A274" s="17" t="s">
        <v>302</v>
      </c>
      <c r="B274" s="169">
        <v>2</v>
      </c>
      <c r="C274" s="27"/>
      <c r="D274" s="11"/>
      <c r="E274" s="66"/>
      <c r="F274" s="66"/>
    </row>
    <row r="275" spans="1:6" s="3" customFormat="1" ht="30" x14ac:dyDescent="0.25">
      <c r="A275" s="17" t="s">
        <v>188</v>
      </c>
      <c r="B275" s="169">
        <v>0</v>
      </c>
      <c r="C275" s="27"/>
      <c r="D275" s="11" t="s">
        <v>446</v>
      </c>
      <c r="E275" s="30" t="s">
        <v>447</v>
      </c>
      <c r="F275" s="283">
        <v>42810</v>
      </c>
    </row>
    <row r="276" spans="1:6" s="3" customFormat="1" x14ac:dyDescent="0.25">
      <c r="A276" s="17" t="s">
        <v>291</v>
      </c>
      <c r="B276" s="169">
        <v>2</v>
      </c>
      <c r="C276" s="143"/>
      <c r="D276" s="162"/>
      <c r="E276" s="146"/>
      <c r="F276" s="146"/>
    </row>
    <row r="277" spans="1:6" s="3" customFormat="1" ht="18" x14ac:dyDescent="0.25">
      <c r="A277" s="107" t="s">
        <v>173</v>
      </c>
      <c r="B277" s="169">
        <v>2</v>
      </c>
      <c r="C277" s="216" t="str">
        <f>IF(B277=0, -5, "0")</f>
        <v>0</v>
      </c>
      <c r="D277" s="162"/>
      <c r="E277" s="146"/>
      <c r="F277" s="146"/>
    </row>
    <row r="278" spans="1:6" s="3" customFormat="1" ht="18" x14ac:dyDescent="0.35">
      <c r="A278" s="48" t="s">
        <v>289</v>
      </c>
      <c r="B278" s="169">
        <v>2</v>
      </c>
      <c r="C278" s="143"/>
      <c r="D278" s="162"/>
      <c r="E278" s="158"/>
      <c r="F278" s="66"/>
    </row>
    <row r="279" spans="1:6" s="3" customFormat="1" ht="16.5" x14ac:dyDescent="0.25">
      <c r="A279" s="106" t="s">
        <v>168</v>
      </c>
      <c r="B279" s="169">
        <v>2</v>
      </c>
      <c r="C279" s="216" t="str">
        <f>IF(B279=0, -5, "0")</f>
        <v>0</v>
      </c>
      <c r="D279" s="162"/>
      <c r="E279" s="66"/>
      <c r="F279" s="66"/>
    </row>
    <row r="280" spans="1:6" s="3" customFormat="1" x14ac:dyDescent="0.25">
      <c r="A280" s="24" t="s">
        <v>83</v>
      </c>
      <c r="B280" s="169">
        <v>2</v>
      </c>
      <c r="C280" s="27"/>
      <c r="D280" s="11"/>
      <c r="E280" s="66"/>
      <c r="F280" s="66"/>
    </row>
    <row r="281" spans="1:6" s="3" customFormat="1" ht="30" x14ac:dyDescent="0.25">
      <c r="A281" s="24" t="s">
        <v>234</v>
      </c>
      <c r="B281" s="169">
        <v>2</v>
      </c>
      <c r="C281" s="27"/>
      <c r="D281" s="11"/>
      <c r="E281" s="66"/>
      <c r="F281" s="66"/>
    </row>
    <row r="282" spans="1:6" s="3" customFormat="1" x14ac:dyDescent="0.25">
      <c r="A282" s="24" t="s">
        <v>248</v>
      </c>
      <c r="B282" s="169">
        <v>2</v>
      </c>
      <c r="C282" s="27"/>
      <c r="D282" s="11"/>
      <c r="E282" s="66"/>
      <c r="F282" s="66"/>
    </row>
    <row r="283" spans="1:6" s="3" customFormat="1" ht="45" customHeight="1" x14ac:dyDescent="0.25">
      <c r="A283" s="24" t="s">
        <v>199</v>
      </c>
      <c r="B283" s="169">
        <v>2</v>
      </c>
      <c r="C283" s="27"/>
      <c r="D283" s="11"/>
      <c r="E283" s="66"/>
      <c r="F283" s="66"/>
    </row>
    <row r="284" spans="1:6" s="3" customFormat="1" ht="39.75" customHeight="1" x14ac:dyDescent="0.25">
      <c r="A284" s="100" t="s">
        <v>287</v>
      </c>
      <c r="B284" s="169" t="s">
        <v>34</v>
      </c>
      <c r="C284" s="29"/>
      <c r="D284" s="256"/>
    </row>
    <row r="285" spans="1:6" s="3" customFormat="1" x14ac:dyDescent="0.25">
      <c r="A285" s="19" t="s">
        <v>38</v>
      </c>
      <c r="B285" s="19"/>
      <c r="C285" s="19"/>
      <c r="D285" s="19">
        <f>SUM(B267:C283)</f>
        <v>28</v>
      </c>
    </row>
    <row r="286" spans="1:6" s="3" customFormat="1" x14ac:dyDescent="0.25">
      <c r="A286" s="19" t="s">
        <v>37</v>
      </c>
      <c r="B286" s="20"/>
      <c r="C286" s="21"/>
      <c r="D286" s="62">
        <f>D285/(COUNT(B267:C283)*2)</f>
        <v>0.875</v>
      </c>
    </row>
    <row r="287" spans="1:6" s="3" customFormat="1" x14ac:dyDescent="0.25">
      <c r="A287" s="9"/>
      <c r="B287" s="6"/>
      <c r="C287" s="7"/>
      <c r="D287" s="6"/>
    </row>
    <row r="288" spans="1:6" s="3" customFormat="1" ht="18" x14ac:dyDescent="0.25">
      <c r="A288" s="77" t="s">
        <v>82</v>
      </c>
      <c r="B288" s="83"/>
      <c r="C288" s="84"/>
      <c r="D288" s="80">
        <f>SUM(D285,D263)</f>
        <v>52</v>
      </c>
    </row>
    <row r="289" spans="1:7" s="3" customFormat="1" ht="18" x14ac:dyDescent="0.25">
      <c r="A289" s="77" t="s">
        <v>228</v>
      </c>
      <c r="B289" s="83"/>
      <c r="C289" s="84"/>
      <c r="D289" s="81">
        <f>D288/(COUNT(B251:C262,B267:C283)*2)</f>
        <v>0.9285714285714286</v>
      </c>
    </row>
    <row r="290" spans="1:7" s="3" customFormat="1" ht="18" x14ac:dyDescent="0.25">
      <c r="A290" s="45"/>
      <c r="B290" s="46"/>
      <c r="C290" s="46"/>
      <c r="D290" s="47"/>
    </row>
    <row r="291" spans="1:7" ht="18" x14ac:dyDescent="0.35">
      <c r="A291" s="337" t="s">
        <v>4</v>
      </c>
      <c r="B291" s="337"/>
      <c r="C291" s="337"/>
      <c r="D291" s="337"/>
      <c r="E291" s="337"/>
      <c r="F291" s="337"/>
    </row>
    <row r="292" spans="1:7" x14ac:dyDescent="0.25">
      <c r="A292" s="190">
        <f>B11</f>
        <v>42810</v>
      </c>
      <c r="B292" s="6"/>
      <c r="C292" s="7"/>
      <c r="D292" s="59"/>
    </row>
    <row r="293" spans="1:7" ht="18" x14ac:dyDescent="0.25">
      <c r="A293" s="335" t="s">
        <v>19</v>
      </c>
      <c r="B293" s="336"/>
      <c r="C293" s="336"/>
      <c r="D293" s="336"/>
      <c r="E293" s="336"/>
      <c r="F293" s="336"/>
    </row>
    <row r="294" spans="1:7" ht="69.75" customHeight="1" x14ac:dyDescent="0.25">
      <c r="A294" s="32" t="s">
        <v>62</v>
      </c>
      <c r="B294" s="151">
        <v>0</v>
      </c>
      <c r="C294" s="151"/>
      <c r="D294" s="140" t="s">
        <v>452</v>
      </c>
      <c r="E294" s="166" t="s">
        <v>472</v>
      </c>
      <c r="F294" s="283">
        <v>42810</v>
      </c>
    </row>
    <row r="295" spans="1:7" x14ac:dyDescent="0.25">
      <c r="A295" s="22" t="s">
        <v>6</v>
      </c>
      <c r="B295" s="168">
        <v>2</v>
      </c>
      <c r="C295" s="151"/>
      <c r="D295" s="140"/>
      <c r="E295" s="65"/>
      <c r="F295" s="65"/>
    </row>
    <row r="296" spans="1:7" x14ac:dyDescent="0.25">
      <c r="A296" s="159" t="s">
        <v>297</v>
      </c>
      <c r="B296" s="168">
        <v>2</v>
      </c>
      <c r="C296" s="151"/>
      <c r="D296" s="140"/>
      <c r="E296" s="65"/>
      <c r="F296" s="145"/>
    </row>
    <row r="297" spans="1:7" x14ac:dyDescent="0.25">
      <c r="A297" s="32" t="s">
        <v>20</v>
      </c>
      <c r="B297" s="168">
        <v>2</v>
      </c>
      <c r="C297" s="151"/>
      <c r="D297" s="147"/>
      <c r="E297" s="65"/>
      <c r="F297" s="65"/>
    </row>
    <row r="298" spans="1:7" x14ac:dyDescent="0.25">
      <c r="A298" s="22" t="s">
        <v>39</v>
      </c>
      <c r="B298" s="168">
        <v>2</v>
      </c>
      <c r="C298" s="151"/>
      <c r="D298" s="140"/>
      <c r="E298" s="65"/>
      <c r="F298" s="65"/>
    </row>
    <row r="299" spans="1:7" x14ac:dyDescent="0.25">
      <c r="A299" s="32" t="s">
        <v>50</v>
      </c>
      <c r="B299" s="168">
        <v>2</v>
      </c>
      <c r="C299" s="151"/>
      <c r="D299" s="154"/>
      <c r="E299" s="65"/>
      <c r="F299" s="65"/>
    </row>
    <row r="300" spans="1:7" ht="18" x14ac:dyDescent="0.35">
      <c r="A300" s="75" t="s">
        <v>54</v>
      </c>
      <c r="B300" s="168">
        <v>2</v>
      </c>
      <c r="C300" s="215" t="str">
        <f>IF(B300=0, -5, "0")</f>
        <v>0</v>
      </c>
      <c r="D300" s="140"/>
      <c r="E300" s="65"/>
      <c r="F300" s="65"/>
      <c r="G300" s="170"/>
    </row>
    <row r="301" spans="1:7" x14ac:dyDescent="0.25">
      <c r="A301" s="22" t="s">
        <v>145</v>
      </c>
      <c r="B301" s="168">
        <v>2</v>
      </c>
      <c r="C301" s="151"/>
      <c r="D301" s="140"/>
      <c r="E301" s="65"/>
      <c r="F301" s="65"/>
    </row>
    <row r="302" spans="1:7" x14ac:dyDescent="0.25">
      <c r="A302" s="19" t="s">
        <v>38</v>
      </c>
      <c r="B302" s="19"/>
      <c r="C302" s="19"/>
      <c r="D302" s="19">
        <f>SUM(B294:C301)</f>
        <v>14</v>
      </c>
    </row>
    <row r="303" spans="1:7" x14ac:dyDescent="0.25">
      <c r="A303" s="19" t="s">
        <v>37</v>
      </c>
      <c r="B303" s="20"/>
      <c r="C303" s="21"/>
      <c r="D303" s="62">
        <f>D302/(COUNT(B294:C301)*2)</f>
        <v>0.875</v>
      </c>
    </row>
    <row r="304" spans="1:7" x14ac:dyDescent="0.25">
      <c r="A304" s="34"/>
      <c r="B304" s="6"/>
      <c r="C304" s="7"/>
      <c r="D304" s="6"/>
    </row>
    <row r="305" spans="1:6" ht="18" x14ac:dyDescent="0.25">
      <c r="A305" s="335" t="s">
        <v>122</v>
      </c>
      <c r="B305" s="336"/>
      <c r="C305" s="336"/>
      <c r="D305" s="336"/>
      <c r="E305" s="336"/>
      <c r="F305" s="336"/>
    </row>
    <row r="306" spans="1:6" ht="19.5" customHeight="1" x14ac:dyDescent="0.25">
      <c r="A306" s="17" t="s">
        <v>303</v>
      </c>
      <c r="B306" s="143">
        <v>2</v>
      </c>
      <c r="C306" s="143"/>
      <c r="D306" s="144"/>
      <c r="E306" s="146"/>
      <c r="F306" s="146"/>
    </row>
    <row r="307" spans="1:6" x14ac:dyDescent="0.25">
      <c r="A307" s="167" t="s">
        <v>373</v>
      </c>
      <c r="B307" s="169">
        <v>2</v>
      </c>
      <c r="C307" s="151"/>
      <c r="D307" s="140"/>
      <c r="E307" s="145"/>
      <c r="F307" s="65"/>
    </row>
    <row r="308" spans="1:6" ht="19.5" customHeight="1" x14ac:dyDescent="0.25">
      <c r="A308" s="18" t="s">
        <v>5</v>
      </c>
      <c r="B308" s="169">
        <v>2</v>
      </c>
      <c r="C308" s="151"/>
      <c r="D308" s="155"/>
      <c r="E308" s="145"/>
      <c r="F308" s="65"/>
    </row>
    <row r="309" spans="1:6" ht="18" x14ac:dyDescent="0.35">
      <c r="A309" s="75" t="s">
        <v>367</v>
      </c>
      <c r="B309" s="169">
        <v>2</v>
      </c>
      <c r="C309" s="215" t="str">
        <f>IF(B309=0, -5, "0")</f>
        <v>0</v>
      </c>
      <c r="D309" s="97"/>
      <c r="E309" s="145"/>
      <c r="F309" s="65"/>
    </row>
    <row r="310" spans="1:6" x14ac:dyDescent="0.25">
      <c r="A310" s="17" t="s">
        <v>108</v>
      </c>
      <c r="B310" s="169">
        <v>2</v>
      </c>
      <c r="C310" s="151"/>
      <c r="D310" s="154"/>
      <c r="E310" s="140"/>
      <c r="F310" s="65"/>
    </row>
    <row r="311" spans="1:6" ht="18" x14ac:dyDescent="0.35">
      <c r="A311" s="75" t="s">
        <v>61</v>
      </c>
      <c r="B311" s="169">
        <v>1</v>
      </c>
      <c r="C311" s="215" t="str">
        <f>IF(B311=0, -5, "0")</f>
        <v>0</v>
      </c>
      <c r="D311" s="155" t="s">
        <v>451</v>
      </c>
      <c r="E311" s="140"/>
      <c r="F311" s="283">
        <v>42810</v>
      </c>
    </row>
    <row r="312" spans="1:6" x14ac:dyDescent="0.25">
      <c r="A312" s="18" t="s">
        <v>254</v>
      </c>
      <c r="B312" s="169">
        <v>2</v>
      </c>
      <c r="C312" s="151"/>
      <c r="D312" s="97"/>
      <c r="E312" s="145"/>
      <c r="F312" s="65"/>
    </row>
    <row r="313" spans="1:6" ht="31.5" customHeight="1" x14ac:dyDescent="0.25">
      <c r="A313" s="18" t="s">
        <v>199</v>
      </c>
      <c r="B313" s="169">
        <v>2</v>
      </c>
      <c r="C313" s="151"/>
      <c r="D313" s="140"/>
      <c r="E313" s="145"/>
      <c r="F313" s="65"/>
    </row>
    <row r="314" spans="1:6" ht="16.5" customHeight="1" x14ac:dyDescent="0.25">
      <c r="A314" s="18" t="s">
        <v>248</v>
      </c>
      <c r="B314" s="169">
        <v>2</v>
      </c>
      <c r="C314" s="151"/>
      <c r="D314" s="140"/>
      <c r="E314" s="145"/>
      <c r="F314" s="65"/>
    </row>
    <row r="315" spans="1:6" ht="16.5" x14ac:dyDescent="0.25">
      <c r="A315" s="106" t="s">
        <v>168</v>
      </c>
      <c r="B315" s="169">
        <v>2</v>
      </c>
      <c r="C315" s="216" t="str">
        <f>IF(B315=0, -5, "0")</f>
        <v>0</v>
      </c>
      <c r="D315" s="144"/>
      <c r="E315" s="145"/>
      <c r="F315" s="65"/>
    </row>
    <row r="316" spans="1:6" x14ac:dyDescent="0.25">
      <c r="A316" s="24" t="s">
        <v>83</v>
      </c>
      <c r="B316" s="169">
        <v>2</v>
      </c>
      <c r="C316" s="151"/>
      <c r="D316" s="140"/>
      <c r="E316" s="145"/>
      <c r="F316" s="65"/>
    </row>
    <row r="317" spans="1:6" ht="45" x14ac:dyDescent="0.25">
      <c r="A317" s="100" t="s">
        <v>287</v>
      </c>
      <c r="B317" s="169" t="s">
        <v>34</v>
      </c>
      <c r="C317" s="152"/>
      <c r="D317" s="132"/>
      <c r="E317" s="101"/>
      <c r="F317" s="101"/>
    </row>
    <row r="318" spans="1:6" x14ac:dyDescent="0.25">
      <c r="A318" s="19" t="s">
        <v>38</v>
      </c>
      <c r="B318" s="19"/>
      <c r="C318" s="19"/>
      <c r="D318" s="114">
        <f>SUM(B306:C316)</f>
        <v>21</v>
      </c>
    </row>
    <row r="319" spans="1:6" x14ac:dyDescent="0.25">
      <c r="A319" s="19" t="s">
        <v>37</v>
      </c>
      <c r="B319" s="20"/>
      <c r="C319" s="21"/>
      <c r="D319" s="62">
        <f>D318/(COUNT(B306:C316)*2)</f>
        <v>0.95454545454545459</v>
      </c>
    </row>
    <row r="320" spans="1:6" x14ac:dyDescent="0.25">
      <c r="A320" s="8"/>
      <c r="B320" s="7"/>
      <c r="C320" s="7"/>
      <c r="D320" s="7"/>
    </row>
    <row r="321" spans="1:9" ht="18" x14ac:dyDescent="0.25">
      <c r="A321" s="77" t="s">
        <v>41</v>
      </c>
      <c r="B321" s="83"/>
      <c r="C321" s="84"/>
      <c r="D321" s="80">
        <f>SUM(D318,D302)</f>
        <v>35</v>
      </c>
    </row>
    <row r="322" spans="1:9" ht="18" x14ac:dyDescent="0.25">
      <c r="A322" s="77" t="s">
        <v>229</v>
      </c>
      <c r="B322" s="83"/>
      <c r="C322" s="84"/>
      <c r="D322" s="81">
        <f>D321/(COUNT(B306:C316,B294:C301)*2)</f>
        <v>0.92105263157894735</v>
      </c>
    </row>
    <row r="323" spans="1:9" x14ac:dyDescent="0.25">
      <c r="A323" s="9"/>
      <c r="B323" s="6"/>
      <c r="C323" s="7"/>
      <c r="D323" s="6"/>
    </row>
    <row r="324" spans="1:9" ht="18" x14ac:dyDescent="0.35">
      <c r="A324" s="337" t="s">
        <v>21</v>
      </c>
      <c r="B324" s="337"/>
      <c r="C324" s="337"/>
      <c r="D324" s="337"/>
      <c r="E324" s="337"/>
      <c r="F324" s="337"/>
    </row>
    <row r="325" spans="1:9" x14ac:dyDescent="0.25">
      <c r="A325" s="191">
        <f>B11</f>
        <v>42810</v>
      </c>
      <c r="B325" s="6"/>
      <c r="C325" s="7"/>
      <c r="D325" s="6"/>
    </row>
    <row r="326" spans="1:9" ht="18" x14ac:dyDescent="0.25">
      <c r="A326" s="335" t="s">
        <v>12</v>
      </c>
      <c r="B326" s="336"/>
      <c r="C326" s="336"/>
      <c r="D326" s="336"/>
      <c r="E326" s="336"/>
      <c r="F326" s="336"/>
    </row>
    <row r="327" spans="1:9" ht="47.25" customHeight="1" x14ac:dyDescent="0.25">
      <c r="A327" s="17" t="s">
        <v>109</v>
      </c>
      <c r="B327" s="151">
        <v>0</v>
      </c>
      <c r="C327" s="151"/>
      <c r="D327" s="141" t="s">
        <v>455</v>
      </c>
      <c r="E327" s="141" t="s">
        <v>473</v>
      </c>
      <c r="F327" s="283">
        <v>42810</v>
      </c>
    </row>
    <row r="328" spans="1:9" ht="90" x14ac:dyDescent="0.25">
      <c r="A328" s="17" t="s">
        <v>51</v>
      </c>
      <c r="B328" s="168">
        <v>0</v>
      </c>
      <c r="C328" s="151"/>
      <c r="D328" s="155" t="s">
        <v>453</v>
      </c>
      <c r="E328" s="155" t="s">
        <v>454</v>
      </c>
      <c r="F328" s="283">
        <v>42810</v>
      </c>
    </row>
    <row r="329" spans="1:9" ht="14.25" customHeight="1" x14ac:dyDescent="0.25">
      <c r="A329" s="17" t="s">
        <v>100</v>
      </c>
      <c r="B329" s="168">
        <v>2</v>
      </c>
      <c r="C329" s="151"/>
      <c r="D329" s="141"/>
      <c r="E329" s="145"/>
      <c r="F329" s="65"/>
    </row>
    <row r="330" spans="1:9" ht="18" x14ac:dyDescent="0.35">
      <c r="A330" s="75" t="s">
        <v>22</v>
      </c>
      <c r="B330" s="168">
        <v>2</v>
      </c>
      <c r="C330" s="215" t="str">
        <f>IF(B330=0, -5, "0")</f>
        <v>0</v>
      </c>
      <c r="D330" s="140"/>
      <c r="E330" s="145"/>
      <c r="F330" s="65"/>
    </row>
    <row r="331" spans="1:9" ht="18" x14ac:dyDescent="0.35">
      <c r="A331" s="75" t="s">
        <v>60</v>
      </c>
      <c r="B331" s="168">
        <v>2</v>
      </c>
      <c r="C331" s="215" t="str">
        <f>IF(B331=0, -5, "0")</f>
        <v>0</v>
      </c>
      <c r="D331" s="140"/>
      <c r="E331" s="145"/>
      <c r="F331" s="65"/>
    </row>
    <row r="332" spans="1:9" x14ac:dyDescent="0.25">
      <c r="A332" s="17" t="s">
        <v>145</v>
      </c>
      <c r="B332" s="168">
        <v>2</v>
      </c>
      <c r="C332" s="151"/>
      <c r="D332" s="140"/>
      <c r="E332" s="145"/>
      <c r="F332" s="65"/>
    </row>
    <row r="333" spans="1:9" ht="36.75" customHeight="1" x14ac:dyDescent="0.35">
      <c r="A333" s="82" t="s">
        <v>23</v>
      </c>
      <c r="B333" s="168">
        <v>2</v>
      </c>
      <c r="C333" s="215" t="str">
        <f>IF(B333=0, -5, "0")</f>
        <v>0</v>
      </c>
      <c r="D333" s="128"/>
      <c r="E333" s="145"/>
      <c r="F333" s="65"/>
    </row>
    <row r="334" spans="1:9" ht="30" x14ac:dyDescent="0.25">
      <c r="A334" s="17" t="s">
        <v>304</v>
      </c>
      <c r="B334" s="168">
        <v>2</v>
      </c>
      <c r="C334" s="143"/>
      <c r="D334" s="160"/>
      <c r="E334" s="144"/>
      <c r="F334" s="146"/>
      <c r="G334" s="31"/>
      <c r="H334" s="31"/>
      <c r="I334" s="31"/>
    </row>
    <row r="335" spans="1:9" x14ac:dyDescent="0.25">
      <c r="A335" s="100" t="s">
        <v>248</v>
      </c>
      <c r="B335" s="168">
        <v>2</v>
      </c>
      <c r="C335" s="152"/>
      <c r="D335" s="166"/>
      <c r="E335" s="145"/>
      <c r="F335" s="145"/>
    </row>
    <row r="336" spans="1:9" x14ac:dyDescent="0.25">
      <c r="A336" s="19" t="s">
        <v>38</v>
      </c>
      <c r="B336" s="19"/>
      <c r="C336" s="19"/>
      <c r="D336" s="110">
        <f>SUM(B327:C335)</f>
        <v>14</v>
      </c>
    </row>
    <row r="337" spans="1:6" x14ac:dyDescent="0.25">
      <c r="A337" s="19" t="s">
        <v>37</v>
      </c>
      <c r="B337" s="20"/>
      <c r="C337" s="21"/>
      <c r="D337" s="62">
        <f>D336/(COUNT(B327:C335)*2)</f>
        <v>0.77777777777777779</v>
      </c>
    </row>
    <row r="338" spans="1:6" x14ac:dyDescent="0.25">
      <c r="A338" s="9"/>
      <c r="B338" s="6"/>
      <c r="C338" s="7"/>
      <c r="D338" s="6"/>
    </row>
    <row r="339" spans="1:6" ht="18" x14ac:dyDescent="0.25">
      <c r="A339" s="335" t="s">
        <v>25</v>
      </c>
      <c r="B339" s="336"/>
      <c r="C339" s="336"/>
      <c r="D339" s="336"/>
      <c r="E339" s="336"/>
      <c r="F339" s="336"/>
    </row>
    <row r="340" spans="1:6" ht="16.5" customHeight="1" x14ac:dyDescent="0.25">
      <c r="A340" s="17" t="s">
        <v>110</v>
      </c>
      <c r="B340" s="151">
        <v>2</v>
      </c>
      <c r="C340" s="151"/>
      <c r="D340" s="140"/>
      <c r="E340" s="65"/>
      <c r="F340" s="65"/>
    </row>
    <row r="341" spans="1:6" ht="46.5" x14ac:dyDescent="0.35">
      <c r="A341" s="75" t="s">
        <v>7</v>
      </c>
      <c r="B341" s="168">
        <v>0</v>
      </c>
      <c r="C341" s="215">
        <f>IF(B341=0, -5, "0")</f>
        <v>-5</v>
      </c>
      <c r="D341" s="140" t="s">
        <v>456</v>
      </c>
      <c r="E341" s="166" t="s">
        <v>457</v>
      </c>
      <c r="F341" s="283">
        <v>42810</v>
      </c>
    </row>
    <row r="342" spans="1:6" x14ac:dyDescent="0.25">
      <c r="A342" s="17" t="s">
        <v>145</v>
      </c>
      <c r="B342" s="168">
        <v>2</v>
      </c>
      <c r="C342" s="151"/>
      <c r="D342" s="140"/>
      <c r="E342" s="65"/>
      <c r="F342" s="65"/>
    </row>
    <row r="343" spans="1:6" x14ac:dyDescent="0.25">
      <c r="A343" s="17" t="s">
        <v>253</v>
      </c>
      <c r="B343" s="168">
        <v>2</v>
      </c>
      <c r="C343" s="151"/>
      <c r="D343" s="140"/>
      <c r="E343" s="65"/>
      <c r="F343" s="65"/>
    </row>
    <row r="344" spans="1:6" x14ac:dyDescent="0.25">
      <c r="A344" s="24" t="s">
        <v>111</v>
      </c>
      <c r="B344" s="168">
        <v>2</v>
      </c>
      <c r="C344" s="151"/>
      <c r="D344" s="141"/>
      <c r="E344" s="65"/>
      <c r="F344" s="65"/>
    </row>
    <row r="345" spans="1:6" ht="58.15" customHeight="1" x14ac:dyDescent="0.25">
      <c r="A345" s="100" t="s">
        <v>287</v>
      </c>
      <c r="B345" s="168" t="s">
        <v>34</v>
      </c>
      <c r="C345" s="152"/>
      <c r="D345" s="257"/>
      <c r="E345" s="101"/>
      <c r="F345" s="101"/>
    </row>
    <row r="346" spans="1:6" ht="20.25" customHeight="1" x14ac:dyDescent="0.25">
      <c r="A346" s="19" t="s">
        <v>38</v>
      </c>
      <c r="B346" s="19"/>
      <c r="C346" s="19"/>
      <c r="D346" s="19">
        <f>SUM(B340:C344)</f>
        <v>3</v>
      </c>
    </row>
    <row r="347" spans="1:6" x14ac:dyDescent="0.25">
      <c r="A347" s="19" t="s">
        <v>37</v>
      </c>
      <c r="B347" s="20"/>
      <c r="C347" s="21"/>
      <c r="D347" s="62">
        <f>D346/(COUNT(B340:C344)*2)</f>
        <v>0.25</v>
      </c>
    </row>
    <row r="348" spans="1:6" x14ac:dyDescent="0.25">
      <c r="A348" s="8"/>
      <c r="B348" s="7"/>
      <c r="C348" s="7"/>
      <c r="D348" s="7"/>
    </row>
    <row r="349" spans="1:6" ht="18" x14ac:dyDescent="0.25">
      <c r="A349" s="77" t="s">
        <v>42</v>
      </c>
      <c r="B349" s="83"/>
      <c r="C349" s="84"/>
      <c r="D349" s="80">
        <f>SUM(D346,D336)</f>
        <v>17</v>
      </c>
    </row>
    <row r="350" spans="1:6" ht="18" x14ac:dyDescent="0.25">
      <c r="A350" s="77" t="s">
        <v>230</v>
      </c>
      <c r="B350" s="83"/>
      <c r="C350" s="84"/>
      <c r="D350" s="210">
        <f>D349/(COUNT(B340:C344,B327:C335)*2)</f>
        <v>0.56666666666666665</v>
      </c>
    </row>
    <row r="351" spans="1:6" x14ac:dyDescent="0.25">
      <c r="A351" s="9"/>
      <c r="B351" s="6"/>
      <c r="C351" s="7"/>
      <c r="D351" s="6"/>
    </row>
    <row r="352" spans="1:6" ht="18" x14ac:dyDescent="0.35">
      <c r="A352" s="337" t="s">
        <v>8</v>
      </c>
      <c r="B352" s="337"/>
      <c r="C352" s="337"/>
      <c r="D352" s="337"/>
      <c r="E352" s="337"/>
      <c r="F352" s="337"/>
    </row>
    <row r="353" spans="1:6" x14ac:dyDescent="0.25">
      <c r="A353" s="181">
        <f>B11</f>
        <v>42810</v>
      </c>
      <c r="B353" s="6"/>
      <c r="C353" s="7"/>
      <c r="D353" s="59"/>
    </row>
    <row r="354" spans="1:6" ht="16.5" x14ac:dyDescent="0.25">
      <c r="A354" s="338" t="s">
        <v>113</v>
      </c>
      <c r="B354" s="339"/>
      <c r="C354" s="339"/>
      <c r="D354" s="339"/>
      <c r="E354" s="339"/>
      <c r="F354" s="339"/>
    </row>
    <row r="355" spans="1:6" ht="18" customHeight="1" x14ac:dyDescent="0.25">
      <c r="A355" s="43" t="s">
        <v>112</v>
      </c>
      <c r="B355" s="27">
        <v>2</v>
      </c>
      <c r="C355" s="27"/>
      <c r="D355" s="4"/>
      <c r="E355" s="65"/>
      <c r="F355" s="65"/>
    </row>
    <row r="356" spans="1:6" x14ac:dyDescent="0.25">
      <c r="A356" s="43" t="s">
        <v>309</v>
      </c>
      <c r="B356" s="168">
        <v>2</v>
      </c>
      <c r="C356" s="27"/>
      <c r="D356" s="4"/>
      <c r="E356" s="157"/>
      <c r="F356" s="65"/>
    </row>
    <row r="357" spans="1:6" x14ac:dyDescent="0.25">
      <c r="A357" s="33" t="s">
        <v>28</v>
      </c>
      <c r="B357" s="168">
        <v>2</v>
      </c>
      <c r="C357" s="27"/>
      <c r="D357" s="67"/>
      <c r="E357" s="65"/>
      <c r="F357" s="65"/>
    </row>
    <row r="358" spans="1:6" x14ac:dyDescent="0.25">
      <c r="A358" s="23" t="s">
        <v>13</v>
      </c>
      <c r="B358" s="168">
        <v>2</v>
      </c>
      <c r="C358" s="27"/>
      <c r="D358" s="4"/>
      <c r="E358" s="65"/>
      <c r="F358" s="65"/>
    </row>
    <row r="359" spans="1:6" ht="18" x14ac:dyDescent="0.35">
      <c r="A359" s="75" t="s">
        <v>59</v>
      </c>
      <c r="B359" s="168">
        <v>2</v>
      </c>
      <c r="C359" s="215" t="str">
        <f>IF(B359=0, -5, "0")</f>
        <v>0</v>
      </c>
      <c r="D359" s="4"/>
      <c r="E359" s="65"/>
      <c r="F359" s="65"/>
    </row>
    <row r="360" spans="1:6" x14ac:dyDescent="0.25">
      <c r="A360" s="23" t="s">
        <v>145</v>
      </c>
      <c r="B360" s="168">
        <v>2</v>
      </c>
      <c r="C360" s="28"/>
      <c r="D360" s="4"/>
      <c r="E360" s="65"/>
      <c r="F360" s="65"/>
    </row>
    <row r="361" spans="1:6" x14ac:dyDescent="0.25">
      <c r="A361" s="23" t="s">
        <v>280</v>
      </c>
      <c r="B361" s="168">
        <v>2</v>
      </c>
      <c r="C361" s="28"/>
      <c r="D361" s="10"/>
      <c r="E361" s="65"/>
      <c r="F361" s="65"/>
    </row>
    <row r="362" spans="1:6" x14ac:dyDescent="0.25">
      <c r="A362" s="23" t="s">
        <v>27</v>
      </c>
      <c r="B362" s="168">
        <v>2</v>
      </c>
      <c r="C362" s="27"/>
      <c r="D362" s="10"/>
      <c r="E362" s="65"/>
      <c r="F362" s="65"/>
    </row>
    <row r="363" spans="1:6" x14ac:dyDescent="0.25">
      <c r="A363" s="19" t="s">
        <v>38</v>
      </c>
      <c r="B363" s="19"/>
      <c r="C363" s="19"/>
      <c r="D363" s="19">
        <f>SUM(B355:C362)</f>
        <v>16</v>
      </c>
    </row>
    <row r="364" spans="1:6" x14ac:dyDescent="0.25">
      <c r="A364" s="19" t="s">
        <v>37</v>
      </c>
      <c r="B364" s="20"/>
      <c r="C364" s="21"/>
      <c r="D364" s="62">
        <f>D363/(COUNT(B355:C362)*2)</f>
        <v>1</v>
      </c>
    </row>
    <row r="365" spans="1:6" x14ac:dyDescent="0.25">
      <c r="A365" s="9"/>
      <c r="B365" s="6"/>
      <c r="C365" s="7"/>
      <c r="D365" s="6"/>
    </row>
    <row r="366" spans="1:6" ht="18" x14ac:dyDescent="0.25">
      <c r="A366" s="335" t="s">
        <v>25</v>
      </c>
      <c r="B366" s="336"/>
      <c r="C366" s="336"/>
      <c r="D366" s="336"/>
      <c r="E366" s="336"/>
      <c r="F366" s="336"/>
    </row>
    <row r="367" spans="1:6" x14ac:dyDescent="0.25">
      <c r="A367" s="17" t="s">
        <v>314</v>
      </c>
      <c r="B367" s="143">
        <v>2</v>
      </c>
      <c r="C367" s="143"/>
      <c r="D367" s="150"/>
      <c r="E367" s="65"/>
      <c r="F367" s="65"/>
    </row>
    <row r="368" spans="1:6" x14ac:dyDescent="0.25">
      <c r="A368" s="18" t="s">
        <v>105</v>
      </c>
      <c r="B368" s="169">
        <v>1</v>
      </c>
      <c r="C368" s="151"/>
      <c r="D368" s="141" t="s">
        <v>458</v>
      </c>
      <c r="E368" s="65"/>
      <c r="F368" s="65"/>
    </row>
    <row r="369" spans="1:6" ht="17.25" customHeight="1" x14ac:dyDescent="0.35">
      <c r="A369" s="75" t="s">
        <v>59</v>
      </c>
      <c r="B369" s="169">
        <v>2</v>
      </c>
      <c r="C369" s="215" t="str">
        <f>IF(B369=0, -5, "0")</f>
        <v>0</v>
      </c>
      <c r="D369" s="140"/>
      <c r="E369" s="65"/>
      <c r="F369" s="65"/>
    </row>
    <row r="370" spans="1:6" x14ac:dyDescent="0.25">
      <c r="A370" s="18" t="s">
        <v>253</v>
      </c>
      <c r="B370" s="169">
        <v>2</v>
      </c>
      <c r="C370" s="151"/>
      <c r="D370" s="140"/>
      <c r="E370" s="65"/>
      <c r="F370" s="65"/>
    </row>
    <row r="371" spans="1:6" x14ac:dyDescent="0.25">
      <c r="A371" s="18" t="s">
        <v>55</v>
      </c>
      <c r="B371" s="169">
        <v>2</v>
      </c>
      <c r="C371" s="151"/>
      <c r="D371" s="12"/>
      <c r="E371" s="65"/>
      <c r="F371" s="65"/>
    </row>
    <row r="372" spans="1:6" x14ac:dyDescent="0.25">
      <c r="A372" s="18" t="s">
        <v>14</v>
      </c>
      <c r="B372" s="169">
        <v>2</v>
      </c>
      <c r="C372" s="151"/>
      <c r="D372" s="12"/>
      <c r="E372" s="65"/>
      <c r="F372" s="65"/>
    </row>
    <row r="373" spans="1:6" x14ac:dyDescent="0.25">
      <c r="A373" s="24" t="s">
        <v>114</v>
      </c>
      <c r="B373" s="169">
        <v>2</v>
      </c>
      <c r="C373" s="151"/>
      <c r="D373" s="128"/>
      <c r="E373" s="65"/>
      <c r="F373" s="65"/>
    </row>
    <row r="374" spans="1:6" ht="13.5" customHeight="1" x14ac:dyDescent="0.35">
      <c r="A374" s="75" t="s">
        <v>115</v>
      </c>
      <c r="B374" s="169">
        <v>2</v>
      </c>
      <c r="C374" s="215" t="str">
        <f>IF(B374=0, -5, "0")</f>
        <v>0</v>
      </c>
      <c r="D374" s="140"/>
      <c r="E374" s="65"/>
      <c r="F374" s="65"/>
    </row>
    <row r="375" spans="1:6" ht="31.5" customHeight="1" x14ac:dyDescent="0.25">
      <c r="A375" s="18" t="s">
        <v>199</v>
      </c>
      <c r="B375" s="169">
        <v>2</v>
      </c>
      <c r="C375" s="151"/>
      <c r="D375" s="140"/>
      <c r="E375" s="65"/>
      <c r="F375" s="65"/>
    </row>
    <row r="376" spans="1:6" ht="15.75" customHeight="1" x14ac:dyDescent="0.25">
      <c r="A376" s="18" t="s">
        <v>248</v>
      </c>
      <c r="B376" s="169">
        <v>2</v>
      </c>
      <c r="C376" s="151"/>
      <c r="D376" s="140"/>
      <c r="E376" s="65"/>
      <c r="F376" s="65"/>
    </row>
    <row r="377" spans="1:6" ht="16.5" customHeight="1" x14ac:dyDescent="0.25">
      <c r="A377" s="24" t="s">
        <v>168</v>
      </c>
      <c r="B377" s="169">
        <v>2</v>
      </c>
      <c r="C377" s="151"/>
      <c r="D377" s="140"/>
      <c r="E377" s="65"/>
      <c r="F377" s="65"/>
    </row>
    <row r="378" spans="1:6" ht="18" customHeight="1" x14ac:dyDescent="0.25">
      <c r="A378" s="24" t="s">
        <v>83</v>
      </c>
      <c r="B378" s="169">
        <v>2</v>
      </c>
      <c r="C378" s="151"/>
      <c r="D378" s="140"/>
      <c r="E378" s="65"/>
      <c r="F378" s="65"/>
    </row>
    <row r="379" spans="1:6" x14ac:dyDescent="0.25">
      <c r="A379" s="19" t="s">
        <v>38</v>
      </c>
      <c r="B379" s="19"/>
      <c r="C379" s="19"/>
      <c r="D379" s="19">
        <f>SUM(B367:C378)</f>
        <v>23</v>
      </c>
    </row>
    <row r="380" spans="1:6" x14ac:dyDescent="0.25">
      <c r="A380" s="19" t="s">
        <v>37</v>
      </c>
      <c r="B380" s="20"/>
      <c r="C380" s="20"/>
      <c r="D380" s="63">
        <f>D379/(COUNT(B367:C378)*2)</f>
        <v>0.95833333333333337</v>
      </c>
    </row>
    <row r="381" spans="1:6" ht="13.5" customHeight="1" x14ac:dyDescent="0.25">
      <c r="A381" s="44"/>
      <c r="B381" s="44"/>
      <c r="C381" s="44"/>
      <c r="D381" s="44"/>
    </row>
    <row r="382" spans="1:6" ht="13.5" customHeight="1" x14ac:dyDescent="0.25">
      <c r="A382" s="335" t="s">
        <v>124</v>
      </c>
      <c r="B382" s="336"/>
      <c r="C382" s="336"/>
      <c r="D382" s="336"/>
      <c r="E382" s="336"/>
      <c r="F382" s="336"/>
    </row>
    <row r="383" spans="1:6" ht="13.5" customHeight="1" x14ac:dyDescent="0.25">
      <c r="A383" s="18" t="s">
        <v>105</v>
      </c>
      <c r="B383" s="27">
        <v>2</v>
      </c>
      <c r="C383" s="27"/>
      <c r="D383" s="4"/>
      <c r="E383" s="65"/>
      <c r="F383" s="65"/>
    </row>
    <row r="384" spans="1:6" ht="20.45" customHeight="1" x14ac:dyDescent="0.35">
      <c r="A384" s="75" t="s">
        <v>59</v>
      </c>
      <c r="B384" s="168">
        <v>2</v>
      </c>
      <c r="C384" s="215" t="str">
        <f>IF(B384=0, -5, "0")</f>
        <v>0</v>
      </c>
      <c r="D384" s="4"/>
      <c r="E384" s="65"/>
      <c r="F384" s="65"/>
    </row>
    <row r="385" spans="1:16384" x14ac:dyDescent="0.25">
      <c r="A385" s="18" t="s">
        <v>255</v>
      </c>
      <c r="B385" s="168">
        <v>2</v>
      </c>
      <c r="C385" s="27"/>
      <c r="D385" s="4"/>
      <c r="E385" s="65"/>
      <c r="F385" s="65"/>
    </row>
    <row r="386" spans="1:16384" ht="27" customHeight="1" x14ac:dyDescent="0.25">
      <c r="A386" s="17" t="s">
        <v>310</v>
      </c>
      <c r="B386" s="168">
        <v>2</v>
      </c>
      <c r="C386" s="143"/>
      <c r="D386" s="144"/>
      <c r="E386" s="146"/>
      <c r="F386" s="65"/>
    </row>
    <row r="387" spans="1:16384" ht="13.5" customHeight="1" x14ac:dyDescent="0.35">
      <c r="A387" s="75" t="s">
        <v>115</v>
      </c>
      <c r="B387" s="168">
        <v>2</v>
      </c>
      <c r="C387" s="215" t="str">
        <f>IF(B387=0, -5, "0")</f>
        <v>0</v>
      </c>
      <c r="D387" s="4"/>
      <c r="E387" s="65"/>
      <c r="F387" s="65"/>
    </row>
    <row r="388" spans="1:16384" s="3" customFormat="1" ht="13.5" customHeight="1" x14ac:dyDescent="0.25">
      <c r="A388" s="114" t="s">
        <v>38</v>
      </c>
      <c r="B388" s="114"/>
      <c r="C388" s="114"/>
      <c r="D388" s="114">
        <f>SUM(B383:C387)</f>
        <v>10</v>
      </c>
      <c r="E388" s="17"/>
      <c r="F388" s="17"/>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1</v>
      </c>
    </row>
    <row r="390" spans="1:16384" ht="13.5" customHeight="1" x14ac:dyDescent="0.25">
      <c r="A390" s="44"/>
      <c r="B390" s="44"/>
      <c r="C390" s="44"/>
      <c r="D390" s="44"/>
    </row>
    <row r="391" spans="1:16384" ht="18" x14ac:dyDescent="0.25">
      <c r="A391" s="335" t="s">
        <v>29</v>
      </c>
      <c r="B391" s="336"/>
      <c r="C391" s="336"/>
      <c r="D391" s="336"/>
      <c r="E391" s="336"/>
      <c r="F391" s="336"/>
    </row>
    <row r="392" spans="1:16384" x14ac:dyDescent="0.25">
      <c r="A392" s="17" t="s">
        <v>314</v>
      </c>
      <c r="B392" s="143">
        <v>2</v>
      </c>
      <c r="C392" s="143"/>
      <c r="D392" s="150"/>
      <c r="E392" s="145"/>
      <c r="F392" s="65"/>
    </row>
    <row r="393" spans="1:16384" x14ac:dyDescent="0.25">
      <c r="A393" s="17" t="s">
        <v>56</v>
      </c>
      <c r="B393" s="169">
        <v>2</v>
      </c>
      <c r="C393" s="151"/>
      <c r="D393" s="155"/>
      <c r="E393" s="145"/>
      <c r="F393" s="65"/>
    </row>
    <row r="394" spans="1:16384" x14ac:dyDescent="0.25">
      <c r="A394" s="24" t="s">
        <v>311</v>
      </c>
      <c r="B394" s="169">
        <v>2</v>
      </c>
      <c r="C394" s="151"/>
      <c r="D394" s="155"/>
      <c r="E394" s="140"/>
      <c r="F394" s="65"/>
    </row>
    <row r="395" spans="1:16384" ht="18" x14ac:dyDescent="0.35">
      <c r="A395" s="75" t="s">
        <v>150</v>
      </c>
      <c r="B395" s="169">
        <v>2</v>
      </c>
      <c r="C395" s="215" t="str">
        <f>IF(B395=0, -5, "0")</f>
        <v>0</v>
      </c>
      <c r="D395" s="155"/>
      <c r="E395" s="145"/>
      <c r="F395" s="65"/>
    </row>
    <row r="396" spans="1:16384" ht="18" x14ac:dyDescent="0.35">
      <c r="A396" s="75" t="s">
        <v>119</v>
      </c>
      <c r="B396" s="169">
        <v>2</v>
      </c>
      <c r="C396" s="215" t="str">
        <f>IF(B396=0, -5, "0")</f>
        <v>0</v>
      </c>
      <c r="D396" s="155"/>
      <c r="E396" s="145"/>
      <c r="F396" s="65"/>
    </row>
    <row r="397" spans="1:16384" ht="32.25" customHeight="1" x14ac:dyDescent="0.25">
      <c r="A397" s="18" t="s">
        <v>256</v>
      </c>
      <c r="B397" s="169">
        <v>2</v>
      </c>
      <c r="C397" s="151"/>
      <c r="D397" s="155"/>
      <c r="E397" s="145"/>
      <c r="F397" s="65"/>
    </row>
    <row r="398" spans="1:16384" ht="27.75" customHeight="1" x14ac:dyDescent="0.25">
      <c r="A398" s="108" t="s">
        <v>287</v>
      </c>
      <c r="B398" s="169" t="s">
        <v>34</v>
      </c>
      <c r="C398" s="152"/>
      <c r="D398" s="258"/>
      <c r="E398" s="101"/>
      <c r="F398" s="101"/>
    </row>
    <row r="399" spans="1:16384" ht="27.75" customHeight="1" x14ac:dyDescent="0.25">
      <c r="A399" s="19" t="s">
        <v>38</v>
      </c>
      <c r="B399" s="19"/>
      <c r="C399" s="19"/>
      <c r="D399" s="19">
        <f>SUM(B392:C397)</f>
        <v>12</v>
      </c>
    </row>
    <row r="400" spans="1:16384" x14ac:dyDescent="0.25">
      <c r="A400" s="19" t="s">
        <v>37</v>
      </c>
      <c r="B400" s="20"/>
      <c r="C400" s="21"/>
      <c r="D400" s="62">
        <f>D399/(COUNT(B392:C397)*2)</f>
        <v>1</v>
      </c>
    </row>
    <row r="401" spans="1:6" x14ac:dyDescent="0.25">
      <c r="A401" s="8"/>
      <c r="B401" s="7"/>
      <c r="C401" s="7"/>
      <c r="D401" s="7"/>
    </row>
    <row r="402" spans="1:6" ht="18" x14ac:dyDescent="0.25">
      <c r="A402" s="77" t="s">
        <v>43</v>
      </c>
      <c r="B402" s="83"/>
      <c r="C402" s="84"/>
      <c r="D402" s="80">
        <f>SUM(D399,D379,D388,D363)</f>
        <v>61</v>
      </c>
    </row>
    <row r="403" spans="1:6" ht="18" x14ac:dyDescent="0.25">
      <c r="A403" s="77" t="s">
        <v>231</v>
      </c>
      <c r="B403" s="83"/>
      <c r="C403" s="84"/>
      <c r="D403" s="81">
        <f>D402/(COUNT(B392:C397,B367:C378,B383:C387,B355:C362)*2)</f>
        <v>0.9838709677419355</v>
      </c>
      <c r="E403" s="170"/>
    </row>
    <row r="404" spans="1:6" x14ac:dyDescent="0.25">
      <c r="A404" s="5"/>
      <c r="B404" s="6"/>
      <c r="C404" s="7"/>
      <c r="D404" s="6"/>
    </row>
    <row r="405" spans="1:6" ht="18" x14ac:dyDescent="0.35">
      <c r="A405" s="337" t="s">
        <v>125</v>
      </c>
      <c r="B405" s="337"/>
      <c r="C405" s="337"/>
      <c r="D405" s="337"/>
      <c r="E405" s="337"/>
      <c r="F405" s="337"/>
    </row>
    <row r="406" spans="1:6" x14ac:dyDescent="0.25">
      <c r="A406" s="190">
        <f>B11</f>
        <v>42810</v>
      </c>
      <c r="B406" s="6"/>
      <c r="C406" s="7"/>
      <c r="D406" s="6"/>
    </row>
    <row r="407" spans="1:6" ht="16.5" x14ac:dyDescent="0.25">
      <c r="A407" s="338" t="s">
        <v>19</v>
      </c>
      <c r="B407" s="339"/>
      <c r="C407" s="339"/>
      <c r="D407" s="339"/>
      <c r="E407" s="339"/>
      <c r="F407" s="339"/>
    </row>
    <row r="408" spans="1:6" x14ac:dyDescent="0.25">
      <c r="A408" s="32" t="s">
        <v>62</v>
      </c>
      <c r="B408" s="27">
        <v>2</v>
      </c>
      <c r="C408" s="27"/>
      <c r="D408" s="4"/>
      <c r="E408" s="65"/>
      <c r="F408" s="65"/>
    </row>
    <row r="409" spans="1:6" x14ac:dyDescent="0.25">
      <c r="A409" s="22" t="s">
        <v>6</v>
      </c>
      <c r="B409" s="168">
        <v>2</v>
      </c>
      <c r="C409" s="27"/>
      <c r="D409" s="4"/>
      <c r="E409" s="65"/>
      <c r="F409" s="65"/>
    </row>
    <row r="410" spans="1:6" x14ac:dyDescent="0.25">
      <c r="A410" s="32" t="s">
        <v>20</v>
      </c>
      <c r="B410" s="168">
        <v>2</v>
      </c>
      <c r="C410" s="27"/>
      <c r="D410" s="67"/>
      <c r="E410" s="65"/>
      <c r="F410" s="65"/>
    </row>
    <row r="411" spans="1:6" x14ac:dyDescent="0.25">
      <c r="A411" s="22" t="s">
        <v>126</v>
      </c>
      <c r="B411" s="168">
        <v>2</v>
      </c>
      <c r="C411" s="27"/>
      <c r="D411" s="4"/>
      <c r="E411" s="65"/>
      <c r="F411" s="65"/>
    </row>
    <row r="412" spans="1:6" ht="30" x14ac:dyDescent="0.25">
      <c r="A412" s="32" t="s">
        <v>194</v>
      </c>
      <c r="B412" s="168">
        <v>1</v>
      </c>
      <c r="C412" s="27"/>
      <c r="D412" s="141" t="s">
        <v>459</v>
      </c>
      <c r="E412" s="65"/>
      <c r="F412" s="283">
        <v>42810</v>
      </c>
    </row>
    <row r="413" spans="1:6" ht="18" x14ac:dyDescent="0.35">
      <c r="A413" s="75" t="s">
        <v>54</v>
      </c>
      <c r="B413" s="168">
        <v>2</v>
      </c>
      <c r="C413" s="215" t="str">
        <f>IF(B413=0, -5, "0")</f>
        <v>0</v>
      </c>
      <c r="D413" s="4"/>
      <c r="E413" s="65"/>
      <c r="F413" s="65"/>
    </row>
    <row r="414" spans="1:6" x14ac:dyDescent="0.25">
      <c r="A414" s="22" t="s">
        <v>118</v>
      </c>
      <c r="B414" s="168">
        <v>2</v>
      </c>
      <c r="C414" s="27"/>
      <c r="D414" s="4"/>
      <c r="E414" s="65"/>
      <c r="F414" s="65"/>
    </row>
    <row r="415" spans="1:6" x14ac:dyDescent="0.25">
      <c r="A415" s="19" t="s">
        <v>38</v>
      </c>
      <c r="B415" s="19"/>
      <c r="C415" s="19"/>
      <c r="D415" s="19">
        <f>SUM(B408:C414)</f>
        <v>13</v>
      </c>
    </row>
    <row r="416" spans="1:6" x14ac:dyDescent="0.25">
      <c r="A416" s="19" t="s">
        <v>37</v>
      </c>
      <c r="B416" s="20"/>
      <c r="C416" s="21"/>
      <c r="D416" s="62">
        <f>D415/(COUNT(B408:C414)*2)</f>
        <v>0.9285714285714286</v>
      </c>
    </row>
    <row r="417" spans="1:6" x14ac:dyDescent="0.25">
      <c r="A417" s="34"/>
      <c r="B417" s="6"/>
      <c r="C417" s="7"/>
      <c r="D417" s="6"/>
    </row>
    <row r="418" spans="1:6" ht="16.5" x14ac:dyDescent="0.25">
      <c r="A418" s="338" t="s">
        <v>122</v>
      </c>
      <c r="B418" s="339"/>
      <c r="C418" s="339"/>
      <c r="D418" s="339"/>
      <c r="E418" s="339"/>
      <c r="F418" s="339"/>
    </row>
    <row r="419" spans="1:6" ht="45" x14ac:dyDescent="0.25">
      <c r="A419" s="106" t="s">
        <v>127</v>
      </c>
      <c r="B419" s="168">
        <v>0</v>
      </c>
      <c r="C419" s="215">
        <f>IF(B419=0, -5, "0")</f>
        <v>-5</v>
      </c>
      <c r="D419" s="141" t="s">
        <v>461</v>
      </c>
      <c r="E419" s="141" t="s">
        <v>460</v>
      </c>
      <c r="F419" s="283">
        <v>42810</v>
      </c>
    </row>
    <row r="420" spans="1:6" ht="30" x14ac:dyDescent="0.25">
      <c r="A420" s="17" t="s">
        <v>281</v>
      </c>
      <c r="B420" s="168">
        <v>2</v>
      </c>
      <c r="C420" s="27"/>
      <c r="D420" s="4"/>
      <c r="E420" s="65"/>
      <c r="F420" s="65"/>
    </row>
    <row r="421" spans="1:6" x14ac:dyDescent="0.25">
      <c r="A421" s="17" t="s">
        <v>407</v>
      </c>
      <c r="B421" s="168">
        <v>2</v>
      </c>
      <c r="C421" s="27"/>
      <c r="D421" s="4"/>
      <c r="E421" s="65"/>
      <c r="F421" s="65"/>
    </row>
    <row r="422" spans="1:6" x14ac:dyDescent="0.25">
      <c r="A422" s="17" t="s">
        <v>146</v>
      </c>
      <c r="B422" s="168">
        <v>2</v>
      </c>
      <c r="C422" s="27"/>
      <c r="D422" s="67"/>
      <c r="E422" s="65"/>
      <c r="F422" s="65"/>
    </row>
    <row r="423" spans="1:6" ht="18" x14ac:dyDescent="0.35">
      <c r="A423" s="75" t="s">
        <v>61</v>
      </c>
      <c r="B423" s="168">
        <v>2</v>
      </c>
      <c r="C423" s="215" t="str">
        <f>IF(B423=0, -5, "0")</f>
        <v>0</v>
      </c>
      <c r="D423" s="4"/>
      <c r="E423" s="65"/>
      <c r="F423" s="65"/>
    </row>
    <row r="424" spans="1:6" ht="30" x14ac:dyDescent="0.25">
      <c r="A424" s="18" t="s">
        <v>199</v>
      </c>
      <c r="B424" s="168">
        <v>2</v>
      </c>
      <c r="C424" s="27"/>
      <c r="D424" s="4"/>
      <c r="E424" s="65"/>
      <c r="F424" s="65"/>
    </row>
    <row r="425" spans="1:6" ht="45" customHeight="1" x14ac:dyDescent="0.25">
      <c r="A425" s="18" t="s">
        <v>248</v>
      </c>
      <c r="B425" s="168">
        <v>2</v>
      </c>
      <c r="C425" s="27"/>
      <c r="D425" s="4"/>
      <c r="E425" s="65"/>
      <c r="F425" s="65"/>
    </row>
    <row r="426" spans="1:6" ht="18.75" customHeight="1" x14ac:dyDescent="0.25">
      <c r="A426" s="106" t="s">
        <v>168</v>
      </c>
      <c r="B426" s="168">
        <v>2</v>
      </c>
      <c r="C426" s="216" t="str">
        <f>IF(B426=0, -5, "0")</f>
        <v>0</v>
      </c>
      <c r="D426" s="144"/>
      <c r="E426" s="171"/>
      <c r="F426" s="171"/>
    </row>
    <row r="427" spans="1:6" x14ac:dyDescent="0.25">
      <c r="A427" s="24" t="s">
        <v>83</v>
      </c>
      <c r="B427" s="168">
        <v>2</v>
      </c>
      <c r="C427" s="27"/>
      <c r="D427" s="4"/>
      <c r="E427" s="65"/>
      <c r="F427" s="65"/>
    </row>
    <row r="428" spans="1:6" ht="45" x14ac:dyDescent="0.25">
      <c r="A428" s="100" t="s">
        <v>287</v>
      </c>
      <c r="B428" s="168" t="s">
        <v>34</v>
      </c>
      <c r="C428" s="29"/>
      <c r="D428" s="132"/>
      <c r="E428" s="101"/>
      <c r="F428" s="101"/>
    </row>
    <row r="429" spans="1:6" x14ac:dyDescent="0.25">
      <c r="A429" s="19" t="s">
        <v>38</v>
      </c>
      <c r="B429" s="19"/>
      <c r="C429" s="19"/>
      <c r="D429" s="96">
        <f>SUM(B419:C427)</f>
        <v>11</v>
      </c>
    </row>
    <row r="430" spans="1:6" x14ac:dyDescent="0.25">
      <c r="A430" s="19" t="s">
        <v>37</v>
      </c>
      <c r="B430" s="20"/>
      <c r="C430" s="21"/>
      <c r="D430" s="62">
        <f>D429/(COUNT(B419:C427)*2)</f>
        <v>0.55000000000000004</v>
      </c>
    </row>
    <row r="431" spans="1:6" x14ac:dyDescent="0.25">
      <c r="A431" s="8"/>
      <c r="B431" s="7"/>
      <c r="C431" s="7"/>
      <c r="D431" s="7"/>
    </row>
    <row r="432" spans="1:6" ht="18" x14ac:dyDescent="0.25">
      <c r="A432" s="77" t="s">
        <v>128</v>
      </c>
      <c r="B432" s="83"/>
      <c r="C432" s="84"/>
      <c r="D432" s="80">
        <f>SUM(D429,D415)</f>
        <v>24</v>
      </c>
    </row>
    <row r="433" spans="1:7" ht="18" x14ac:dyDescent="0.25">
      <c r="A433" s="77" t="s">
        <v>232</v>
      </c>
      <c r="B433" s="83"/>
      <c r="C433" s="84"/>
      <c r="D433" s="81">
        <f>D432/(COUNT(B419:C427,B408:C414)*2)</f>
        <v>0.70588235294117652</v>
      </c>
    </row>
    <row r="434" spans="1:7" x14ac:dyDescent="0.25">
      <c r="A434" s="5"/>
      <c r="B434" s="6"/>
      <c r="C434" s="7"/>
      <c r="D434" s="6"/>
    </row>
    <row r="435" spans="1:7" s="165" customFormat="1" ht="18" x14ac:dyDescent="0.35">
      <c r="A435" s="337" t="s">
        <v>374</v>
      </c>
      <c r="B435" s="337"/>
      <c r="C435" s="337"/>
      <c r="D435" s="337"/>
      <c r="E435" s="337"/>
      <c r="F435" s="337"/>
    </row>
    <row r="436" spans="1:7" s="165" customFormat="1" x14ac:dyDescent="0.25">
      <c r="A436" s="193">
        <f>+B11</f>
        <v>42810</v>
      </c>
      <c r="B436" s="6"/>
      <c r="C436" s="7"/>
      <c r="D436" s="6"/>
    </row>
    <row r="437" spans="1:7" ht="18" x14ac:dyDescent="0.25">
      <c r="A437" s="335" t="s">
        <v>375</v>
      </c>
      <c r="B437" s="336"/>
      <c r="C437" s="336"/>
      <c r="D437" s="336"/>
      <c r="E437" s="336"/>
      <c r="F437" s="336"/>
    </row>
    <row r="438" spans="1:7" ht="45" x14ac:dyDescent="0.25">
      <c r="A438" s="18" t="s">
        <v>305</v>
      </c>
      <c r="B438" s="151">
        <v>0</v>
      </c>
      <c r="C438" s="151"/>
      <c r="D438" s="140" t="s">
        <v>462</v>
      </c>
      <c r="E438" s="166" t="s">
        <v>463</v>
      </c>
      <c r="F438" s="283">
        <v>42810</v>
      </c>
    </row>
    <row r="439" spans="1:7" s="165" customFormat="1" ht="16.5" x14ac:dyDescent="0.25">
      <c r="A439" s="106" t="s">
        <v>369</v>
      </c>
      <c r="B439" s="168">
        <v>2</v>
      </c>
      <c r="C439" s="215" t="str">
        <f>IF(B439=0, -5, "0")</f>
        <v>0</v>
      </c>
      <c r="D439" s="166"/>
      <c r="E439" s="145"/>
      <c r="F439" s="145"/>
    </row>
    <row r="440" spans="1:7" x14ac:dyDescent="0.25">
      <c r="A440" s="167" t="s">
        <v>315</v>
      </c>
      <c r="B440" s="168">
        <v>2</v>
      </c>
      <c r="C440" s="143"/>
      <c r="D440" s="145"/>
      <c r="E440" s="146"/>
      <c r="F440" s="145"/>
    </row>
    <row r="441" spans="1:7" ht="16.5" x14ac:dyDescent="0.3">
      <c r="A441" s="48" t="s">
        <v>195</v>
      </c>
      <c r="B441" s="168">
        <v>2</v>
      </c>
      <c r="C441" s="143"/>
      <c r="D441" s="144"/>
      <c r="E441" s="146"/>
      <c r="F441" s="65"/>
      <c r="G441" s="170"/>
    </row>
    <row r="442" spans="1:7" x14ac:dyDescent="0.25">
      <c r="A442" s="19" t="s">
        <v>38</v>
      </c>
      <c r="B442" s="19"/>
      <c r="C442" s="19"/>
      <c r="D442" s="96">
        <f>SUM(B438:C441)</f>
        <v>6</v>
      </c>
    </row>
    <row r="443" spans="1:7" x14ac:dyDescent="0.25">
      <c r="A443" s="19" t="s">
        <v>37</v>
      </c>
      <c r="B443" s="20"/>
      <c r="C443" s="21"/>
      <c r="D443" s="62">
        <f>D442/(COUNT(B438:C441)*2)</f>
        <v>0.75</v>
      </c>
    </row>
    <row r="444" spans="1:7" ht="18" x14ac:dyDescent="0.25">
      <c r="A444" s="335" t="s">
        <v>31</v>
      </c>
      <c r="B444" s="336"/>
      <c r="C444" s="336"/>
      <c r="D444" s="336"/>
      <c r="E444" s="336"/>
      <c r="F444" s="336"/>
    </row>
    <row r="445" spans="1:7" x14ac:dyDescent="0.25">
      <c r="A445" s="22" t="s">
        <v>3</v>
      </c>
      <c r="B445" s="151">
        <v>2</v>
      </c>
      <c r="C445" s="151"/>
      <c r="D445" s="140"/>
      <c r="E445" s="65"/>
      <c r="F445" s="65"/>
    </row>
    <row r="446" spans="1:7" x14ac:dyDescent="0.25">
      <c r="A446" s="32" t="s">
        <v>30</v>
      </c>
      <c r="B446" s="168">
        <v>2</v>
      </c>
      <c r="C446" s="151"/>
      <c r="D446" s="140"/>
      <c r="E446" s="65"/>
      <c r="F446" s="65"/>
    </row>
    <row r="447" spans="1:7" ht="45" x14ac:dyDescent="0.25">
      <c r="A447" s="115" t="s">
        <v>287</v>
      </c>
      <c r="B447" s="168" t="s">
        <v>34</v>
      </c>
      <c r="C447" s="152"/>
      <c r="D447" s="140"/>
      <c r="E447" s="101"/>
      <c r="F447" s="101"/>
    </row>
    <row r="448" spans="1:7" x14ac:dyDescent="0.25">
      <c r="A448" s="19" t="s">
        <v>38</v>
      </c>
      <c r="B448" s="19"/>
      <c r="C448" s="19"/>
      <c r="D448" s="96">
        <f>SUM(B445:C446)</f>
        <v>4</v>
      </c>
    </row>
    <row r="449" spans="1:6" x14ac:dyDescent="0.25">
      <c r="A449" s="19" t="s">
        <v>37</v>
      </c>
      <c r="B449" s="20"/>
      <c r="C449" s="21"/>
      <c r="D449" s="62">
        <f>D448/(COUNT(B445:C446)*2)</f>
        <v>1</v>
      </c>
    </row>
    <row r="450" spans="1:6" x14ac:dyDescent="0.25">
      <c r="A450" s="8"/>
      <c r="B450" s="7"/>
      <c r="C450" s="7"/>
      <c r="D450" s="7"/>
    </row>
    <row r="451" spans="1:6" ht="18" x14ac:dyDescent="0.25">
      <c r="A451" s="77" t="s">
        <v>84</v>
      </c>
      <c r="B451" s="83"/>
      <c r="C451" s="84"/>
      <c r="D451" s="80">
        <f>SUM(D448,D442)</f>
        <v>10</v>
      </c>
    </row>
    <row r="452" spans="1:6" ht="18" x14ac:dyDescent="0.25">
      <c r="A452" s="77" t="s">
        <v>233</v>
      </c>
      <c r="B452" s="83"/>
      <c r="C452" s="84"/>
      <c r="D452" s="81">
        <f>D451/(COUNT(B445:C446,B438:C441)*2)</f>
        <v>0.83333333333333337</v>
      </c>
    </row>
    <row r="453" spans="1:6" x14ac:dyDescent="0.25">
      <c r="A453" s="13"/>
      <c r="B453" s="6"/>
      <c r="C453" s="7"/>
      <c r="D453" s="6"/>
    </row>
    <row r="454" spans="1:6" ht="18" x14ac:dyDescent="0.35">
      <c r="A454" s="337" t="s">
        <v>180</v>
      </c>
      <c r="B454" s="337"/>
      <c r="C454" s="337"/>
      <c r="D454" s="337"/>
      <c r="E454" s="337"/>
      <c r="F454" s="337"/>
    </row>
    <row r="455" spans="1:6" x14ac:dyDescent="0.25">
      <c r="A455" s="15"/>
      <c r="B455" s="6"/>
      <c r="C455" s="7"/>
      <c r="D455" s="6"/>
    </row>
    <row r="456" spans="1:6" x14ac:dyDescent="0.25">
      <c r="A456" s="22" t="s">
        <v>15</v>
      </c>
      <c r="B456" s="151">
        <v>2</v>
      </c>
      <c r="C456" s="151"/>
      <c r="D456" s="140"/>
      <c r="E456" s="65"/>
      <c r="F456" s="65"/>
    </row>
    <row r="457" spans="1:6" x14ac:dyDescent="0.25">
      <c r="A457" s="32" t="s">
        <v>245</v>
      </c>
      <c r="B457" s="168">
        <v>2</v>
      </c>
      <c r="C457" s="151"/>
      <c r="D457" s="147"/>
      <c r="E457" s="65"/>
      <c r="F457" s="65"/>
    </row>
    <row r="458" spans="1:6" ht="17.25" customHeight="1" x14ac:dyDescent="0.25">
      <c r="A458" s="32" t="s">
        <v>86</v>
      </c>
      <c r="B458" s="168">
        <v>2</v>
      </c>
      <c r="C458" s="143"/>
      <c r="D458" s="154"/>
      <c r="E458" s="146"/>
      <c r="F458" s="65"/>
    </row>
    <row r="459" spans="1:6" x14ac:dyDescent="0.25">
      <c r="A459" s="32" t="s">
        <v>16</v>
      </c>
      <c r="B459" s="168">
        <v>2</v>
      </c>
      <c r="C459" s="151"/>
      <c r="D459" s="154"/>
      <c r="E459" s="65"/>
      <c r="F459" s="65"/>
    </row>
    <row r="460" spans="1:6" ht="39.75" customHeight="1" x14ac:dyDescent="0.25">
      <c r="A460" s="115" t="s">
        <v>287</v>
      </c>
      <c r="B460" s="168" t="s">
        <v>34</v>
      </c>
      <c r="C460" s="152"/>
      <c r="D460" s="255"/>
      <c r="E460" s="101"/>
      <c r="F460" s="101"/>
    </row>
    <row r="461" spans="1:6" ht="14.25" customHeight="1" x14ac:dyDescent="0.25">
      <c r="A461" s="19" t="s">
        <v>38</v>
      </c>
      <c r="B461" s="19"/>
      <c r="C461" s="19"/>
      <c r="D461" s="19">
        <f>SUM(B456:C459)</f>
        <v>8</v>
      </c>
    </row>
    <row r="462" spans="1:6" x14ac:dyDescent="0.25">
      <c r="A462" s="19" t="s">
        <v>37</v>
      </c>
      <c r="B462" s="20"/>
      <c r="C462" s="21"/>
      <c r="D462" s="62">
        <f>D461/(COUNT(B456:C459)*2)</f>
        <v>1</v>
      </c>
    </row>
    <row r="463" spans="1:6" x14ac:dyDescent="0.25">
      <c r="A463" s="14"/>
      <c r="B463" s="6"/>
      <c r="C463" s="7"/>
      <c r="D463" s="6"/>
    </row>
    <row r="464" spans="1:6" ht="18" x14ac:dyDescent="0.35">
      <c r="A464" s="337" t="s">
        <v>87</v>
      </c>
      <c r="B464" s="337"/>
      <c r="C464" s="337"/>
      <c r="D464" s="337"/>
      <c r="E464" s="337"/>
      <c r="F464" s="337"/>
    </row>
    <row r="465" spans="1:7" x14ac:dyDescent="0.25">
      <c r="A465" s="15"/>
      <c r="B465" s="6"/>
      <c r="C465" s="7"/>
      <c r="D465" s="6"/>
    </row>
    <row r="466" spans="1:7" ht="30" x14ac:dyDescent="0.25">
      <c r="A466" s="32" t="s">
        <v>288</v>
      </c>
      <c r="B466" s="143">
        <v>2</v>
      </c>
      <c r="C466" s="143"/>
      <c r="D466" s="144"/>
      <c r="E466" s="146"/>
      <c r="F466" s="65"/>
    </row>
    <row r="467" spans="1:7" ht="18" customHeight="1" x14ac:dyDescent="0.3">
      <c r="A467" s="179" t="s">
        <v>306</v>
      </c>
      <c r="B467" s="169">
        <v>2</v>
      </c>
      <c r="C467" s="216" t="str">
        <f>IF(B467=0, -5, "0")</f>
        <v>0</v>
      </c>
      <c r="D467" s="144"/>
      <c r="E467" s="31"/>
      <c r="F467" s="65"/>
      <c r="G467" s="170"/>
    </row>
    <row r="468" spans="1:7" ht="30" x14ac:dyDescent="0.25">
      <c r="A468" s="32" t="s">
        <v>196</v>
      </c>
      <c r="B468" s="169">
        <v>2</v>
      </c>
      <c r="C468" s="143"/>
      <c r="D468" s="160"/>
      <c r="E468" s="146"/>
      <c r="F468" s="65"/>
    </row>
    <row r="469" spans="1:7" ht="45" x14ac:dyDescent="0.25">
      <c r="A469" s="32" t="s">
        <v>287</v>
      </c>
      <c r="B469" s="169" t="s">
        <v>34</v>
      </c>
      <c r="C469" s="152"/>
      <c r="D469" s="257"/>
      <c r="E469" s="101"/>
      <c r="F469" s="101"/>
    </row>
    <row r="470" spans="1:7" x14ac:dyDescent="0.25">
      <c r="A470" s="19" t="s">
        <v>38</v>
      </c>
      <c r="B470" s="19"/>
      <c r="C470" s="19"/>
      <c r="D470" s="19">
        <f>SUM(B466:C468)</f>
        <v>6</v>
      </c>
    </row>
    <row r="471" spans="1:7" x14ac:dyDescent="0.25">
      <c r="A471" s="19" t="s">
        <v>37</v>
      </c>
      <c r="B471" s="20"/>
      <c r="C471" s="21"/>
      <c r="D471" s="62">
        <f>D470/(COUNT(B466:C468)*2)</f>
        <v>1</v>
      </c>
    </row>
    <row r="472" spans="1:7" x14ac:dyDescent="0.25">
      <c r="A472" s="14"/>
      <c r="B472" s="6"/>
      <c r="C472" s="7"/>
      <c r="D472" s="6"/>
    </row>
    <row r="473" spans="1:7" ht="18" x14ac:dyDescent="0.35">
      <c r="A473" s="337" t="s">
        <v>151</v>
      </c>
      <c r="B473" s="337"/>
      <c r="C473" s="337"/>
      <c r="D473" s="337"/>
      <c r="E473" s="337"/>
      <c r="F473" s="337"/>
    </row>
    <row r="474" spans="1:7" ht="18" x14ac:dyDescent="0.25">
      <c r="A474" s="16"/>
      <c r="B474" s="6"/>
      <c r="C474" s="7"/>
      <c r="D474" s="6"/>
    </row>
    <row r="475" spans="1:7" x14ac:dyDescent="0.25">
      <c r="A475" s="18" t="s">
        <v>9</v>
      </c>
      <c r="B475" s="151">
        <v>2</v>
      </c>
      <c r="C475" s="151"/>
      <c r="D475" s="140"/>
      <c r="E475" s="65"/>
      <c r="F475" s="65"/>
    </row>
    <row r="476" spans="1:7" ht="36" x14ac:dyDescent="0.35">
      <c r="A476" s="82" t="s">
        <v>274</v>
      </c>
      <c r="B476" s="168" t="s">
        <v>34</v>
      </c>
      <c r="C476" s="215" t="str">
        <f>IF(B476=0, -5, "0")</f>
        <v>0</v>
      </c>
      <c r="D476" s="140"/>
      <c r="E476" s="65"/>
      <c r="F476" s="65"/>
    </row>
    <row r="477" spans="1:7" ht="36" x14ac:dyDescent="0.35">
      <c r="A477" s="82" t="s">
        <v>106</v>
      </c>
      <c r="B477" s="168">
        <v>2</v>
      </c>
      <c r="C477" s="215" t="str">
        <f>IF(B477=0, -5, "0")</f>
        <v>0</v>
      </c>
      <c r="D477" s="140"/>
      <c r="E477" s="65"/>
      <c r="F477" s="65"/>
    </row>
    <row r="478" spans="1:7" x14ac:dyDescent="0.25">
      <c r="A478" s="17" t="s">
        <v>179</v>
      </c>
      <c r="B478" s="168">
        <v>2</v>
      </c>
      <c r="C478" s="151"/>
      <c r="D478" s="140"/>
      <c r="E478" s="65"/>
      <c r="F478" s="65"/>
    </row>
    <row r="479" spans="1:7" x14ac:dyDescent="0.25">
      <c r="A479" s="18" t="s">
        <v>275</v>
      </c>
      <c r="B479" s="168">
        <v>2</v>
      </c>
      <c r="C479" s="151"/>
      <c r="D479" s="166"/>
      <c r="E479" s="4"/>
      <c r="F479" s="65"/>
    </row>
    <row r="480" spans="1:7" ht="27.75" customHeight="1" x14ac:dyDescent="0.25">
      <c r="A480" s="18" t="s">
        <v>49</v>
      </c>
      <c r="B480" s="168">
        <v>2</v>
      </c>
      <c r="C480" s="151"/>
      <c r="D480" s="140"/>
      <c r="E480" s="65"/>
      <c r="F480" s="65"/>
    </row>
    <row r="481" spans="1:14" ht="45" x14ac:dyDescent="0.25">
      <c r="A481" s="18" t="s">
        <v>258</v>
      </c>
      <c r="B481" s="168">
        <v>1</v>
      </c>
      <c r="C481" s="151"/>
      <c r="D481" s="140" t="s">
        <v>474</v>
      </c>
      <c r="E481" s="65"/>
      <c r="F481" s="283">
        <v>42810</v>
      </c>
    </row>
    <row r="482" spans="1:14" ht="26.25" customHeight="1" x14ac:dyDescent="0.25">
      <c r="A482" s="24" t="s">
        <v>120</v>
      </c>
      <c r="B482" s="168">
        <v>2</v>
      </c>
      <c r="C482" s="151"/>
      <c r="D482" s="140"/>
      <c r="E482" s="65"/>
      <c r="F482" s="65"/>
    </row>
    <row r="483" spans="1:14" x14ac:dyDescent="0.25">
      <c r="A483" s="18" t="s">
        <v>88</v>
      </c>
      <c r="B483" s="168">
        <v>2</v>
      </c>
      <c r="C483" s="151"/>
      <c r="D483" s="140"/>
      <c r="E483" s="65"/>
      <c r="F483" s="65"/>
    </row>
    <row r="484" spans="1:14" ht="30" x14ac:dyDescent="0.25">
      <c r="A484" s="17" t="s">
        <v>257</v>
      </c>
      <c r="B484" s="168">
        <v>2</v>
      </c>
      <c r="C484" s="151"/>
      <c r="D484" s="140"/>
      <c r="E484" s="65"/>
      <c r="F484" s="65"/>
      <c r="H484" s="165"/>
      <c r="I484" s="165"/>
      <c r="J484" s="165"/>
      <c r="K484" s="165"/>
      <c r="L484" s="165"/>
      <c r="M484" s="165"/>
      <c r="N484" s="165"/>
    </row>
    <row r="485" spans="1:14" ht="30" x14ac:dyDescent="0.25">
      <c r="A485" s="17" t="s">
        <v>210</v>
      </c>
      <c r="B485" s="168">
        <v>2</v>
      </c>
      <c r="C485" s="151"/>
      <c r="D485" s="140"/>
      <c r="E485" s="65"/>
      <c r="F485" s="65"/>
      <c r="H485" s="165"/>
      <c r="I485" s="165"/>
      <c r="J485" s="165"/>
      <c r="K485" s="165"/>
      <c r="L485" s="165"/>
      <c r="M485" s="165"/>
      <c r="N485" s="165"/>
    </row>
    <row r="486" spans="1:14" s="165" customFormat="1" x14ac:dyDescent="0.25">
      <c r="A486" s="192" t="s">
        <v>370</v>
      </c>
      <c r="B486" s="168">
        <v>2</v>
      </c>
      <c r="C486" s="168"/>
      <c r="D486" s="166"/>
      <c r="E486" s="145"/>
      <c r="F486" s="145"/>
    </row>
    <row r="487" spans="1:14" x14ac:dyDescent="0.25">
      <c r="A487" s="99" t="s">
        <v>408</v>
      </c>
      <c r="B487" s="168">
        <v>2</v>
      </c>
      <c r="C487" s="145"/>
      <c r="D487" s="166"/>
      <c r="E487" s="145"/>
      <c r="F487" s="145"/>
      <c r="G487" s="170"/>
      <c r="H487" s="165"/>
      <c r="J487" s="165"/>
      <c r="K487" s="165"/>
      <c r="L487" s="165"/>
      <c r="M487" s="165"/>
      <c r="N487" s="165"/>
    </row>
    <row r="488" spans="1:14" ht="36" customHeight="1" x14ac:dyDescent="0.25">
      <c r="A488" s="99" t="s">
        <v>409</v>
      </c>
      <c r="B488" s="168">
        <v>2</v>
      </c>
      <c r="C488" s="175"/>
      <c r="D488" s="166"/>
      <c r="E488" s="174"/>
      <c r="F488" s="174"/>
      <c r="H488" s="165"/>
      <c r="I488" s="165"/>
      <c r="J488" s="165"/>
      <c r="K488" s="165"/>
      <c r="L488" s="165"/>
      <c r="M488" s="165"/>
      <c r="N488" s="165"/>
    </row>
    <row r="489" spans="1:14" ht="45" x14ac:dyDescent="0.25">
      <c r="A489" s="99" t="s">
        <v>410</v>
      </c>
      <c r="B489" s="168">
        <v>2</v>
      </c>
      <c r="C489" s="152"/>
      <c r="D489" s="166"/>
      <c r="E489" s="145"/>
      <c r="F489" s="145"/>
      <c r="H489" s="165"/>
      <c r="I489" s="165"/>
      <c r="J489" s="165"/>
      <c r="K489" s="165"/>
      <c r="L489" s="165"/>
      <c r="M489" s="165"/>
      <c r="N489" s="165"/>
    </row>
    <row r="490" spans="1:14" s="165" customFormat="1" ht="45" x14ac:dyDescent="0.25">
      <c r="A490" s="99" t="s">
        <v>287</v>
      </c>
      <c r="B490" s="168" t="s">
        <v>34</v>
      </c>
      <c r="C490" s="152"/>
      <c r="D490" s="176"/>
      <c r="E490" s="101"/>
      <c r="F490" s="101"/>
    </row>
    <row r="491" spans="1:14" x14ac:dyDescent="0.25">
      <c r="A491" s="19" t="s">
        <v>38</v>
      </c>
      <c r="B491" s="19"/>
      <c r="C491" s="19"/>
      <c r="D491" s="19">
        <f>SUM(B475:C489)</f>
        <v>27</v>
      </c>
      <c r="H491" s="165"/>
      <c r="I491" s="165"/>
      <c r="J491" s="165"/>
      <c r="K491" s="165"/>
      <c r="L491" s="165"/>
      <c r="M491" s="165"/>
      <c r="N491" s="165"/>
    </row>
    <row r="492" spans="1:14" x14ac:dyDescent="0.25">
      <c r="A492" s="19" t="s">
        <v>37</v>
      </c>
      <c r="B492" s="20"/>
      <c r="C492" s="21"/>
      <c r="D492" s="62">
        <f>D491/(COUNT(B475:C489)*2)</f>
        <v>0.9642857142857143</v>
      </c>
      <c r="H492" s="165"/>
      <c r="I492" s="165"/>
      <c r="J492" s="165"/>
      <c r="K492" s="165"/>
      <c r="L492" s="165"/>
      <c r="M492" s="165"/>
      <c r="N492" s="165"/>
    </row>
    <row r="493" spans="1:14" x14ac:dyDescent="0.25">
      <c r="A493" s="9"/>
      <c r="B493" s="6"/>
      <c r="C493" s="7"/>
      <c r="D493" s="6"/>
      <c r="H493" s="165"/>
      <c r="I493" s="165"/>
      <c r="J493" s="165"/>
      <c r="K493" s="165"/>
      <c r="L493" s="165"/>
      <c r="M493" s="165"/>
      <c r="N493" s="165"/>
    </row>
    <row r="494" spans="1:14" ht="18" x14ac:dyDescent="0.35">
      <c r="A494" s="337" t="s">
        <v>152</v>
      </c>
      <c r="B494" s="337"/>
      <c r="C494" s="337"/>
      <c r="D494" s="337"/>
      <c r="E494" s="337"/>
      <c r="F494" s="337"/>
      <c r="H494" s="165"/>
      <c r="I494" s="165"/>
      <c r="J494" s="165"/>
      <c r="K494" s="165"/>
      <c r="L494" s="165"/>
      <c r="M494" s="165"/>
      <c r="N494" s="165"/>
    </row>
    <row r="495" spans="1:14" x14ac:dyDescent="0.25">
      <c r="A495" s="9"/>
      <c r="B495" s="6"/>
      <c r="C495" s="7"/>
      <c r="D495" s="6"/>
      <c r="H495" s="165"/>
      <c r="I495" s="165"/>
      <c r="J495" s="165"/>
      <c r="K495" s="165"/>
      <c r="L495" s="165"/>
      <c r="M495" s="165"/>
      <c r="N495" s="165"/>
    </row>
    <row r="496" spans="1:14" ht="30" x14ac:dyDescent="0.25">
      <c r="A496" s="17" t="s">
        <v>169</v>
      </c>
      <c r="B496" s="151">
        <v>1</v>
      </c>
      <c r="C496" s="151"/>
      <c r="D496" s="166" t="s">
        <v>464</v>
      </c>
      <c r="E496" s="65"/>
      <c r="F496" s="283">
        <v>42810</v>
      </c>
      <c r="H496" s="165"/>
      <c r="I496" s="165"/>
      <c r="J496" s="165"/>
      <c r="K496" s="165"/>
      <c r="L496" s="165"/>
      <c r="M496" s="165"/>
      <c r="N496" s="165"/>
    </row>
    <row r="497" spans="1:6" x14ac:dyDescent="0.25">
      <c r="A497" s="18" t="s">
        <v>58</v>
      </c>
      <c r="B497" s="168">
        <v>2</v>
      </c>
      <c r="C497" s="151"/>
      <c r="D497" s="140"/>
      <c r="E497" s="65"/>
      <c r="F497" s="65"/>
    </row>
    <row r="498" spans="1:6" ht="16.5" x14ac:dyDescent="0.35">
      <c r="A498" s="116" t="s">
        <v>121</v>
      </c>
      <c r="B498" s="168">
        <v>2</v>
      </c>
      <c r="C498" s="215" t="str">
        <f>IF(B498=0, -5, "0")</f>
        <v>0</v>
      </c>
      <c r="D498" s="140"/>
      <c r="E498" s="65"/>
      <c r="F498" s="65"/>
    </row>
    <row r="499" spans="1:6" ht="45" x14ac:dyDescent="0.3">
      <c r="A499" s="122" t="s">
        <v>287</v>
      </c>
      <c r="B499" s="168" t="s">
        <v>34</v>
      </c>
      <c r="C499" s="151"/>
      <c r="D499" s="140"/>
      <c r="E499" s="101"/>
      <c r="F499" s="101"/>
    </row>
    <row r="500" spans="1:6" x14ac:dyDescent="0.25">
      <c r="A500" s="19" t="s">
        <v>38</v>
      </c>
      <c r="B500" s="19"/>
      <c r="C500" s="25"/>
      <c r="D500" s="19">
        <f>SUM(B496:C498)</f>
        <v>5</v>
      </c>
    </row>
    <row r="501" spans="1:6" x14ac:dyDescent="0.25">
      <c r="A501" s="19" t="s">
        <v>37</v>
      </c>
      <c r="B501" s="25"/>
      <c r="C501" s="26"/>
      <c r="D501" s="64">
        <f>D500/(COUNT(B496:C498)*2)</f>
        <v>0.83333333333333337</v>
      </c>
    </row>
    <row r="503" spans="1:6" ht="18.75" x14ac:dyDescent="0.3">
      <c r="A503" s="117" t="s">
        <v>283</v>
      </c>
      <c r="B503" s="118"/>
      <c r="C503" s="118"/>
      <c r="D503" s="217" t="e">
        <f>AVERAGE(D36,D92,D145,D185,D241,D284,D317,D345,D398,D428,D447,D460,D469,D490,D499)</f>
        <v>#DIV/0!</v>
      </c>
    </row>
    <row r="504" spans="1:6" ht="27.75" customHeight="1" x14ac:dyDescent="0.3">
      <c r="A504" s="70" t="s">
        <v>47</v>
      </c>
      <c r="B504" s="71"/>
      <c r="C504" s="72"/>
      <c r="D504" s="73">
        <f>SUM(D500,D491,D461,D451,D402,D349,D321,D40,D470,D288,D245,D149,D432,D189,D96)</f>
        <v>483</v>
      </c>
    </row>
    <row r="505" spans="1:6" ht="22.5" x14ac:dyDescent="0.3">
      <c r="A505" s="70" t="s">
        <v>235</v>
      </c>
      <c r="B505" s="71"/>
      <c r="C505" s="72"/>
      <c r="D505" s="74">
        <f>D504/(COUNT(B496:C498,B475:C489,B456:C459,B445:C446,B438:C441,B392:C397,B419:C427,B408:C414,B383:C387,B367:C378,B355:C362,B340:C344,B327:C335,B306:C316,B294:C301,B27:C35,B19:C21,B466:C468,#REF!,B267:C283,B251:C262,B233:C240,B210:C228,B195:C205,B138:C144,B167:C184,B155:C162,B114:C133,B102:C109,B85:C91,B58:C80,B46:C53)*2)</f>
        <v>0.82989690721649489</v>
      </c>
    </row>
  </sheetData>
  <sheetProtection formatCells="0"/>
  <mergeCells count="55">
    <mergeCell ref="A454:F454"/>
    <mergeCell ref="A464:F464"/>
    <mergeCell ref="A473:F473"/>
    <mergeCell ref="A494:F494"/>
    <mergeCell ref="A305:F305"/>
    <mergeCell ref="A324:F324"/>
    <mergeCell ref="A326:F326"/>
    <mergeCell ref="A339:F339"/>
    <mergeCell ref="A352:F352"/>
    <mergeCell ref="A354:F354"/>
    <mergeCell ref="A366:F366"/>
    <mergeCell ref="A382:F382"/>
    <mergeCell ref="A391:F391"/>
    <mergeCell ref="A405:F405"/>
    <mergeCell ref="A407:F407"/>
    <mergeCell ref="A418:F418"/>
    <mergeCell ref="A99:F99"/>
    <mergeCell ref="B12:F12"/>
    <mergeCell ref="D13:H13"/>
    <mergeCell ref="A14:A15"/>
    <mergeCell ref="B14:C14"/>
    <mergeCell ref="D14:D15"/>
    <mergeCell ref="E14:E15"/>
    <mergeCell ref="F14:F15"/>
    <mergeCell ref="A43:F43"/>
    <mergeCell ref="A45:F45"/>
    <mergeCell ref="A57:F57"/>
    <mergeCell ref="A84:F84"/>
    <mergeCell ref="A16:F16"/>
    <mergeCell ref="A18:F18"/>
    <mergeCell ref="A26:F26"/>
    <mergeCell ref="B11:F11"/>
    <mergeCell ref="D1:I1"/>
    <mergeCell ref="A7:F7"/>
    <mergeCell ref="A8:F8"/>
    <mergeCell ref="B9:F9"/>
    <mergeCell ref="B10:F10"/>
    <mergeCell ref="A101:F101"/>
    <mergeCell ref="A113:F113"/>
    <mergeCell ref="A137:F137"/>
    <mergeCell ref="A152:F152"/>
    <mergeCell ref="A154:F154"/>
    <mergeCell ref="A437:F437"/>
    <mergeCell ref="A444:F444"/>
    <mergeCell ref="A166:F166"/>
    <mergeCell ref="A192:F192"/>
    <mergeCell ref="A194:F194"/>
    <mergeCell ref="A209:F209"/>
    <mergeCell ref="A232:F232"/>
    <mergeCell ref="A248:F248"/>
    <mergeCell ref="A250:F250"/>
    <mergeCell ref="A266:F266"/>
    <mergeCell ref="A291:F291"/>
    <mergeCell ref="A293:F293"/>
    <mergeCell ref="A435:F435"/>
  </mergeCells>
  <dataValidations count="3">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s>
  <pageMargins left="0.7" right="0.7" top="0.75" bottom="0.75" header="0.3" footer="0.3"/>
  <pageSetup paperSize="9" scale="38" orientation="portrait" horizontalDpi="4294967293" r:id="rId1"/>
  <rowBreaks count="2" manualBreakCount="2">
    <brk id="72" max="16383" man="1"/>
    <brk id="155" max="16383" man="1"/>
  </row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dimension ref="A1:I198"/>
  <sheetViews>
    <sheetView topLeftCell="B1" zoomScaleNormal="100" workbookViewId="0">
      <selection activeCell="E17" sqref="E17"/>
    </sheetView>
  </sheetViews>
  <sheetFormatPr baseColWidth="10" defaultColWidth="11.42578125" defaultRowHeight="16.5" x14ac:dyDescent="0.3"/>
  <cols>
    <col min="1" max="1" width="70.5703125" style="37" customWidth="1"/>
    <col min="2" max="2" width="13.85546875" style="281" customWidth="1"/>
    <col min="3" max="3" width="8.5703125" style="37" customWidth="1"/>
    <col min="4" max="4" width="40.85546875" style="37" customWidth="1"/>
    <col min="5" max="5" width="23" style="37" customWidth="1"/>
    <col min="6" max="6" width="13.42578125" style="37" bestFit="1" customWidth="1"/>
    <col min="7" max="16384" width="11.42578125" style="37"/>
  </cols>
  <sheetData>
    <row r="1" spans="1:9" s="36" customFormat="1" ht="24.75" x14ac:dyDescent="0.5">
      <c r="A1" s="35"/>
      <c r="B1" s="271">
        <v>0</v>
      </c>
      <c r="D1" s="365"/>
      <c r="E1" s="365"/>
      <c r="F1" s="365"/>
      <c r="G1" s="365"/>
      <c r="H1" s="365"/>
      <c r="I1" s="365"/>
    </row>
    <row r="2" spans="1:9" s="36" customFormat="1" ht="24.75" x14ac:dyDescent="0.5">
      <c r="A2" s="35"/>
      <c r="B2" s="271">
        <v>1</v>
      </c>
      <c r="D2" s="125"/>
      <c r="E2" s="125"/>
      <c r="F2" s="125"/>
      <c r="G2" s="125"/>
      <c r="H2" s="125"/>
      <c r="I2" s="125"/>
    </row>
    <row r="3" spans="1:9" s="36" customFormat="1" ht="24.75" x14ac:dyDescent="0.5">
      <c r="A3" s="35"/>
      <c r="B3" s="271">
        <v>2</v>
      </c>
      <c r="D3" s="125"/>
      <c r="E3" s="125"/>
      <c r="F3" s="125"/>
      <c r="G3" s="125"/>
      <c r="H3" s="125"/>
      <c r="I3" s="125"/>
    </row>
    <row r="4" spans="1:9" s="36" customFormat="1" ht="16.5" customHeight="1" x14ac:dyDescent="0.5">
      <c r="A4" s="35"/>
      <c r="B4" s="271" t="s">
        <v>34</v>
      </c>
      <c r="D4" s="37"/>
      <c r="E4" s="125"/>
      <c r="F4" s="125"/>
      <c r="G4" s="125"/>
      <c r="H4" s="125"/>
      <c r="I4" s="125"/>
    </row>
    <row r="5" spans="1:9" s="36" customFormat="1" ht="16.5" customHeight="1" x14ac:dyDescent="0.5">
      <c r="A5" s="35"/>
      <c r="B5" s="272"/>
      <c r="D5" s="125"/>
      <c r="E5" s="125"/>
      <c r="F5" s="125"/>
      <c r="G5" s="125"/>
      <c r="H5" s="125"/>
      <c r="I5" s="125"/>
    </row>
    <row r="6" spans="1:9" s="36" customFormat="1" ht="37.5" customHeight="1" x14ac:dyDescent="0.5">
      <c r="A6" s="342" t="s">
        <v>52</v>
      </c>
      <c r="B6" s="342"/>
      <c r="C6" s="342"/>
      <c r="D6" s="342"/>
      <c r="E6" s="342"/>
      <c r="F6" s="342"/>
      <c r="G6" s="125"/>
      <c r="H6" s="125"/>
      <c r="I6" s="125"/>
    </row>
    <row r="7" spans="1:9" s="36" customFormat="1" ht="21.75" customHeight="1" x14ac:dyDescent="0.5">
      <c r="A7" s="343" t="str">
        <f>'A1 Exploitation'!A8:F8</f>
        <v>CM TOZEUR</v>
      </c>
      <c r="B7" s="343"/>
      <c r="C7" s="343"/>
      <c r="D7" s="343"/>
      <c r="E7" s="343"/>
      <c r="F7" s="343"/>
      <c r="G7" s="125"/>
      <c r="H7" s="125"/>
      <c r="I7" s="125"/>
    </row>
    <row r="8" spans="1:9" s="36" customFormat="1" ht="24.75" x14ac:dyDescent="0.5">
      <c r="A8" s="38" t="s">
        <v>44</v>
      </c>
      <c r="B8" s="366" t="str">
        <f>'A1 Exploitation'!B9:F9</f>
        <v>Dr Hatem KARAA</v>
      </c>
      <c r="C8" s="366"/>
      <c r="D8" s="366"/>
      <c r="E8" s="366"/>
      <c r="F8" s="366"/>
      <c r="G8" s="125"/>
      <c r="H8" s="125"/>
      <c r="I8" s="125"/>
    </row>
    <row r="9" spans="1:9" s="36" customFormat="1" ht="24.75" x14ac:dyDescent="0.5">
      <c r="A9" s="39" t="s">
        <v>46</v>
      </c>
      <c r="B9" s="367" t="str">
        <f>'A1 Exploitation'!B10:F10</f>
        <v>Mr Walid Kadri et Mr Belgacem Kraïem</v>
      </c>
      <c r="C9" s="367"/>
      <c r="D9" s="367"/>
      <c r="E9" s="367"/>
      <c r="F9" s="367"/>
      <c r="G9" s="125"/>
      <c r="H9" s="125"/>
      <c r="I9" s="125"/>
    </row>
    <row r="10" spans="1:9" s="36" customFormat="1" ht="24.75" x14ac:dyDescent="0.5">
      <c r="A10" s="38" t="s">
        <v>45</v>
      </c>
      <c r="B10" s="364">
        <f>'A1 Exploitation'!B11:F11</f>
        <v>42810</v>
      </c>
      <c r="C10" s="364"/>
      <c r="D10" s="364"/>
      <c r="E10" s="364"/>
      <c r="F10" s="364"/>
      <c r="G10" s="125"/>
      <c r="H10" s="125"/>
      <c r="I10" s="125"/>
    </row>
    <row r="11" spans="1:9" s="36" customFormat="1" ht="24.75" x14ac:dyDescent="0.5">
      <c r="A11" s="38" t="s">
        <v>341</v>
      </c>
      <c r="B11" s="356">
        <f>D198</f>
        <v>0.94247787610619471</v>
      </c>
      <c r="C11" s="356"/>
      <c r="D11" s="356"/>
      <c r="E11" s="356"/>
      <c r="F11" s="356"/>
      <c r="G11" s="125"/>
      <c r="H11" s="125"/>
      <c r="I11" s="125"/>
    </row>
    <row r="12" spans="1:9" s="36" customFormat="1" ht="22.5" x14ac:dyDescent="0.45">
      <c r="A12" s="35"/>
      <c r="B12" s="272"/>
      <c r="D12" s="347"/>
      <c r="E12" s="347"/>
      <c r="F12" s="347"/>
      <c r="G12" s="347"/>
      <c r="H12" s="347"/>
      <c r="I12" s="40"/>
    </row>
    <row r="13" spans="1:9" s="36" customFormat="1" ht="11.25" customHeight="1" x14ac:dyDescent="0.3">
      <c r="A13" s="348" t="s">
        <v>32</v>
      </c>
      <c r="B13" s="349" t="s">
        <v>33</v>
      </c>
      <c r="C13" s="349"/>
      <c r="D13" s="349" t="s">
        <v>48</v>
      </c>
      <c r="E13" s="349" t="s">
        <v>213</v>
      </c>
      <c r="F13" s="349" t="s">
        <v>214</v>
      </c>
    </row>
    <row r="14" spans="1:9" s="36" customFormat="1" ht="12.75" customHeight="1" x14ac:dyDescent="0.3">
      <c r="A14" s="348"/>
      <c r="B14" s="69" t="s">
        <v>36</v>
      </c>
      <c r="C14" s="69" t="s">
        <v>35</v>
      </c>
      <c r="D14" s="349"/>
      <c r="E14" s="349"/>
      <c r="F14" s="349"/>
    </row>
    <row r="15" spans="1:9" x14ac:dyDescent="0.3">
      <c r="A15" s="41"/>
      <c r="B15" s="273"/>
      <c r="C15" s="41"/>
      <c r="D15" s="41"/>
    </row>
    <row r="16" spans="1:9" ht="19.5" x14ac:dyDescent="0.4">
      <c r="A16" s="357" t="s">
        <v>0</v>
      </c>
      <c r="B16" s="358"/>
      <c r="C16" s="358"/>
      <c r="D16" s="358"/>
      <c r="E16" s="358"/>
      <c r="F16" s="358"/>
    </row>
    <row r="17" spans="1:6" ht="30.75" x14ac:dyDescent="0.3">
      <c r="A17" s="41" t="s">
        <v>316</v>
      </c>
      <c r="B17" s="274">
        <v>0</v>
      </c>
      <c r="C17" s="219"/>
      <c r="D17" s="232" t="s">
        <v>465</v>
      </c>
      <c r="E17" s="232" t="s">
        <v>469</v>
      </c>
      <c r="F17" s="282">
        <v>42810</v>
      </c>
    </row>
    <row r="18" spans="1:6" x14ac:dyDescent="0.3">
      <c r="A18" s="48" t="s">
        <v>89</v>
      </c>
      <c r="B18" s="274">
        <v>2</v>
      </c>
      <c r="C18" s="219"/>
      <c r="D18" s="220"/>
      <c r="E18" s="219"/>
      <c r="F18" s="219"/>
    </row>
    <row r="19" spans="1:6" x14ac:dyDescent="0.3">
      <c r="A19" s="41" t="s">
        <v>90</v>
      </c>
      <c r="B19" s="274">
        <v>2</v>
      </c>
      <c r="C19" s="219"/>
      <c r="D19" s="220"/>
      <c r="E19" s="220"/>
      <c r="F19" s="219"/>
    </row>
    <row r="20" spans="1:6" x14ac:dyDescent="0.3">
      <c r="A20" s="41" t="s">
        <v>164</v>
      </c>
      <c r="B20" s="274">
        <v>2</v>
      </c>
      <c r="C20" s="219"/>
      <c r="D20" s="221"/>
      <c r="E20" s="219"/>
      <c r="F20" s="219"/>
    </row>
    <row r="21" spans="1:6" x14ac:dyDescent="0.3">
      <c r="A21" s="86" t="s">
        <v>236</v>
      </c>
      <c r="B21" s="274">
        <v>2</v>
      </c>
      <c r="C21" s="219"/>
      <c r="D21" s="222"/>
      <c r="E21" s="219"/>
      <c r="F21" s="219"/>
    </row>
    <row r="22" spans="1:6" x14ac:dyDescent="0.3">
      <c r="A22" s="359" t="s">
        <v>38</v>
      </c>
      <c r="B22" s="360"/>
      <c r="C22" s="361"/>
      <c r="D22" s="126">
        <f>SUM(B17:C21)</f>
        <v>8</v>
      </c>
    </row>
    <row r="23" spans="1:6" x14ac:dyDescent="0.3">
      <c r="A23" s="353" t="s">
        <v>342</v>
      </c>
      <c r="B23" s="354"/>
      <c r="C23" s="355"/>
      <c r="D23" s="64">
        <f>D22/(COUNT(B17:C21)*2)</f>
        <v>0.8</v>
      </c>
    </row>
    <row r="24" spans="1:6" s="50" customFormat="1" x14ac:dyDescent="0.3">
      <c r="A24" s="54"/>
      <c r="B24" s="275"/>
      <c r="C24" s="55"/>
      <c r="D24" s="56"/>
    </row>
    <row r="25" spans="1:6" ht="19.5" x14ac:dyDescent="0.4">
      <c r="A25" s="362" t="s">
        <v>4</v>
      </c>
      <c r="B25" s="363"/>
      <c r="C25" s="363"/>
      <c r="D25" s="363"/>
      <c r="E25" s="363"/>
      <c r="F25" s="363"/>
    </row>
    <row r="26" spans="1:6" ht="18" x14ac:dyDescent="0.35">
      <c r="A26" s="75" t="s">
        <v>107</v>
      </c>
      <c r="B26" s="274">
        <v>2</v>
      </c>
      <c r="C26" s="246" t="str">
        <f>IF(B26=0, -5, "0")</f>
        <v>0</v>
      </c>
      <c r="D26" s="232" t="s">
        <v>466</v>
      </c>
      <c r="E26" s="220"/>
      <c r="F26" s="282">
        <v>42810</v>
      </c>
    </row>
    <row r="27" spans="1:6" x14ac:dyDescent="0.3">
      <c r="A27" s="41" t="s">
        <v>99</v>
      </c>
      <c r="B27" s="274">
        <v>2</v>
      </c>
      <c r="C27" s="219"/>
      <c r="D27" s="220"/>
      <c r="E27" s="219"/>
      <c r="F27" s="219"/>
    </row>
    <row r="28" spans="1:6" x14ac:dyDescent="0.3">
      <c r="A28" s="41" t="s">
        <v>327</v>
      </c>
      <c r="B28" s="274">
        <v>2</v>
      </c>
      <c r="C28" s="219"/>
      <c r="D28" s="220"/>
      <c r="E28" s="219"/>
      <c r="F28" s="219"/>
    </row>
    <row r="29" spans="1:6" x14ac:dyDescent="0.3">
      <c r="A29" s="41" t="s">
        <v>335</v>
      </c>
      <c r="B29" s="274">
        <v>2</v>
      </c>
      <c r="C29" s="219"/>
      <c r="D29" s="223"/>
      <c r="E29" s="219"/>
      <c r="F29" s="219"/>
    </row>
    <row r="30" spans="1:6" x14ac:dyDescent="0.3">
      <c r="A30" s="41" t="s">
        <v>91</v>
      </c>
      <c r="B30" s="274">
        <v>2</v>
      </c>
      <c r="C30" s="219"/>
      <c r="D30" s="223"/>
      <c r="E30" s="219"/>
      <c r="F30" s="219"/>
    </row>
    <row r="31" spans="1:6" x14ac:dyDescent="0.3">
      <c r="A31" s="41" t="s">
        <v>340</v>
      </c>
      <c r="B31" s="274">
        <v>2</v>
      </c>
      <c r="C31" s="219"/>
      <c r="D31" s="223"/>
      <c r="E31" s="219"/>
      <c r="F31" s="219"/>
    </row>
    <row r="32" spans="1:6" x14ac:dyDescent="0.3">
      <c r="A32" s="353" t="s">
        <v>38</v>
      </c>
      <c r="B32" s="354"/>
      <c r="C32" s="355"/>
      <c r="D32" s="124">
        <f>SUM(B26:C31)</f>
        <v>12</v>
      </c>
    </row>
    <row r="33" spans="1:6" x14ac:dyDescent="0.3">
      <c r="A33" s="353" t="s">
        <v>342</v>
      </c>
      <c r="B33" s="354"/>
      <c r="C33" s="355"/>
      <c r="D33" s="64">
        <f>D32/(COUNT(B26:C31)*2)</f>
        <v>1</v>
      </c>
    </row>
    <row r="34" spans="1:6" s="50" customFormat="1" x14ac:dyDescent="0.3">
      <c r="A34" s="54"/>
      <c r="B34" s="275"/>
      <c r="C34" s="55"/>
      <c r="D34" s="56"/>
    </row>
    <row r="35" spans="1:6" s="50" customFormat="1" ht="19.5" x14ac:dyDescent="0.4">
      <c r="A35" s="362" t="s">
        <v>246</v>
      </c>
      <c r="B35" s="363"/>
      <c r="C35" s="363"/>
      <c r="D35" s="363"/>
      <c r="E35" s="363"/>
      <c r="F35" s="363"/>
    </row>
    <row r="36" spans="1:6" s="50" customFormat="1" ht="18" x14ac:dyDescent="0.35">
      <c r="A36" s="75" t="s">
        <v>107</v>
      </c>
      <c r="B36" s="274">
        <v>2</v>
      </c>
      <c r="C36" s="246" t="str">
        <f>IF(B36=0, -5, "0")</f>
        <v>0</v>
      </c>
      <c r="D36" s="220"/>
      <c r="E36" s="219"/>
      <c r="F36" s="219"/>
    </row>
    <row r="37" spans="1:6" s="50" customFormat="1" x14ac:dyDescent="0.3">
      <c r="A37" s="41" t="s">
        <v>264</v>
      </c>
      <c r="B37" s="274">
        <v>2</v>
      </c>
      <c r="C37" s="219"/>
      <c r="D37" s="220"/>
      <c r="E37" s="219"/>
      <c r="F37" s="219"/>
    </row>
    <row r="38" spans="1:6" s="50" customFormat="1" x14ac:dyDescent="0.3">
      <c r="A38" s="41" t="s">
        <v>328</v>
      </c>
      <c r="B38" s="274">
        <v>2</v>
      </c>
      <c r="C38" s="219"/>
      <c r="D38" s="220"/>
      <c r="E38" s="219"/>
      <c r="F38" s="219"/>
    </row>
    <row r="39" spans="1:6" s="50" customFormat="1" x14ac:dyDescent="0.3">
      <c r="A39" s="41" t="s">
        <v>91</v>
      </c>
      <c r="B39" s="274">
        <v>2</v>
      </c>
      <c r="C39" s="219"/>
      <c r="D39" s="223"/>
      <c r="E39" s="219"/>
      <c r="F39" s="219"/>
    </row>
    <row r="40" spans="1:6" s="50" customFormat="1" x14ac:dyDescent="0.3">
      <c r="A40" s="41" t="s">
        <v>340</v>
      </c>
      <c r="B40" s="274">
        <v>2</v>
      </c>
      <c r="C40" s="219"/>
      <c r="D40" s="223"/>
      <c r="E40" s="219"/>
      <c r="F40" s="219"/>
    </row>
    <row r="41" spans="1:6" s="50" customFormat="1" x14ac:dyDescent="0.3">
      <c r="A41" s="353" t="s">
        <v>38</v>
      </c>
      <c r="B41" s="354"/>
      <c r="C41" s="355"/>
      <c r="D41" s="124">
        <f>SUM(B36:C40)</f>
        <v>10</v>
      </c>
      <c r="E41" s="37"/>
      <c r="F41" s="37"/>
    </row>
    <row r="42" spans="1:6" s="50" customFormat="1" x14ac:dyDescent="0.3">
      <c r="A42" s="353" t="s">
        <v>342</v>
      </c>
      <c r="B42" s="354"/>
      <c r="C42" s="355"/>
      <c r="D42" s="64">
        <f>D41/(COUNT(B36:C40)*2)</f>
        <v>1</v>
      </c>
      <c r="E42" s="37"/>
      <c r="F42" s="37"/>
    </row>
    <row r="43" spans="1:6" s="50" customFormat="1" x14ac:dyDescent="0.3">
      <c r="A43" s="89"/>
      <c r="B43" s="276"/>
      <c r="C43" s="90"/>
      <c r="D43" s="91"/>
    </row>
    <row r="44" spans="1:6" ht="19.5" x14ac:dyDescent="0.4">
      <c r="A44" s="368" t="s">
        <v>21</v>
      </c>
      <c r="B44" s="369"/>
      <c r="C44" s="369"/>
      <c r="D44" s="369"/>
      <c r="E44" s="369"/>
      <c r="F44" s="369"/>
    </row>
    <row r="45" spans="1:6" x14ac:dyDescent="0.3">
      <c r="A45" s="41" t="s">
        <v>317</v>
      </c>
      <c r="B45" s="274">
        <v>2</v>
      </c>
      <c r="C45" s="219"/>
      <c r="D45" s="223"/>
      <c r="E45" s="219"/>
      <c r="F45" s="219"/>
    </row>
    <row r="46" spans="1:6" x14ac:dyDescent="0.3">
      <c r="A46" s="41" t="s">
        <v>92</v>
      </c>
      <c r="B46" s="274">
        <v>2</v>
      </c>
      <c r="C46" s="219"/>
      <c r="D46" s="223"/>
      <c r="E46" s="219"/>
      <c r="F46" s="219"/>
    </row>
    <row r="47" spans="1:6" x14ac:dyDescent="0.3">
      <c r="A47" s="41" t="s">
        <v>262</v>
      </c>
      <c r="B47" s="274">
        <v>2</v>
      </c>
      <c r="C47" s="219"/>
      <c r="D47" s="220"/>
      <c r="E47" s="219"/>
      <c r="F47" s="219"/>
    </row>
    <row r="48" spans="1:6" x14ac:dyDescent="0.3">
      <c r="A48" s="41" t="s">
        <v>24</v>
      </c>
      <c r="B48" s="274">
        <v>2</v>
      </c>
      <c r="C48" s="219"/>
      <c r="D48" s="220"/>
      <c r="E48" s="219"/>
      <c r="F48" s="219"/>
    </row>
    <row r="49" spans="1:6" x14ac:dyDescent="0.3">
      <c r="A49" s="41" t="s">
        <v>93</v>
      </c>
      <c r="B49" s="274">
        <v>2</v>
      </c>
      <c r="C49" s="219"/>
      <c r="D49" s="259"/>
      <c r="E49" s="219"/>
      <c r="F49" s="219"/>
    </row>
    <row r="50" spans="1:6" ht="18" x14ac:dyDescent="0.35">
      <c r="A50" s="75" t="s">
        <v>343</v>
      </c>
      <c r="B50" s="274">
        <v>2</v>
      </c>
      <c r="C50" s="246" t="str">
        <f>IF(B50=0, -5, "0")</f>
        <v>0</v>
      </c>
      <c r="D50" s="223"/>
      <c r="E50" s="219"/>
      <c r="F50" s="219"/>
    </row>
    <row r="51" spans="1:6" x14ac:dyDescent="0.3">
      <c r="A51" s="353" t="s">
        <v>38</v>
      </c>
      <c r="B51" s="354"/>
      <c r="C51" s="355"/>
      <c r="D51" s="124">
        <f>SUM(B45:C50)</f>
        <v>12</v>
      </c>
    </row>
    <row r="52" spans="1:6" x14ac:dyDescent="0.3">
      <c r="A52" s="353" t="s">
        <v>342</v>
      </c>
      <c r="B52" s="354"/>
      <c r="C52" s="355"/>
      <c r="D52" s="64">
        <f>D51/(COUNT(B45:C50)*2)</f>
        <v>1</v>
      </c>
    </row>
    <row r="53" spans="1:6" s="50" customFormat="1" x14ac:dyDescent="0.3">
      <c r="A53" s="54"/>
      <c r="B53" s="275"/>
      <c r="C53" s="55"/>
      <c r="D53" s="56"/>
    </row>
    <row r="54" spans="1:6" ht="19.5" x14ac:dyDescent="0.4">
      <c r="A54" s="362" t="s">
        <v>8</v>
      </c>
      <c r="B54" s="363"/>
      <c r="C54" s="363"/>
      <c r="D54" s="363"/>
      <c r="E54" s="363"/>
      <c r="F54" s="363"/>
    </row>
    <row r="55" spans="1:6" ht="36" x14ac:dyDescent="0.35">
      <c r="A55" s="82" t="s">
        <v>197</v>
      </c>
      <c r="B55" s="277">
        <v>2</v>
      </c>
      <c r="C55" s="246" t="str">
        <f>IF(B55=0, -5, "0")</f>
        <v>0</v>
      </c>
      <c r="D55" s="223"/>
      <c r="E55" s="219"/>
      <c r="F55" s="219"/>
    </row>
    <row r="56" spans="1:6" x14ac:dyDescent="0.3">
      <c r="A56" s="49" t="s">
        <v>185</v>
      </c>
      <c r="B56" s="278">
        <v>2</v>
      </c>
      <c r="C56" s="219"/>
      <c r="D56" s="219"/>
      <c r="E56" s="224"/>
      <c r="F56" s="219"/>
    </row>
    <row r="57" spans="1:6" x14ac:dyDescent="0.3">
      <c r="A57" s="51" t="s">
        <v>282</v>
      </c>
      <c r="B57" s="278">
        <v>2</v>
      </c>
      <c r="C57" s="219"/>
      <c r="D57" s="220"/>
      <c r="E57" s="220"/>
      <c r="F57" s="219"/>
    </row>
    <row r="58" spans="1:6" x14ac:dyDescent="0.3">
      <c r="A58" s="51" t="s">
        <v>101</v>
      </c>
      <c r="B58" s="278">
        <v>2</v>
      </c>
      <c r="C58" s="219"/>
      <c r="D58" s="223"/>
      <c r="E58" s="219"/>
      <c r="F58" s="219"/>
    </row>
    <row r="59" spans="1:6" ht="36" x14ac:dyDescent="0.35">
      <c r="A59" s="82" t="s">
        <v>249</v>
      </c>
      <c r="B59" s="278">
        <v>2</v>
      </c>
      <c r="C59" s="246" t="str">
        <f>IF(B59=0, -5, "0")</f>
        <v>0</v>
      </c>
      <c r="D59" s="220"/>
      <c r="E59" s="219"/>
      <c r="F59" s="219"/>
    </row>
    <row r="60" spans="1:6" ht="18" x14ac:dyDescent="0.35">
      <c r="A60" s="75" t="s">
        <v>344</v>
      </c>
      <c r="B60" s="274">
        <v>2</v>
      </c>
      <c r="C60" s="246" t="str">
        <f>IF(B60=0, -5, "0")</f>
        <v>0</v>
      </c>
      <c r="D60" s="220"/>
      <c r="E60" s="219"/>
      <c r="F60" s="219"/>
    </row>
    <row r="61" spans="1:6" x14ac:dyDescent="0.3">
      <c r="A61" s="41" t="s">
        <v>340</v>
      </c>
      <c r="B61" s="274">
        <v>2</v>
      </c>
      <c r="C61" s="219"/>
      <c r="D61" s="223"/>
      <c r="E61" s="219"/>
      <c r="F61" s="219"/>
    </row>
    <row r="62" spans="1:6" x14ac:dyDescent="0.3">
      <c r="A62" s="353" t="s">
        <v>38</v>
      </c>
      <c r="B62" s="354"/>
      <c r="C62" s="355"/>
      <c r="D62" s="124">
        <f>SUM(B55:C61)</f>
        <v>14</v>
      </c>
    </row>
    <row r="63" spans="1:6" x14ac:dyDescent="0.3">
      <c r="A63" s="353" t="s">
        <v>342</v>
      </c>
      <c r="B63" s="354"/>
      <c r="C63" s="355"/>
      <c r="D63" s="64">
        <f>D62/(COUNT(B55:C61)*2)</f>
        <v>1</v>
      </c>
    </row>
    <row r="64" spans="1:6" s="50" customFormat="1" x14ac:dyDescent="0.3">
      <c r="A64" s="54"/>
      <c r="B64" s="275"/>
      <c r="C64" s="55"/>
      <c r="D64" s="56"/>
    </row>
    <row r="65" spans="1:6" ht="19.5" x14ac:dyDescent="0.4">
      <c r="A65" s="362" t="s">
        <v>143</v>
      </c>
      <c r="B65" s="363"/>
      <c r="C65" s="363"/>
      <c r="D65" s="363"/>
      <c r="E65" s="363"/>
      <c r="F65" s="363"/>
    </row>
    <row r="66" spans="1:6" ht="19.5" x14ac:dyDescent="0.4">
      <c r="A66" s="41" t="s">
        <v>318</v>
      </c>
      <c r="B66" s="277">
        <v>2</v>
      </c>
      <c r="C66" s="226"/>
      <c r="D66" s="227"/>
      <c r="E66" s="227"/>
      <c r="F66" s="219"/>
    </row>
    <row r="67" spans="1:6" ht="19.5" x14ac:dyDescent="0.4">
      <c r="A67" s="41" t="s">
        <v>319</v>
      </c>
      <c r="B67" s="278">
        <v>2</v>
      </c>
      <c r="C67" s="226"/>
      <c r="D67" s="230"/>
      <c r="E67" s="227"/>
      <c r="F67" s="219"/>
    </row>
    <row r="68" spans="1:6" ht="19.5" x14ac:dyDescent="0.4">
      <c r="A68" s="41" t="s">
        <v>340</v>
      </c>
      <c r="B68" s="278">
        <v>2</v>
      </c>
      <c r="C68" s="226"/>
      <c r="D68" s="228"/>
      <c r="E68" s="228"/>
      <c r="F68" s="219"/>
    </row>
    <row r="69" spans="1:6" ht="19.5" x14ac:dyDescent="0.4">
      <c r="A69" s="48" t="s">
        <v>285</v>
      </c>
      <c r="B69" s="278">
        <v>2</v>
      </c>
      <c r="C69" s="226"/>
      <c r="D69" s="228"/>
      <c r="E69" s="228"/>
      <c r="F69" s="219"/>
    </row>
    <row r="70" spans="1:6" ht="19.5" x14ac:dyDescent="0.4">
      <c r="A70" s="41" t="s">
        <v>93</v>
      </c>
      <c r="B70" s="278" t="s">
        <v>34</v>
      </c>
      <c r="C70" s="226"/>
      <c r="D70" s="228"/>
      <c r="E70" s="228"/>
      <c r="F70" s="219"/>
    </row>
    <row r="71" spans="1:6" ht="19.5" x14ac:dyDescent="0.4">
      <c r="A71" s="41" t="s">
        <v>336</v>
      </c>
      <c r="B71" s="277" t="s">
        <v>34</v>
      </c>
      <c r="C71" s="226"/>
      <c r="D71" s="224"/>
      <c r="E71" s="224"/>
      <c r="F71" s="219"/>
    </row>
    <row r="72" spans="1:6" ht="19.5" x14ac:dyDescent="0.4">
      <c r="A72" s="41" t="s">
        <v>103</v>
      </c>
      <c r="B72" s="278">
        <v>2</v>
      </c>
      <c r="C72" s="226"/>
      <c r="D72" s="219"/>
      <c r="E72" s="219"/>
      <c r="F72" s="219"/>
    </row>
    <row r="73" spans="1:6" x14ac:dyDescent="0.3">
      <c r="A73" s="48" t="s">
        <v>345</v>
      </c>
      <c r="B73" s="278" t="s">
        <v>34</v>
      </c>
      <c r="C73" s="219"/>
      <c r="D73" s="229"/>
      <c r="E73" s="229"/>
      <c r="F73" s="219"/>
    </row>
    <row r="74" spans="1:6" ht="36" x14ac:dyDescent="0.35">
      <c r="A74" s="88" t="s">
        <v>215</v>
      </c>
      <c r="B74" s="278">
        <v>2</v>
      </c>
      <c r="C74" s="246" t="str">
        <f>IF(B74=0, -5, "0")</f>
        <v>0</v>
      </c>
      <c r="D74" s="230"/>
      <c r="E74" s="230"/>
      <c r="F74" s="219"/>
    </row>
    <row r="75" spans="1:6" ht="18" x14ac:dyDescent="0.35">
      <c r="A75" s="88" t="s">
        <v>265</v>
      </c>
      <c r="B75" s="278" t="s">
        <v>34</v>
      </c>
      <c r="C75" s="246" t="str">
        <f>IF(B75=0, -5, "0")</f>
        <v>0</v>
      </c>
      <c r="D75" s="230"/>
      <c r="E75" s="230"/>
      <c r="F75" s="219"/>
    </row>
    <row r="76" spans="1:6" ht="18" x14ac:dyDescent="0.35">
      <c r="A76" s="88" t="s">
        <v>332</v>
      </c>
      <c r="B76" s="225">
        <v>2</v>
      </c>
      <c r="C76" s="246" t="str">
        <f>IF(B76=0, -5, "0")</f>
        <v>0</v>
      </c>
      <c r="D76" s="220"/>
      <c r="E76" s="230"/>
      <c r="F76" s="219"/>
    </row>
    <row r="77" spans="1:6" s="50" customFormat="1" x14ac:dyDescent="0.3">
      <c r="A77" s="49" t="s">
        <v>263</v>
      </c>
      <c r="B77" s="225">
        <v>2</v>
      </c>
      <c r="C77" s="231"/>
      <c r="D77" s="220"/>
      <c r="E77" s="232"/>
      <c r="F77" s="231"/>
    </row>
    <row r="78" spans="1:6" x14ac:dyDescent="0.3">
      <c r="A78" s="41" t="s">
        <v>198</v>
      </c>
      <c r="B78" s="225">
        <v>2</v>
      </c>
      <c r="C78" s="219"/>
      <c r="D78" s="232"/>
      <c r="E78" s="230"/>
      <c r="F78" s="219"/>
    </row>
    <row r="79" spans="1:6" ht="36" x14ac:dyDescent="0.35">
      <c r="A79" s="82" t="s">
        <v>184</v>
      </c>
      <c r="B79" s="225">
        <v>2</v>
      </c>
      <c r="C79" s="246" t="str">
        <f>IF(B79=0, -5, "0")</f>
        <v>0</v>
      </c>
      <c r="D79" s="232"/>
      <c r="E79" s="230"/>
      <c r="F79" s="219"/>
    </row>
    <row r="80" spans="1:6" x14ac:dyDescent="0.3">
      <c r="A80" s="41" t="s">
        <v>346</v>
      </c>
      <c r="B80" s="225">
        <v>2</v>
      </c>
      <c r="C80" s="219"/>
      <c r="D80" s="232"/>
      <c r="E80" s="233"/>
      <c r="F80" s="219"/>
    </row>
    <row r="81" spans="1:6" ht="18" x14ac:dyDescent="0.35">
      <c r="A81" s="87" t="s">
        <v>344</v>
      </c>
      <c r="B81" s="225">
        <v>2</v>
      </c>
      <c r="C81" s="246" t="str">
        <f>IF(B81=0, -5, "0")</f>
        <v>0</v>
      </c>
      <c r="D81" s="232"/>
      <c r="E81" s="234"/>
      <c r="F81" s="219"/>
    </row>
    <row r="82" spans="1:6" x14ac:dyDescent="0.3">
      <c r="A82" s="41" t="s">
        <v>94</v>
      </c>
      <c r="B82" s="225">
        <v>2</v>
      </c>
      <c r="C82" s="219"/>
      <c r="D82" s="232"/>
      <c r="E82" s="233"/>
      <c r="F82" s="219"/>
    </row>
    <row r="83" spans="1:6" x14ac:dyDescent="0.3">
      <c r="A83" s="353" t="s">
        <v>38</v>
      </c>
      <c r="B83" s="354"/>
      <c r="C83" s="355"/>
      <c r="D83" s="124">
        <f>SUM(B66:C82)</f>
        <v>26</v>
      </c>
    </row>
    <row r="84" spans="1:6" x14ac:dyDescent="0.3">
      <c r="A84" s="353" t="s">
        <v>342</v>
      </c>
      <c r="B84" s="354"/>
      <c r="C84" s="355"/>
      <c r="D84" s="64">
        <f>D83/(COUNT(B66:C82)*2)</f>
        <v>1</v>
      </c>
    </row>
    <row r="85" spans="1:6" s="50" customFormat="1" x14ac:dyDescent="0.3">
      <c r="A85" s="54"/>
      <c r="B85" s="275"/>
      <c r="C85" s="55"/>
      <c r="D85" s="56"/>
    </row>
    <row r="86" spans="1:6" ht="19.5" x14ac:dyDescent="0.4">
      <c r="A86" s="362" t="s">
        <v>237</v>
      </c>
      <c r="B86" s="363"/>
      <c r="C86" s="363"/>
      <c r="D86" s="363"/>
      <c r="E86" s="363"/>
      <c r="F86" s="363"/>
    </row>
    <row r="87" spans="1:6" ht="34.5" x14ac:dyDescent="0.4">
      <c r="A87" s="92" t="s">
        <v>320</v>
      </c>
      <c r="B87" s="279">
        <v>1</v>
      </c>
      <c r="C87" s="226"/>
      <c r="D87" s="245" t="s">
        <v>426</v>
      </c>
      <c r="E87" s="220"/>
      <c r="F87" s="283">
        <v>42810</v>
      </c>
    </row>
    <row r="88" spans="1:6" ht="19.5" x14ac:dyDescent="0.4">
      <c r="A88" s="41" t="s">
        <v>319</v>
      </c>
      <c r="B88" s="279">
        <v>2</v>
      </c>
      <c r="C88" s="226"/>
      <c r="D88" s="220"/>
      <c r="E88" s="219"/>
      <c r="F88" s="219"/>
    </row>
    <row r="89" spans="1:6" ht="19.5" x14ac:dyDescent="0.4">
      <c r="A89" s="41" t="s">
        <v>347</v>
      </c>
      <c r="B89" s="279">
        <v>2</v>
      </c>
      <c r="C89" s="226"/>
      <c r="D89" s="232"/>
      <c r="E89" s="219"/>
      <c r="F89" s="219"/>
    </row>
    <row r="90" spans="1:6" ht="34.5" x14ac:dyDescent="0.4">
      <c r="A90" s="51" t="s">
        <v>348</v>
      </c>
      <c r="B90" s="279">
        <v>0</v>
      </c>
      <c r="C90" s="226"/>
      <c r="D90" s="232" t="s">
        <v>428</v>
      </c>
      <c r="E90" s="232" t="s">
        <v>429</v>
      </c>
      <c r="F90" s="283">
        <v>42810</v>
      </c>
    </row>
    <row r="91" spans="1:6" ht="19.5" x14ac:dyDescent="0.4">
      <c r="A91" s="48" t="s">
        <v>286</v>
      </c>
      <c r="B91" s="279">
        <v>2</v>
      </c>
      <c r="C91" s="226"/>
      <c r="D91" s="260"/>
      <c r="E91" s="219"/>
      <c r="F91" s="219"/>
    </row>
    <row r="92" spans="1:6" ht="36" x14ac:dyDescent="0.35">
      <c r="A92" s="88" t="s">
        <v>261</v>
      </c>
      <c r="B92" s="279">
        <v>2</v>
      </c>
      <c r="C92" s="246" t="str">
        <f>IF(B92=0, -5, "0")</f>
        <v>0</v>
      </c>
      <c r="D92" s="36"/>
      <c r="E92" s="219"/>
      <c r="F92" s="219"/>
    </row>
    <row r="93" spans="1:6" ht="18" x14ac:dyDescent="0.35">
      <c r="A93" s="75" t="s">
        <v>266</v>
      </c>
      <c r="B93" s="279">
        <v>2</v>
      </c>
      <c r="C93" s="236" t="str">
        <f>IF(B93=0, -5, "0")</f>
        <v>0</v>
      </c>
      <c r="D93" s="220"/>
      <c r="E93" s="219"/>
      <c r="F93" s="219"/>
    </row>
    <row r="94" spans="1:6" x14ac:dyDescent="0.3">
      <c r="A94" s="48" t="s">
        <v>182</v>
      </c>
      <c r="B94" s="279">
        <v>2</v>
      </c>
      <c r="C94" s="219"/>
      <c r="D94" s="220"/>
      <c r="E94" s="219"/>
      <c r="F94" s="219"/>
    </row>
    <row r="95" spans="1:6" x14ac:dyDescent="0.3">
      <c r="A95" s="53" t="s">
        <v>329</v>
      </c>
      <c r="B95" s="279">
        <v>2</v>
      </c>
      <c r="C95" s="219"/>
      <c r="D95" s="220"/>
      <c r="E95" s="219"/>
      <c r="F95" s="219"/>
    </row>
    <row r="96" spans="1:6" x14ac:dyDescent="0.3">
      <c r="A96" s="53" t="s">
        <v>330</v>
      </c>
      <c r="B96" s="279">
        <v>1</v>
      </c>
      <c r="C96" s="219"/>
      <c r="D96" s="245" t="s">
        <v>427</v>
      </c>
      <c r="E96" s="219"/>
      <c r="F96" s="283">
        <v>42810</v>
      </c>
    </row>
    <row r="97" spans="1:6" x14ac:dyDescent="0.3">
      <c r="A97" s="41" t="s">
        <v>147</v>
      </c>
      <c r="B97" s="279">
        <v>2</v>
      </c>
      <c r="C97" s="219"/>
      <c r="D97" s="220"/>
      <c r="E97" s="219"/>
      <c r="F97" s="219"/>
    </row>
    <row r="98" spans="1:6" ht="36" x14ac:dyDescent="0.35">
      <c r="A98" s="88" t="s">
        <v>216</v>
      </c>
      <c r="B98" s="279">
        <v>2</v>
      </c>
      <c r="C98" s="246" t="str">
        <f>IF(B98=0, -5, "0")</f>
        <v>0</v>
      </c>
      <c r="D98" s="233"/>
      <c r="E98" s="219"/>
      <c r="F98" s="219"/>
    </row>
    <row r="99" spans="1:6" ht="18" x14ac:dyDescent="0.35">
      <c r="A99" s="87" t="s">
        <v>344</v>
      </c>
      <c r="B99" s="279">
        <v>2</v>
      </c>
      <c r="C99" s="246" t="str">
        <f>IF(B99=0, -5, "0")</f>
        <v>0</v>
      </c>
      <c r="D99" s="220"/>
      <c r="E99" s="219"/>
      <c r="F99" s="219"/>
    </row>
    <row r="100" spans="1:6" x14ac:dyDescent="0.3">
      <c r="A100" s="93" t="s">
        <v>263</v>
      </c>
      <c r="B100" s="279">
        <v>2</v>
      </c>
      <c r="C100" s="219"/>
      <c r="D100" s="220"/>
      <c r="E100" s="219"/>
      <c r="F100" s="219"/>
    </row>
    <row r="101" spans="1:6" x14ac:dyDescent="0.3">
      <c r="A101" s="353" t="s">
        <v>38</v>
      </c>
      <c r="B101" s="354"/>
      <c r="C101" s="355"/>
      <c r="D101" s="124">
        <f>SUM(B87:C100)</f>
        <v>24</v>
      </c>
    </row>
    <row r="102" spans="1:6" x14ac:dyDescent="0.3">
      <c r="A102" s="353" t="s">
        <v>342</v>
      </c>
      <c r="B102" s="354"/>
      <c r="C102" s="355"/>
      <c r="D102" s="64">
        <f>D101/(COUNT(B87:C100)*2)</f>
        <v>0.8571428571428571</v>
      </c>
    </row>
    <row r="103" spans="1:6" s="50" customFormat="1" x14ac:dyDescent="0.3">
      <c r="A103" s="54"/>
      <c r="B103" s="275"/>
      <c r="C103" s="55"/>
      <c r="D103" s="56"/>
    </row>
    <row r="104" spans="1:6" s="50" customFormat="1" x14ac:dyDescent="0.3">
      <c r="A104" s="89"/>
      <c r="B104" s="276"/>
      <c r="C104" s="90"/>
      <c r="D104" s="91"/>
    </row>
    <row r="105" spans="1:6" s="50" customFormat="1" ht="19.5" x14ac:dyDescent="0.4">
      <c r="A105" s="362" t="s">
        <v>238</v>
      </c>
      <c r="B105" s="363"/>
      <c r="C105" s="363"/>
      <c r="D105" s="363"/>
      <c r="E105" s="363"/>
      <c r="F105" s="363"/>
    </row>
    <row r="106" spans="1:6" s="50" customFormat="1" ht="34.5" x14ac:dyDescent="0.4">
      <c r="A106" s="92" t="s">
        <v>321</v>
      </c>
      <c r="B106" s="277">
        <v>2</v>
      </c>
      <c r="C106" s="226"/>
      <c r="D106" s="232"/>
      <c r="E106" s="219"/>
      <c r="F106" s="219"/>
    </row>
    <row r="107" spans="1:6" s="50" customFormat="1" ht="19.5" x14ac:dyDescent="0.4">
      <c r="A107" s="41" t="s">
        <v>207</v>
      </c>
      <c r="B107" s="278">
        <v>2</v>
      </c>
      <c r="C107" s="226"/>
      <c r="D107" s="232"/>
      <c r="E107" s="219"/>
      <c r="F107" s="219"/>
    </row>
    <row r="108" spans="1:6" s="50" customFormat="1" ht="19.5" x14ac:dyDescent="0.4">
      <c r="A108" s="41" t="s">
        <v>337</v>
      </c>
      <c r="B108" s="278">
        <v>2</v>
      </c>
      <c r="C108" s="226"/>
      <c r="D108" s="232"/>
      <c r="E108" s="219"/>
      <c r="F108" s="219"/>
    </row>
    <row r="109" spans="1:6" s="50" customFormat="1" ht="47.25" x14ac:dyDescent="0.4">
      <c r="A109" s="121" t="s">
        <v>338</v>
      </c>
      <c r="B109" s="278">
        <v>2</v>
      </c>
      <c r="C109" s="226"/>
      <c r="D109" s="232" t="s">
        <v>428</v>
      </c>
      <c r="E109" s="232" t="s">
        <v>430</v>
      </c>
      <c r="F109" s="232" t="s">
        <v>470</v>
      </c>
    </row>
    <row r="110" spans="1:6" s="50" customFormat="1" ht="34.5" x14ac:dyDescent="0.4">
      <c r="A110" s="49" t="s">
        <v>286</v>
      </c>
      <c r="B110" s="278">
        <v>2</v>
      </c>
      <c r="C110" s="226"/>
      <c r="D110" s="232"/>
      <c r="E110" s="219"/>
      <c r="F110" s="219"/>
    </row>
    <row r="111" spans="1:6" s="50" customFormat="1" ht="36" x14ac:dyDescent="0.35">
      <c r="A111" s="88" t="s">
        <v>261</v>
      </c>
      <c r="B111" s="277">
        <v>2</v>
      </c>
      <c r="C111" s="246" t="str">
        <f>IF(B111=0, -5, "0")</f>
        <v>0</v>
      </c>
      <c r="D111" s="237"/>
      <c r="E111" s="219"/>
      <c r="F111" s="219"/>
    </row>
    <row r="112" spans="1:6" s="50" customFormat="1" x14ac:dyDescent="0.3">
      <c r="A112" s="49" t="s">
        <v>182</v>
      </c>
      <c r="B112" s="278">
        <v>2</v>
      </c>
      <c r="C112" s="219"/>
      <c r="D112" s="253"/>
      <c r="E112" s="219"/>
      <c r="F112" s="219"/>
    </row>
    <row r="113" spans="1:6" s="50" customFormat="1" x14ac:dyDescent="0.3">
      <c r="A113" s="121" t="s">
        <v>329</v>
      </c>
      <c r="B113" s="278">
        <v>2</v>
      </c>
      <c r="C113" s="219"/>
      <c r="D113" s="220"/>
      <c r="E113" s="219"/>
      <c r="F113" s="219"/>
    </row>
    <row r="114" spans="1:6" s="50" customFormat="1" ht="36" x14ac:dyDescent="0.35">
      <c r="A114" s="88" t="s">
        <v>361</v>
      </c>
      <c r="B114" s="278">
        <v>2</v>
      </c>
      <c r="C114" s="246" t="str">
        <f>IF(B114=0, -5, "0")</f>
        <v>0</v>
      </c>
      <c r="D114" s="220"/>
      <c r="E114" s="219"/>
      <c r="F114" s="219"/>
    </row>
    <row r="115" spans="1:6" s="50" customFormat="1" ht="18" x14ac:dyDescent="0.35">
      <c r="A115" s="88" t="s">
        <v>366</v>
      </c>
      <c r="B115" s="278">
        <v>2</v>
      </c>
      <c r="C115" s="246" t="str">
        <f>IF(B115=0, -5, "0")</f>
        <v>0</v>
      </c>
      <c r="D115" s="220"/>
      <c r="E115" s="219"/>
      <c r="F115" s="231"/>
    </row>
    <row r="116" spans="1:6" s="50" customFormat="1" x14ac:dyDescent="0.3">
      <c r="A116" s="93" t="s">
        <v>263</v>
      </c>
      <c r="B116" s="279">
        <v>2</v>
      </c>
      <c r="C116" s="219"/>
      <c r="D116" s="232"/>
      <c r="E116" s="219"/>
      <c r="F116" s="219"/>
    </row>
    <row r="117" spans="1:6" s="50" customFormat="1" x14ac:dyDescent="0.3">
      <c r="A117" s="353" t="s">
        <v>38</v>
      </c>
      <c r="B117" s="354"/>
      <c r="C117" s="355"/>
      <c r="D117" s="124">
        <f>SUM(B106:C116)</f>
        <v>22</v>
      </c>
      <c r="E117" s="37"/>
      <c r="F117" s="37"/>
    </row>
    <row r="118" spans="1:6" s="50" customFormat="1" x14ac:dyDescent="0.3">
      <c r="A118" s="353" t="s">
        <v>342</v>
      </c>
      <c r="B118" s="354"/>
      <c r="C118" s="355"/>
      <c r="D118" s="64">
        <f>D117/(COUNT(B106:C116)*2)</f>
        <v>1</v>
      </c>
      <c r="E118" s="37"/>
      <c r="F118" s="37"/>
    </row>
    <row r="119" spans="1:6" s="50" customFormat="1" x14ac:dyDescent="0.3">
      <c r="A119" s="54"/>
      <c r="B119" s="275"/>
      <c r="C119" s="55"/>
      <c r="D119" s="56"/>
    </row>
    <row r="120" spans="1:6" ht="19.5" x14ac:dyDescent="0.4">
      <c r="A120" s="362" t="s">
        <v>208</v>
      </c>
      <c r="B120" s="363"/>
      <c r="C120" s="363"/>
      <c r="D120" s="363"/>
      <c r="E120" s="363"/>
      <c r="F120" s="363"/>
    </row>
    <row r="121" spans="1:6" x14ac:dyDescent="0.3">
      <c r="A121" s="86" t="s">
        <v>322</v>
      </c>
      <c r="B121" s="274">
        <v>2</v>
      </c>
      <c r="C121" s="219"/>
      <c r="D121" s="238"/>
      <c r="E121" s="238"/>
      <c r="F121" s="219"/>
    </row>
    <row r="122" spans="1:6" x14ac:dyDescent="0.3">
      <c r="A122" s="86" t="s">
        <v>319</v>
      </c>
      <c r="B122" s="274">
        <v>2</v>
      </c>
      <c r="C122" s="219"/>
      <c r="D122" s="220"/>
      <c r="E122" s="220"/>
      <c r="F122" s="219"/>
    </row>
    <row r="123" spans="1:6" ht="19.5" x14ac:dyDescent="0.4">
      <c r="A123" s="41" t="s">
        <v>340</v>
      </c>
      <c r="B123" s="274">
        <v>2</v>
      </c>
      <c r="C123" s="226"/>
      <c r="D123" s="220"/>
      <c r="E123" s="220"/>
      <c r="F123" s="219"/>
    </row>
    <row r="124" spans="1:6" ht="19.5" x14ac:dyDescent="0.4">
      <c r="A124" s="48" t="s">
        <v>285</v>
      </c>
      <c r="B124" s="274">
        <v>2</v>
      </c>
      <c r="C124" s="226"/>
      <c r="D124" s="220"/>
      <c r="E124" s="220"/>
      <c r="F124" s="219"/>
    </row>
    <row r="125" spans="1:6" ht="19.5" x14ac:dyDescent="0.4">
      <c r="A125" s="41" t="s">
        <v>339</v>
      </c>
      <c r="B125" s="274">
        <v>2</v>
      </c>
      <c r="C125" s="226"/>
      <c r="D125" s="232"/>
      <c r="E125" s="227"/>
      <c r="F125" s="219"/>
    </row>
    <row r="126" spans="1:6" ht="36" x14ac:dyDescent="0.35">
      <c r="A126" s="82" t="s">
        <v>239</v>
      </c>
      <c r="B126" s="274">
        <v>2</v>
      </c>
      <c r="C126" s="247" t="str">
        <f>IF(B126=0, -5, "0")</f>
        <v>0</v>
      </c>
      <c r="D126" s="232"/>
      <c r="E126" s="227"/>
      <c r="F126" s="219"/>
    </row>
    <row r="127" spans="1:6" ht="18" x14ac:dyDescent="0.35">
      <c r="A127" s="75" t="s">
        <v>267</v>
      </c>
      <c r="B127" s="274">
        <v>2</v>
      </c>
      <c r="C127" s="247" t="str">
        <f>IF(B127=0, -5, "0")</f>
        <v>0</v>
      </c>
      <c r="D127" s="220"/>
      <c r="E127" s="220"/>
      <c r="F127" s="219"/>
    </row>
    <row r="128" spans="1:6" x14ac:dyDescent="0.3">
      <c r="A128" s="48" t="s">
        <v>183</v>
      </c>
      <c r="B128" s="274">
        <v>2</v>
      </c>
      <c r="C128" s="239"/>
      <c r="D128" s="220"/>
      <c r="E128" s="220"/>
      <c r="F128" s="219"/>
    </row>
    <row r="129" spans="1:6" ht="36" x14ac:dyDescent="0.35">
      <c r="A129" s="82" t="s">
        <v>217</v>
      </c>
      <c r="B129" s="274">
        <v>2</v>
      </c>
      <c r="C129" s="247" t="str">
        <f>IF(B129=0, -5, "0")</f>
        <v>0</v>
      </c>
      <c r="D129" s="220"/>
      <c r="E129" s="220"/>
      <c r="F129" s="219"/>
    </row>
    <row r="130" spans="1:6" x14ac:dyDescent="0.3">
      <c r="A130" s="51" t="s">
        <v>323</v>
      </c>
      <c r="B130" s="274">
        <v>2</v>
      </c>
      <c r="C130" s="239"/>
      <c r="D130" s="220"/>
      <c r="E130" s="220"/>
      <c r="F130" s="219"/>
    </row>
    <row r="131" spans="1:6" ht="18" x14ac:dyDescent="0.35">
      <c r="A131" s="87" t="s">
        <v>366</v>
      </c>
      <c r="B131" s="274">
        <v>2</v>
      </c>
      <c r="C131" s="247" t="str">
        <f>IF(B131=0, -5, "0")</f>
        <v>0</v>
      </c>
      <c r="D131" s="232"/>
      <c r="E131" s="227"/>
      <c r="F131" s="231"/>
    </row>
    <row r="132" spans="1:6" x14ac:dyDescent="0.3">
      <c r="A132" s="353" t="s">
        <v>38</v>
      </c>
      <c r="B132" s="354"/>
      <c r="C132" s="355"/>
      <c r="D132" s="124">
        <f>SUM(B121:C131)</f>
        <v>22</v>
      </c>
    </row>
    <row r="133" spans="1:6" x14ac:dyDescent="0.3">
      <c r="A133" s="353" t="s">
        <v>342</v>
      </c>
      <c r="B133" s="354"/>
      <c r="C133" s="355"/>
      <c r="D133" s="62">
        <f>D132/(COUNT(B121:C131)*2)</f>
        <v>1</v>
      </c>
    </row>
    <row r="134" spans="1:6" s="50" customFormat="1" x14ac:dyDescent="0.3">
      <c r="A134" s="54"/>
      <c r="B134" s="275"/>
      <c r="C134" s="55"/>
      <c r="D134" s="61"/>
    </row>
    <row r="135" spans="1:6" ht="24.75" customHeight="1" x14ac:dyDescent="0.4">
      <c r="A135" s="362" t="s">
        <v>78</v>
      </c>
      <c r="B135" s="363"/>
      <c r="C135" s="363"/>
      <c r="D135" s="363"/>
      <c r="E135" s="363"/>
      <c r="F135" s="363"/>
    </row>
    <row r="136" spans="1:6" ht="19.5" x14ac:dyDescent="0.4">
      <c r="A136" s="51" t="s">
        <v>349</v>
      </c>
      <c r="B136" s="279">
        <v>2</v>
      </c>
      <c r="C136" s="226"/>
      <c r="D136" s="228"/>
      <c r="E136" s="219"/>
      <c r="F136" s="219"/>
    </row>
    <row r="137" spans="1:6" ht="18" x14ac:dyDescent="0.35">
      <c r="A137" s="75" t="s">
        <v>140</v>
      </c>
      <c r="B137" s="279">
        <v>2</v>
      </c>
      <c r="C137" s="248" t="str">
        <f>IF(B137=0, -5, "0")</f>
        <v>0</v>
      </c>
      <c r="D137" s="240"/>
      <c r="E137" s="219"/>
      <c r="F137" s="219"/>
    </row>
    <row r="138" spans="1:6" x14ac:dyDescent="0.3">
      <c r="A138" s="49" t="s">
        <v>324</v>
      </c>
      <c r="B138" s="279">
        <v>2</v>
      </c>
      <c r="C138" s="220"/>
      <c r="D138" s="240"/>
      <c r="E138" s="219"/>
      <c r="F138" s="219"/>
    </row>
    <row r="139" spans="1:6" x14ac:dyDescent="0.3">
      <c r="A139" s="94" t="s">
        <v>325</v>
      </c>
      <c r="B139" s="279">
        <v>2</v>
      </c>
      <c r="C139" s="220"/>
      <c r="D139" s="241"/>
      <c r="E139" s="219"/>
      <c r="F139" s="219"/>
    </row>
    <row r="140" spans="1:6" s="50" customFormat="1" x14ac:dyDescent="0.3">
      <c r="A140" s="49" t="s">
        <v>350</v>
      </c>
      <c r="B140" s="279">
        <v>2</v>
      </c>
      <c r="C140" s="242"/>
      <c r="D140" s="231"/>
      <c r="E140" s="231"/>
      <c r="F140" s="231"/>
    </row>
    <row r="141" spans="1:6" x14ac:dyDescent="0.3">
      <c r="A141" s="51" t="s">
        <v>331</v>
      </c>
      <c r="B141" s="279">
        <v>2</v>
      </c>
      <c r="C141" s="220"/>
      <c r="D141" s="223"/>
      <c r="E141" s="219"/>
      <c r="F141" s="219"/>
    </row>
    <row r="142" spans="1:6" x14ac:dyDescent="0.3">
      <c r="A142" s="51" t="s">
        <v>351</v>
      </c>
      <c r="B142" s="279">
        <v>2</v>
      </c>
      <c r="C142" s="220"/>
      <c r="D142" s="223"/>
      <c r="E142" s="219"/>
      <c r="F142" s="219"/>
    </row>
    <row r="143" spans="1:6" ht="18" x14ac:dyDescent="0.35">
      <c r="A143" s="75" t="s">
        <v>268</v>
      </c>
      <c r="B143" s="279">
        <v>2</v>
      </c>
      <c r="C143" s="248" t="str">
        <f>IF(B143=0, -5, "0")</f>
        <v>0</v>
      </c>
      <c r="D143" s="224"/>
      <c r="E143" s="219"/>
      <c r="F143" s="219"/>
    </row>
    <row r="144" spans="1:6" ht="18" x14ac:dyDescent="0.35">
      <c r="A144" s="75" t="s">
        <v>218</v>
      </c>
      <c r="B144" s="279">
        <v>2</v>
      </c>
      <c r="C144" s="248" t="str">
        <f>IF(B144=0, -5, "0")</f>
        <v>0</v>
      </c>
      <c r="D144" s="224"/>
      <c r="E144" s="219"/>
      <c r="F144" s="219"/>
    </row>
    <row r="145" spans="1:6" x14ac:dyDescent="0.3">
      <c r="A145" s="51" t="s">
        <v>104</v>
      </c>
      <c r="B145" s="279">
        <v>2</v>
      </c>
      <c r="C145" s="220"/>
      <c r="D145" s="223"/>
      <c r="E145" s="219"/>
      <c r="F145" s="219"/>
    </row>
    <row r="146" spans="1:6" x14ac:dyDescent="0.3">
      <c r="A146" s="92" t="s">
        <v>240</v>
      </c>
      <c r="B146" s="279">
        <v>2</v>
      </c>
      <c r="C146" s="220"/>
      <c r="D146" s="223"/>
      <c r="E146" s="219"/>
      <c r="F146" s="219"/>
    </row>
    <row r="147" spans="1:6" x14ac:dyDescent="0.3">
      <c r="A147" s="41" t="s">
        <v>352</v>
      </c>
      <c r="B147" s="279">
        <v>2</v>
      </c>
      <c r="C147" s="220"/>
      <c r="D147" s="241"/>
      <c r="E147" s="219"/>
      <c r="F147" s="219"/>
    </row>
    <row r="148" spans="1:6" x14ac:dyDescent="0.3">
      <c r="A148" s="353" t="s">
        <v>38</v>
      </c>
      <c r="B148" s="354"/>
      <c r="C148" s="355"/>
      <c r="D148" s="124">
        <f>SUM(B136:C147)</f>
        <v>24</v>
      </c>
    </row>
    <row r="149" spans="1:6" x14ac:dyDescent="0.3">
      <c r="A149" s="353" t="s">
        <v>342</v>
      </c>
      <c r="B149" s="354"/>
      <c r="C149" s="355"/>
      <c r="D149" s="64">
        <f>D148/(COUNT(B136:C147)*2)</f>
        <v>1</v>
      </c>
    </row>
    <row r="150" spans="1:6" s="50" customFormat="1" x14ac:dyDescent="0.3">
      <c r="A150" s="54"/>
      <c r="B150" s="275"/>
      <c r="C150" s="55"/>
      <c r="D150" s="56"/>
    </row>
    <row r="151" spans="1:6" ht="19.5" x14ac:dyDescent="0.4">
      <c r="A151" s="362" t="s">
        <v>243</v>
      </c>
      <c r="B151" s="363"/>
      <c r="C151" s="363"/>
      <c r="D151" s="363"/>
      <c r="E151" s="363"/>
      <c r="F151" s="363"/>
    </row>
    <row r="152" spans="1:6" x14ac:dyDescent="0.3">
      <c r="A152" s="92" t="s">
        <v>326</v>
      </c>
      <c r="B152" s="274">
        <v>2</v>
      </c>
      <c r="C152" s="219"/>
      <c r="D152" s="220"/>
      <c r="E152" s="219"/>
      <c r="F152" s="219"/>
    </row>
    <row r="153" spans="1:6" x14ac:dyDescent="0.3">
      <c r="A153" s="41" t="s">
        <v>162</v>
      </c>
      <c r="B153" s="274">
        <v>2</v>
      </c>
      <c r="C153" s="219"/>
      <c r="D153" s="220"/>
      <c r="E153" s="219"/>
      <c r="F153" s="219"/>
    </row>
    <row r="154" spans="1:6" ht="18" x14ac:dyDescent="0.35">
      <c r="A154" s="75" t="s">
        <v>353</v>
      </c>
      <c r="B154" s="274">
        <v>2</v>
      </c>
      <c r="C154" s="246" t="str">
        <f>IF(B154=0, -5, "0")</f>
        <v>0</v>
      </c>
      <c r="D154" s="220"/>
      <c r="E154" s="219"/>
      <c r="F154" s="219"/>
    </row>
    <row r="155" spans="1:6" ht="18" x14ac:dyDescent="0.35">
      <c r="A155" s="75" t="s">
        <v>354</v>
      </c>
      <c r="B155" s="274">
        <v>2</v>
      </c>
      <c r="C155" s="246" t="str">
        <f>IF(B155=0, -5, "0")</f>
        <v>0</v>
      </c>
      <c r="D155" s="220"/>
      <c r="E155" s="219"/>
      <c r="F155" s="219"/>
    </row>
    <row r="156" spans="1:6" ht="18" x14ac:dyDescent="0.35">
      <c r="A156" s="75" t="s">
        <v>355</v>
      </c>
      <c r="B156" s="274">
        <v>2</v>
      </c>
      <c r="C156" s="246" t="str">
        <f>IF(B156=0, -5, "0")</f>
        <v>0</v>
      </c>
      <c r="D156" s="220"/>
      <c r="E156" s="219"/>
      <c r="F156" s="219"/>
    </row>
    <row r="157" spans="1:6" ht="33" x14ac:dyDescent="0.3">
      <c r="A157" s="195" t="s">
        <v>219</v>
      </c>
      <c r="B157" s="274">
        <v>2</v>
      </c>
      <c r="C157" s="219"/>
      <c r="D157" s="243"/>
      <c r="E157" s="219"/>
      <c r="F157" s="219"/>
    </row>
    <row r="158" spans="1:6" x14ac:dyDescent="0.3">
      <c r="A158" s="194" t="s">
        <v>376</v>
      </c>
      <c r="B158" s="274">
        <v>2</v>
      </c>
      <c r="C158" s="219"/>
      <c r="D158" s="244"/>
      <c r="E158" s="219"/>
      <c r="F158" s="219"/>
    </row>
    <row r="159" spans="1:6" x14ac:dyDescent="0.3">
      <c r="A159" s="194" t="s">
        <v>181</v>
      </c>
      <c r="B159" s="274">
        <v>2</v>
      </c>
      <c r="C159" s="219"/>
      <c r="D159" s="244"/>
      <c r="E159" s="219"/>
      <c r="F159" s="219"/>
    </row>
    <row r="160" spans="1:6" x14ac:dyDescent="0.3">
      <c r="A160" s="353" t="s">
        <v>38</v>
      </c>
      <c r="B160" s="360"/>
      <c r="C160" s="361"/>
      <c r="D160" s="186">
        <f>SUM(B152:C159)</f>
        <v>16</v>
      </c>
    </row>
    <row r="161" spans="1:6" x14ac:dyDescent="0.3">
      <c r="A161" s="353" t="s">
        <v>342</v>
      </c>
      <c r="B161" s="354"/>
      <c r="C161" s="355"/>
      <c r="D161" s="64">
        <f>D160/(COUNT(B152:C159)*2)</f>
        <v>1</v>
      </c>
    </row>
    <row r="162" spans="1:6" s="50" customFormat="1" ht="28.15" customHeight="1" x14ac:dyDescent="0.3">
      <c r="A162" s="54"/>
      <c r="B162" s="275"/>
      <c r="C162" s="57"/>
      <c r="D162" s="58"/>
    </row>
    <row r="163" spans="1:6" ht="19.5" x14ac:dyDescent="0.4">
      <c r="A163" s="362" t="s">
        <v>85</v>
      </c>
      <c r="B163" s="363"/>
      <c r="C163" s="363"/>
      <c r="D163" s="363"/>
      <c r="E163" s="363"/>
      <c r="F163" s="363"/>
    </row>
    <row r="164" spans="1:6" ht="31.5" x14ac:dyDescent="0.35">
      <c r="A164" s="177" t="s">
        <v>333</v>
      </c>
      <c r="B164" s="274">
        <v>1</v>
      </c>
      <c r="C164" s="246" t="str">
        <f>IF(B164=0, -5, "0")</f>
        <v>0</v>
      </c>
      <c r="D164" s="245" t="s">
        <v>450</v>
      </c>
      <c r="E164" s="219"/>
      <c r="F164" s="245" t="s">
        <v>470</v>
      </c>
    </row>
    <row r="165" spans="1:6" x14ac:dyDescent="0.3">
      <c r="A165" s="41" t="s">
        <v>334</v>
      </c>
      <c r="B165" s="274">
        <v>2</v>
      </c>
      <c r="C165" s="219"/>
      <c r="D165" s="220"/>
      <c r="E165" s="219"/>
      <c r="F165" s="219"/>
    </row>
    <row r="166" spans="1:6" x14ac:dyDescent="0.3">
      <c r="A166" s="86" t="s">
        <v>241</v>
      </c>
      <c r="B166" s="274">
        <v>2</v>
      </c>
      <c r="C166" s="219"/>
      <c r="D166" s="220"/>
      <c r="E166" s="219"/>
      <c r="F166" s="219"/>
    </row>
    <row r="167" spans="1:6" ht="19.5" customHeight="1" x14ac:dyDescent="0.3">
      <c r="A167" s="41" t="s">
        <v>95</v>
      </c>
      <c r="B167" s="274">
        <v>2</v>
      </c>
      <c r="C167" s="219"/>
      <c r="D167" s="219"/>
      <c r="E167" s="220"/>
      <c r="F167" s="219"/>
    </row>
    <row r="168" spans="1:6" ht="17.25" customHeight="1" x14ac:dyDescent="0.3">
      <c r="A168" s="353" t="s">
        <v>38</v>
      </c>
      <c r="B168" s="354"/>
      <c r="C168" s="355"/>
      <c r="D168" s="124">
        <f>SUM(B164:C167)</f>
        <v>7</v>
      </c>
    </row>
    <row r="169" spans="1:6" x14ac:dyDescent="0.3">
      <c r="A169" s="353" t="s">
        <v>342</v>
      </c>
      <c r="B169" s="354"/>
      <c r="C169" s="355"/>
      <c r="D169" s="64">
        <f>D168/(COUNT(B164:C167)*2)</f>
        <v>0.875</v>
      </c>
    </row>
    <row r="170" spans="1:6" s="50" customFormat="1" x14ac:dyDescent="0.3">
      <c r="A170" s="54"/>
      <c r="B170" s="275"/>
      <c r="C170" s="55"/>
      <c r="D170" s="56"/>
    </row>
    <row r="171" spans="1:6" ht="19.5" x14ac:dyDescent="0.4">
      <c r="A171" s="370" t="s">
        <v>17</v>
      </c>
      <c r="B171" s="371"/>
      <c r="C171" s="371"/>
      <c r="D171" s="371"/>
      <c r="E171" s="371"/>
      <c r="F171" s="371"/>
    </row>
    <row r="172" spans="1:6" ht="30.75" x14ac:dyDescent="0.3">
      <c r="A172" s="48" t="s">
        <v>202</v>
      </c>
      <c r="B172" s="274">
        <v>0</v>
      </c>
      <c r="C172" s="219"/>
      <c r="D172" s="245" t="s">
        <v>421</v>
      </c>
      <c r="E172" s="245" t="s">
        <v>422</v>
      </c>
      <c r="F172" s="283">
        <v>42810</v>
      </c>
    </row>
    <row r="173" spans="1:6" ht="45.75" x14ac:dyDescent="0.3">
      <c r="A173" s="41" t="s">
        <v>96</v>
      </c>
      <c r="B173" s="274">
        <v>0</v>
      </c>
      <c r="C173" s="219"/>
      <c r="D173" s="245" t="s">
        <v>423</v>
      </c>
      <c r="E173" s="245" t="s">
        <v>424</v>
      </c>
      <c r="F173" s="283">
        <v>42810</v>
      </c>
    </row>
    <row r="174" spans="1:6" x14ac:dyDescent="0.3">
      <c r="A174" s="86" t="s">
        <v>220</v>
      </c>
      <c r="B174" s="274">
        <v>2</v>
      </c>
      <c r="C174" s="219"/>
      <c r="D174" s="220"/>
      <c r="E174" s="219"/>
      <c r="F174" s="219"/>
    </row>
    <row r="175" spans="1:6" ht="48.75" customHeight="1" x14ac:dyDescent="0.3">
      <c r="A175" s="41" t="s">
        <v>163</v>
      </c>
      <c r="B175" s="274">
        <v>2</v>
      </c>
      <c r="C175" s="219"/>
      <c r="D175" s="220"/>
      <c r="E175" s="220"/>
      <c r="F175" s="219"/>
    </row>
    <row r="176" spans="1:6" x14ac:dyDescent="0.3">
      <c r="A176" s="353" t="s">
        <v>38</v>
      </c>
      <c r="B176" s="354"/>
      <c r="C176" s="355"/>
      <c r="D176" s="124">
        <f>SUM(B172:C175)</f>
        <v>4</v>
      </c>
    </row>
    <row r="177" spans="1:6" x14ac:dyDescent="0.3">
      <c r="A177" s="353" t="s">
        <v>342</v>
      </c>
      <c r="B177" s="354"/>
      <c r="C177" s="355"/>
      <c r="D177" s="64">
        <f>D176/(COUNT(B172:C175)*2)</f>
        <v>0.5</v>
      </c>
    </row>
    <row r="178" spans="1:6" s="50" customFormat="1" x14ac:dyDescent="0.3">
      <c r="A178" s="54"/>
      <c r="B178" s="275"/>
      <c r="C178" s="55"/>
      <c r="D178" s="56"/>
    </row>
    <row r="179" spans="1:6" ht="19.5" x14ac:dyDescent="0.4">
      <c r="A179" s="362" t="s">
        <v>87</v>
      </c>
      <c r="B179" s="363"/>
      <c r="C179" s="363"/>
      <c r="D179" s="363"/>
      <c r="E179" s="363"/>
      <c r="F179" s="363"/>
    </row>
    <row r="180" spans="1:6" ht="30.75" x14ac:dyDescent="0.3">
      <c r="A180" s="86" t="s">
        <v>364</v>
      </c>
      <c r="B180" s="274">
        <v>1</v>
      </c>
      <c r="C180" s="219"/>
      <c r="D180" s="245" t="s">
        <v>425</v>
      </c>
      <c r="E180" s="245"/>
      <c r="F180" s="283">
        <v>42810</v>
      </c>
    </row>
    <row r="181" spans="1:6" ht="30.75" x14ac:dyDescent="0.3">
      <c r="A181" s="94" t="s">
        <v>247</v>
      </c>
      <c r="B181" s="274">
        <v>1</v>
      </c>
      <c r="C181" s="219"/>
      <c r="D181" s="245" t="s">
        <v>467</v>
      </c>
      <c r="E181" s="166"/>
      <c r="F181" s="283">
        <v>42810</v>
      </c>
    </row>
    <row r="182" spans="1:6" x14ac:dyDescent="0.3">
      <c r="A182" s="41" t="s">
        <v>97</v>
      </c>
      <c r="B182" s="274">
        <v>2</v>
      </c>
      <c r="C182" s="219"/>
      <c r="D182" s="220"/>
      <c r="E182" s="219"/>
      <c r="F182" s="219"/>
    </row>
    <row r="183" spans="1:6" x14ac:dyDescent="0.3">
      <c r="A183" s="48" t="s">
        <v>269</v>
      </c>
      <c r="B183" s="274">
        <v>2</v>
      </c>
      <c r="C183" s="219"/>
      <c r="D183" s="220"/>
      <c r="E183" s="219"/>
      <c r="F183" s="219"/>
    </row>
    <row r="184" spans="1:6" ht="45.75" x14ac:dyDescent="0.3">
      <c r="A184" s="41" t="s">
        <v>356</v>
      </c>
      <c r="B184" s="274">
        <v>2</v>
      </c>
      <c r="C184" s="219"/>
      <c r="D184" s="245" t="s">
        <v>468</v>
      </c>
      <c r="E184" s="219"/>
      <c r="F184" s="283">
        <v>42810</v>
      </c>
    </row>
    <row r="185" spans="1:6" x14ac:dyDescent="0.3">
      <c r="A185" s="353" t="s">
        <v>38</v>
      </c>
      <c r="B185" s="354"/>
      <c r="C185" s="355"/>
      <c r="D185" s="124">
        <f>SUM(B180:C184)</f>
        <v>8</v>
      </c>
    </row>
    <row r="186" spans="1:6" x14ac:dyDescent="0.3">
      <c r="A186" s="353" t="s">
        <v>342</v>
      </c>
      <c r="B186" s="354"/>
      <c r="C186" s="355"/>
      <c r="D186" s="64">
        <f>D185/(COUNT(B180:C184)*2)</f>
        <v>0.8</v>
      </c>
    </row>
    <row r="187" spans="1:6" s="50" customFormat="1" x14ac:dyDescent="0.3">
      <c r="A187" s="54"/>
      <c r="B187" s="275"/>
      <c r="C187" s="55"/>
      <c r="D187" s="56"/>
    </row>
    <row r="188" spans="1:6" ht="19.5" x14ac:dyDescent="0.4">
      <c r="A188" s="362" t="s">
        <v>242</v>
      </c>
      <c r="B188" s="363"/>
      <c r="C188" s="363"/>
      <c r="D188" s="363"/>
      <c r="E188" s="363"/>
      <c r="F188" s="363"/>
    </row>
    <row r="189" spans="1:6" x14ac:dyDescent="0.3">
      <c r="A189" s="41" t="s">
        <v>357</v>
      </c>
      <c r="B189" s="274" t="s">
        <v>34</v>
      </c>
      <c r="C189" s="219"/>
      <c r="D189" s="219"/>
      <c r="E189" s="219"/>
      <c r="F189" s="219"/>
    </row>
    <row r="190" spans="1:6" ht="18" x14ac:dyDescent="0.35">
      <c r="A190" s="177" t="s">
        <v>365</v>
      </c>
      <c r="B190" s="274">
        <v>2</v>
      </c>
      <c r="C190" s="246" t="str">
        <f>IF(B190=0, -5, "0")</f>
        <v>0</v>
      </c>
      <c r="D190" s="219"/>
      <c r="E190" s="219"/>
      <c r="F190" s="231"/>
    </row>
    <row r="191" spans="1:6" x14ac:dyDescent="0.3">
      <c r="A191" s="48" t="s">
        <v>360</v>
      </c>
      <c r="B191" s="274">
        <v>2</v>
      </c>
      <c r="C191" s="219"/>
      <c r="D191" s="219"/>
      <c r="E191" s="219"/>
      <c r="F191" s="219"/>
    </row>
    <row r="192" spans="1:6" x14ac:dyDescent="0.3">
      <c r="A192" s="95" t="s">
        <v>212</v>
      </c>
      <c r="B192" s="274" t="s">
        <v>34</v>
      </c>
      <c r="C192" s="219"/>
      <c r="D192" s="219"/>
      <c r="E192" s="219"/>
      <c r="F192" s="219"/>
    </row>
    <row r="193" spans="1:4" x14ac:dyDescent="0.3">
      <c r="A193" s="353" t="s">
        <v>38</v>
      </c>
      <c r="B193" s="354"/>
      <c r="C193" s="355"/>
      <c r="D193" s="96">
        <f>SUM(B189:C192)</f>
        <v>4</v>
      </c>
    </row>
    <row r="194" spans="1:4" x14ac:dyDescent="0.3">
      <c r="A194" s="353" t="s">
        <v>342</v>
      </c>
      <c r="B194" s="354"/>
      <c r="C194" s="355"/>
      <c r="D194" s="64">
        <f>D193/(COUNT(B189:C192)*2)</f>
        <v>1</v>
      </c>
    </row>
    <row r="196" spans="1:4" ht="18" x14ac:dyDescent="0.35">
      <c r="A196" s="120" t="s">
        <v>284</v>
      </c>
      <c r="B196" s="280"/>
      <c r="C196" s="119"/>
      <c r="D196" s="218"/>
    </row>
    <row r="197" spans="1:4" ht="22.5" x14ac:dyDescent="0.3">
      <c r="A197" s="70" t="s">
        <v>377</v>
      </c>
      <c r="B197" s="71"/>
      <c r="C197" s="72"/>
      <c r="D197" s="73">
        <f>SUM(D193,D185,D176,D168,D160,D62,D51,D32,D22,D117,D148,D132,D101,D83,D41)</f>
        <v>213</v>
      </c>
    </row>
    <row r="198" spans="1:4" ht="22.5" x14ac:dyDescent="0.3">
      <c r="A198" s="70" t="s">
        <v>378</v>
      </c>
      <c r="B198" s="71"/>
      <c r="C198" s="72"/>
      <c r="D198" s="74">
        <f>D197/(COUNT(B189:C192,B180:C184,B172:C175,B164:C167,B152:C159,B55:C61,B45:C50,B26:C31,B17:C21,B106:C116,B136:C147,B121:C131,B87:C100,B66:C82,B36:C40)*2)</f>
        <v>0.94247787610619471</v>
      </c>
    </row>
  </sheetData>
  <sheetProtection algorithmName="SHA-512" hashValue="1zxwJ9lWBi6vfis6TjV3aatgYEGROARBvFKdAtSxc7/a39XKwHClyVdl9wtg7+nqsyZx9mgDmxoIL24QM+Q/uQ==" saltValue="plgox+Mxql0LIQffshjucQ==" spinCount="100000" sheet="1" objects="1" scenarios="1" formatCells="0"/>
  <mergeCells count="58">
    <mergeCell ref="A163:F163"/>
    <mergeCell ref="A186:C186"/>
    <mergeCell ref="A188:F188"/>
    <mergeCell ref="A193:C193"/>
    <mergeCell ref="A135:F135"/>
    <mergeCell ref="A148:C148"/>
    <mergeCell ref="A149:C149"/>
    <mergeCell ref="A151:F151"/>
    <mergeCell ref="A160:C160"/>
    <mergeCell ref="A168:C168"/>
    <mergeCell ref="A169:C169"/>
    <mergeCell ref="A171:F171"/>
    <mergeCell ref="A176:C176"/>
    <mergeCell ref="A177:C177"/>
    <mergeCell ref="A179:F179"/>
    <mergeCell ref="A185:C185"/>
    <mergeCell ref="A54:F54"/>
    <mergeCell ref="A62:C62"/>
    <mergeCell ref="A63:C63"/>
    <mergeCell ref="A133:C133"/>
    <mergeCell ref="A65:F65"/>
    <mergeCell ref="A84:C84"/>
    <mergeCell ref="A83:C83"/>
    <mergeCell ref="A86:F86"/>
    <mergeCell ref="A101:C101"/>
    <mergeCell ref="A102:C102"/>
    <mergeCell ref="A105:F105"/>
    <mergeCell ref="A117:C117"/>
    <mergeCell ref="A118:C118"/>
    <mergeCell ref="A120:F120"/>
    <mergeCell ref="A132:C132"/>
    <mergeCell ref="A41:C41"/>
    <mergeCell ref="A44:F44"/>
    <mergeCell ref="A33:C33"/>
    <mergeCell ref="A51:C51"/>
    <mergeCell ref="A52:C52"/>
    <mergeCell ref="B10:F10"/>
    <mergeCell ref="D1:I1"/>
    <mergeCell ref="A6:F6"/>
    <mergeCell ref="A7:F7"/>
    <mergeCell ref="B8:F8"/>
    <mergeCell ref="B9:F9"/>
    <mergeCell ref="A194:C194"/>
    <mergeCell ref="A161:C161"/>
    <mergeCell ref="B11:F11"/>
    <mergeCell ref="D12:H12"/>
    <mergeCell ref="A13:A14"/>
    <mergeCell ref="B13:C13"/>
    <mergeCell ref="D13:D14"/>
    <mergeCell ref="E13:E14"/>
    <mergeCell ref="F13:F14"/>
    <mergeCell ref="A16:F16"/>
    <mergeCell ref="A22:C22"/>
    <mergeCell ref="A23:C23"/>
    <mergeCell ref="A25:F25"/>
    <mergeCell ref="A32:C32"/>
    <mergeCell ref="A35:F35"/>
    <mergeCell ref="A42:C42"/>
  </mergeCells>
  <dataValidations count="1">
    <dataValidation type="list" allowBlank="1" showInputMessage="1" showErrorMessage="1" sqref="B17:B21 B26:B31 B36:B40 B45:B50 B152:B159 B189:B192 B87:B100 B76:B82 B121:B131 B60:B61 B136:B147 B164:B167 B172:B175 B180:B184 B116">
      <formula1>$B$1:$B$4</formula1>
    </dataValidation>
  </dataValidations>
  <pageMargins left="0.7" right="0.7" top="0.75" bottom="0.75" header="0.3" footer="0.3"/>
  <pageSetup paperSize="9" scale="47" orientation="portrait" r:id="rId1"/>
  <rowBreaks count="1" manualBreakCount="1">
    <brk id="84" max="5" man="1"/>
  </row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4"/>
  <dimension ref="A1:XFD505"/>
  <sheetViews>
    <sheetView topLeftCell="A337" zoomScaleNormal="100" workbookViewId="0">
      <selection activeCell="A99" sqref="A99:F99"/>
    </sheetView>
  </sheetViews>
  <sheetFormatPr baseColWidth="10" defaultColWidth="11.42578125" defaultRowHeight="15" x14ac:dyDescent="0.25"/>
  <cols>
    <col min="1" max="1" width="57.140625" style="1" customWidth="1"/>
    <col min="2" max="2" width="14" style="165" customWidth="1"/>
    <col min="3" max="3" width="9.140625" style="165" customWidth="1"/>
    <col min="4" max="4" width="50" style="165" customWidth="1"/>
    <col min="5" max="5" width="26.42578125" style="6" customWidth="1"/>
    <col min="6" max="6" width="11.42578125" style="165"/>
    <col min="7" max="7" width="5" style="165" customWidth="1"/>
    <col min="8" max="16384" width="11.42578125" style="165"/>
  </cols>
  <sheetData>
    <row r="1" spans="1:9" ht="20.25" x14ac:dyDescent="0.3">
      <c r="A1"/>
      <c r="C1" s="42">
        <v>0</v>
      </c>
      <c r="D1" s="341"/>
      <c r="E1" s="341"/>
      <c r="F1" s="341"/>
      <c r="G1" s="341"/>
      <c r="H1" s="341"/>
      <c r="I1" s="341"/>
    </row>
    <row r="2" spans="1:9" ht="20.25" x14ac:dyDescent="0.3">
      <c r="C2" s="42">
        <v>1</v>
      </c>
      <c r="D2" s="211"/>
      <c r="E2" s="286"/>
      <c r="F2" s="211"/>
      <c r="G2" s="211"/>
      <c r="H2" s="211"/>
      <c r="I2" s="211"/>
    </row>
    <row r="3" spans="1:9" ht="20.25" x14ac:dyDescent="0.3">
      <c r="C3" s="42">
        <v>2</v>
      </c>
      <c r="D3" s="211"/>
      <c r="E3" s="286"/>
      <c r="F3" s="211"/>
      <c r="G3" s="211"/>
      <c r="H3" s="211"/>
      <c r="I3" s="211"/>
    </row>
    <row r="4" spans="1:9" ht="20.25" x14ac:dyDescent="0.3">
      <c r="C4" s="42" t="s">
        <v>34</v>
      </c>
      <c r="D4" s="211"/>
      <c r="E4" s="286"/>
      <c r="F4" s="211"/>
      <c r="G4" s="211"/>
      <c r="H4" s="211"/>
      <c r="I4" s="211"/>
    </row>
    <row r="5" spans="1:9" ht="20.25" x14ac:dyDescent="0.3">
      <c r="D5" s="211"/>
      <c r="E5" s="286"/>
      <c r="F5" s="211"/>
      <c r="G5" s="211"/>
      <c r="H5" s="211"/>
      <c r="I5" s="211"/>
    </row>
    <row r="6" spans="1:9" ht="20.25" x14ac:dyDescent="0.3">
      <c r="D6" s="211"/>
      <c r="E6" s="286"/>
      <c r="F6" s="211"/>
      <c r="G6" s="211"/>
      <c r="H6" s="211"/>
      <c r="I6" s="211"/>
    </row>
    <row r="7" spans="1:9" ht="21" x14ac:dyDescent="0.3">
      <c r="A7" s="342" t="s">
        <v>201</v>
      </c>
      <c r="B7" s="342"/>
      <c r="C7" s="342"/>
      <c r="D7" s="342"/>
      <c r="E7" s="342"/>
      <c r="F7" s="342"/>
      <c r="G7" s="211"/>
      <c r="H7" s="211"/>
      <c r="I7" s="211"/>
    </row>
    <row r="8" spans="1:9" ht="29.25" x14ac:dyDescent="0.5">
      <c r="A8" s="343" t="str">
        <f>'Page de garde'!D18</f>
        <v>CM Tozeur</v>
      </c>
      <c r="B8" s="343"/>
      <c r="C8" s="343"/>
      <c r="D8" s="343"/>
      <c r="E8" s="343"/>
      <c r="F8" s="343"/>
      <c r="G8" s="214"/>
      <c r="H8" s="214"/>
      <c r="I8" s="211"/>
    </row>
    <row r="9" spans="1:9" ht="24.75" x14ac:dyDescent="0.5">
      <c r="A9" s="38" t="s">
        <v>44</v>
      </c>
      <c r="B9" s="344" t="s">
        <v>411</v>
      </c>
      <c r="C9" s="344"/>
      <c r="D9" s="344"/>
      <c r="E9" s="344"/>
      <c r="F9" s="344"/>
      <c r="G9" s="214"/>
      <c r="H9" s="214"/>
      <c r="I9" s="211"/>
    </row>
    <row r="10" spans="1:9" ht="24.75" x14ac:dyDescent="0.5">
      <c r="A10" s="39" t="s">
        <v>46</v>
      </c>
      <c r="B10" s="345" t="s">
        <v>502</v>
      </c>
      <c r="C10" s="345"/>
      <c r="D10" s="345"/>
      <c r="E10" s="345"/>
      <c r="F10" s="345"/>
      <c r="G10" s="214"/>
      <c r="H10" s="214"/>
      <c r="I10" s="211"/>
    </row>
    <row r="11" spans="1:9" ht="24.75" x14ac:dyDescent="0.5">
      <c r="A11" s="38" t="s">
        <v>45</v>
      </c>
      <c r="B11" s="340">
        <v>42874</v>
      </c>
      <c r="C11" s="340"/>
      <c r="D11" s="340"/>
      <c r="E11" s="340"/>
      <c r="F11" s="340"/>
      <c r="G11" s="214"/>
      <c r="H11" s="214"/>
      <c r="I11" s="211"/>
    </row>
    <row r="12" spans="1:9" ht="24.75" x14ac:dyDescent="0.5">
      <c r="A12" s="38" t="s">
        <v>276</v>
      </c>
      <c r="B12" s="346">
        <f>D505</f>
        <v>0.92361111111111116</v>
      </c>
      <c r="C12" s="346"/>
      <c r="D12" s="346"/>
      <c r="E12" s="346"/>
      <c r="F12" s="346"/>
      <c r="G12" s="214"/>
      <c r="H12" s="214"/>
      <c r="I12" s="211"/>
    </row>
    <row r="13" spans="1:9" ht="22.5" x14ac:dyDescent="0.45">
      <c r="A13" s="35"/>
      <c r="B13" s="36"/>
      <c r="C13" s="36"/>
      <c r="D13" s="347"/>
      <c r="E13" s="347"/>
      <c r="F13" s="347"/>
      <c r="G13" s="347"/>
      <c r="H13" s="347"/>
      <c r="I13" s="3"/>
    </row>
    <row r="14" spans="1:9" ht="16.5" customHeight="1" x14ac:dyDescent="0.3">
      <c r="A14" s="348" t="s">
        <v>32</v>
      </c>
      <c r="B14" s="349" t="s">
        <v>33</v>
      </c>
      <c r="C14" s="349"/>
      <c r="D14" s="349" t="s">
        <v>48</v>
      </c>
      <c r="E14" s="350" t="s">
        <v>358</v>
      </c>
      <c r="F14" s="349" t="s">
        <v>214</v>
      </c>
      <c r="G14" s="36"/>
      <c r="H14" s="36"/>
    </row>
    <row r="15" spans="1:9" ht="16.5" customHeight="1" x14ac:dyDescent="0.3">
      <c r="A15" s="348"/>
      <c r="B15" s="76" t="s">
        <v>36</v>
      </c>
      <c r="C15" s="76" t="s">
        <v>35</v>
      </c>
      <c r="D15" s="349"/>
      <c r="E15" s="350"/>
      <c r="F15" s="349"/>
      <c r="G15" s="36"/>
      <c r="H15" s="36"/>
    </row>
    <row r="16" spans="1:9" ht="18" x14ac:dyDescent="0.35">
      <c r="A16" s="337" t="s">
        <v>0</v>
      </c>
      <c r="B16" s="337"/>
      <c r="C16" s="337"/>
      <c r="D16" s="337"/>
      <c r="E16" s="337"/>
      <c r="F16" s="337"/>
      <c r="G16" s="36"/>
      <c r="H16" s="36"/>
    </row>
    <row r="17" spans="1:8" ht="18" x14ac:dyDescent="0.3">
      <c r="A17" s="180">
        <f>B11</f>
        <v>42874</v>
      </c>
      <c r="B17" s="36"/>
      <c r="C17" s="36"/>
      <c r="D17" s="36"/>
      <c r="E17" s="287"/>
      <c r="F17" s="36"/>
      <c r="G17" s="36"/>
      <c r="H17" s="36"/>
    </row>
    <row r="18" spans="1:8" ht="18" x14ac:dyDescent="0.25">
      <c r="A18" s="351" t="s">
        <v>1</v>
      </c>
      <c r="B18" s="352"/>
      <c r="C18" s="352"/>
      <c r="D18" s="352"/>
      <c r="E18" s="352"/>
      <c r="F18" s="352"/>
    </row>
    <row r="19" spans="1:8" x14ac:dyDescent="0.25">
      <c r="A19" s="167" t="s">
        <v>10</v>
      </c>
      <c r="B19" s="168">
        <v>2</v>
      </c>
      <c r="C19" s="168"/>
      <c r="D19" s="166"/>
      <c r="E19" s="166"/>
      <c r="F19" s="145"/>
    </row>
    <row r="20" spans="1:8" x14ac:dyDescent="0.25">
      <c r="A20" s="167" t="s">
        <v>211</v>
      </c>
      <c r="B20" s="168" t="s">
        <v>34</v>
      </c>
      <c r="C20" s="168"/>
      <c r="D20" s="166"/>
      <c r="E20" s="166"/>
      <c r="F20" s="145"/>
    </row>
    <row r="21" spans="1:8" ht="30" x14ac:dyDescent="0.25">
      <c r="A21" s="167" t="s">
        <v>98</v>
      </c>
      <c r="B21" s="168">
        <v>0</v>
      </c>
      <c r="C21" s="168"/>
      <c r="D21" s="166" t="s">
        <v>477</v>
      </c>
      <c r="E21" s="166" t="s">
        <v>503</v>
      </c>
      <c r="F21" s="145"/>
    </row>
    <row r="22" spans="1:8" s="170" customFormat="1" x14ac:dyDescent="0.25">
      <c r="A22" s="99" t="s">
        <v>307</v>
      </c>
      <c r="B22" s="168">
        <v>2</v>
      </c>
      <c r="C22" s="169"/>
      <c r="E22" s="144"/>
      <c r="F22" s="171"/>
    </row>
    <row r="23" spans="1:8" x14ac:dyDescent="0.25">
      <c r="A23" s="19" t="s">
        <v>38</v>
      </c>
      <c r="B23" s="19"/>
      <c r="C23" s="19"/>
      <c r="D23" s="19">
        <f>SUM(B19:C22)</f>
        <v>4</v>
      </c>
    </row>
    <row r="24" spans="1:8" x14ac:dyDescent="0.25">
      <c r="A24" s="19" t="s">
        <v>37</v>
      </c>
      <c r="B24" s="20"/>
      <c r="C24" s="21"/>
      <c r="D24" s="62">
        <f>D23/(COUNT(B19:C22)*2)</f>
        <v>0.66666666666666663</v>
      </c>
    </row>
    <row r="25" spans="1:8" x14ac:dyDescent="0.25">
      <c r="A25" s="5"/>
      <c r="B25" s="6"/>
      <c r="C25" s="7"/>
      <c r="D25" s="6"/>
    </row>
    <row r="26" spans="1:8" ht="18" x14ac:dyDescent="0.25">
      <c r="A26" s="335" t="s">
        <v>18</v>
      </c>
      <c r="B26" s="336"/>
      <c r="C26" s="336"/>
      <c r="D26" s="336"/>
      <c r="E26" s="336"/>
      <c r="F26" s="336"/>
    </row>
    <row r="27" spans="1:8" x14ac:dyDescent="0.25">
      <c r="A27" s="18" t="s">
        <v>2</v>
      </c>
      <c r="B27" s="168">
        <v>2</v>
      </c>
      <c r="C27" s="168"/>
      <c r="D27" s="166"/>
      <c r="E27" s="166"/>
      <c r="F27" s="145"/>
    </row>
    <row r="28" spans="1:8" ht="18" x14ac:dyDescent="0.35">
      <c r="A28" s="75" t="s">
        <v>186</v>
      </c>
      <c r="B28" s="168">
        <v>2</v>
      </c>
      <c r="C28" s="215" t="str">
        <f>IF(B28=0, -5, "0")</f>
        <v>0</v>
      </c>
      <c r="D28" s="166"/>
      <c r="E28" s="166"/>
      <c r="F28" s="145"/>
    </row>
    <row r="29" spans="1:8" ht="30" x14ac:dyDescent="0.25">
      <c r="A29" s="167" t="s">
        <v>170</v>
      </c>
      <c r="B29" s="168">
        <v>2</v>
      </c>
      <c r="C29" s="168"/>
      <c r="D29" s="166"/>
      <c r="E29" s="166"/>
      <c r="F29" s="145"/>
    </row>
    <row r="30" spans="1:8" ht="45" x14ac:dyDescent="0.25">
      <c r="A30" s="167" t="s">
        <v>165</v>
      </c>
      <c r="B30" s="168">
        <v>2</v>
      </c>
      <c r="C30" s="168"/>
      <c r="D30" s="153"/>
      <c r="E30" s="166"/>
      <c r="F30" s="145"/>
    </row>
    <row r="31" spans="1:8" ht="30" x14ac:dyDescent="0.25">
      <c r="A31" s="18" t="s">
        <v>53</v>
      </c>
      <c r="B31" s="168">
        <v>2</v>
      </c>
      <c r="C31" s="168"/>
      <c r="D31" s="166"/>
      <c r="E31" s="166"/>
      <c r="F31" s="145"/>
    </row>
    <row r="32" spans="1:8" ht="75" x14ac:dyDescent="0.25">
      <c r="A32" s="167" t="s">
        <v>166</v>
      </c>
      <c r="B32" s="168">
        <v>2</v>
      </c>
      <c r="C32" s="168"/>
      <c r="D32" s="154"/>
      <c r="E32" s="166"/>
      <c r="F32" s="145"/>
      <c r="G32" s="170"/>
    </row>
    <row r="33" spans="1:7" ht="36" x14ac:dyDescent="0.25">
      <c r="A33" s="98" t="s">
        <v>11</v>
      </c>
      <c r="B33" s="168">
        <v>2</v>
      </c>
      <c r="C33" s="215" t="str">
        <f>IF(B33=0, -5, "0")</f>
        <v>0</v>
      </c>
      <c r="D33" s="128"/>
      <c r="E33" s="166"/>
      <c r="F33" s="145"/>
    </row>
    <row r="34" spans="1:7" x14ac:dyDescent="0.25">
      <c r="A34" s="18" t="s">
        <v>290</v>
      </c>
      <c r="B34" s="168">
        <v>2</v>
      </c>
      <c r="C34" s="169"/>
      <c r="D34" s="164"/>
      <c r="E34" s="144"/>
      <c r="F34" s="171"/>
      <c r="G34" s="170"/>
    </row>
    <row r="35" spans="1:7" x14ac:dyDescent="0.25">
      <c r="A35" s="18" t="s">
        <v>203</v>
      </c>
      <c r="B35" s="168">
        <v>2</v>
      </c>
      <c r="C35" s="168"/>
      <c r="D35" s="166"/>
      <c r="E35" s="166"/>
      <c r="F35" s="145"/>
    </row>
    <row r="36" spans="1:7" ht="45" x14ac:dyDescent="0.25">
      <c r="A36" s="108" t="s">
        <v>287</v>
      </c>
      <c r="B36" s="168" t="s">
        <v>34</v>
      </c>
      <c r="C36" s="152"/>
      <c r="D36" s="132"/>
      <c r="E36" s="7"/>
      <c r="F36" s="101"/>
    </row>
    <row r="37" spans="1:7" x14ac:dyDescent="0.25">
      <c r="A37" s="19" t="s">
        <v>38</v>
      </c>
      <c r="B37" s="19"/>
      <c r="C37" s="19"/>
      <c r="D37" s="19">
        <f>SUM(B27:C35)</f>
        <v>18</v>
      </c>
    </row>
    <row r="38" spans="1:7" x14ac:dyDescent="0.25">
      <c r="A38" s="19" t="s">
        <v>37</v>
      </c>
      <c r="B38" s="20"/>
      <c r="C38" s="21"/>
      <c r="D38" s="62">
        <f>D37/(COUNT(B27:C35)*2)</f>
        <v>1</v>
      </c>
    </row>
    <row r="39" spans="1:7" x14ac:dyDescent="0.25">
      <c r="A39" s="8"/>
      <c r="B39" s="7"/>
      <c r="C39" s="7"/>
      <c r="D39" s="7"/>
    </row>
    <row r="40" spans="1:7" ht="18" x14ac:dyDescent="0.25">
      <c r="A40" s="77" t="s">
        <v>40</v>
      </c>
      <c r="B40" s="78"/>
      <c r="C40" s="79"/>
      <c r="D40" s="80">
        <f>SUM(D37,D23)</f>
        <v>22</v>
      </c>
    </row>
    <row r="41" spans="1:7" ht="18" x14ac:dyDescent="0.25">
      <c r="A41" s="77" t="s">
        <v>223</v>
      </c>
      <c r="B41" s="78"/>
      <c r="C41" s="79"/>
      <c r="D41" s="81">
        <f>D40/(COUNT(B27:C35,B19:C22)*2)</f>
        <v>0.91666666666666663</v>
      </c>
    </row>
    <row r="42" spans="1:7" x14ac:dyDescent="0.25">
      <c r="A42" s="9"/>
      <c r="B42" s="6"/>
      <c r="C42" s="7"/>
      <c r="D42" s="6"/>
    </row>
    <row r="43" spans="1:7" ht="18" x14ac:dyDescent="0.35">
      <c r="A43" s="337" t="s">
        <v>137</v>
      </c>
      <c r="B43" s="337"/>
      <c r="C43" s="337"/>
      <c r="D43" s="337"/>
      <c r="E43" s="337"/>
      <c r="F43" s="337"/>
    </row>
    <row r="44" spans="1:7" x14ac:dyDescent="0.25">
      <c r="A44" s="181">
        <f>B11</f>
        <v>42874</v>
      </c>
      <c r="B44" s="6"/>
      <c r="C44" s="7"/>
      <c r="D44" s="6"/>
    </row>
    <row r="45" spans="1:7" ht="16.5" x14ac:dyDescent="0.25">
      <c r="A45" s="338" t="s">
        <v>63</v>
      </c>
      <c r="B45" s="339"/>
      <c r="C45" s="339"/>
      <c r="D45" s="339"/>
      <c r="E45" s="339"/>
      <c r="F45" s="339"/>
    </row>
    <row r="46" spans="1:7" x14ac:dyDescent="0.25">
      <c r="A46" s="33" t="s">
        <v>109</v>
      </c>
      <c r="B46" s="168">
        <v>2</v>
      </c>
      <c r="C46" s="168"/>
      <c r="D46" s="154"/>
      <c r="E46" s="166"/>
      <c r="F46" s="145"/>
    </row>
    <row r="47" spans="1:7" ht="45" x14ac:dyDescent="0.25">
      <c r="A47" s="43" t="s">
        <v>259</v>
      </c>
      <c r="B47" s="168">
        <v>0</v>
      </c>
      <c r="C47" s="168"/>
      <c r="D47" s="154" t="s">
        <v>478</v>
      </c>
      <c r="E47" s="166" t="s">
        <v>479</v>
      </c>
      <c r="F47" s="145"/>
    </row>
    <row r="48" spans="1:7" x14ac:dyDescent="0.25">
      <c r="A48" s="33" t="s">
        <v>297</v>
      </c>
      <c r="B48" s="168">
        <v>2</v>
      </c>
      <c r="C48" s="169"/>
      <c r="D48" s="161"/>
      <c r="E48" s="144"/>
      <c r="F48" s="145"/>
    </row>
    <row r="49" spans="1:6" x14ac:dyDescent="0.25">
      <c r="A49" s="33" t="s">
        <v>28</v>
      </c>
      <c r="B49" s="168">
        <v>2</v>
      </c>
      <c r="C49" s="168"/>
      <c r="D49" s="154"/>
      <c r="E49" s="166"/>
      <c r="F49" s="145"/>
    </row>
    <row r="50" spans="1:6" x14ac:dyDescent="0.25">
      <c r="A50" s="43" t="s">
        <v>141</v>
      </c>
      <c r="B50" s="168">
        <v>2</v>
      </c>
      <c r="C50" s="168"/>
      <c r="D50" s="154"/>
      <c r="E50" s="166"/>
      <c r="F50" s="145"/>
    </row>
    <row r="51" spans="1:6" ht="18" x14ac:dyDescent="0.35">
      <c r="A51" s="75" t="s">
        <v>7</v>
      </c>
      <c r="B51" s="168">
        <v>2</v>
      </c>
      <c r="C51" s="215" t="str">
        <f>IF(B51=0, -5, "0")</f>
        <v>0</v>
      </c>
      <c r="D51" s="155"/>
      <c r="E51" s="166"/>
      <c r="F51" s="145"/>
    </row>
    <row r="52" spans="1:6" x14ac:dyDescent="0.25">
      <c r="A52" s="23" t="s">
        <v>26</v>
      </c>
      <c r="B52" s="168">
        <v>2</v>
      </c>
      <c r="C52" s="136"/>
      <c r="D52" s="155"/>
      <c r="E52" s="166"/>
      <c r="F52" s="145"/>
    </row>
    <row r="53" spans="1:6" ht="36" x14ac:dyDescent="0.35">
      <c r="A53" s="82" t="s">
        <v>27</v>
      </c>
      <c r="B53" s="168">
        <v>2</v>
      </c>
      <c r="C53" s="215" t="str">
        <f>IF(B53=0, -5, "0")</f>
        <v>0</v>
      </c>
      <c r="D53" s="139"/>
      <c r="E53" s="166"/>
      <c r="F53" s="145"/>
    </row>
    <row r="54" spans="1:6" x14ac:dyDescent="0.25">
      <c r="A54" s="19" t="s">
        <v>38</v>
      </c>
      <c r="B54" s="19"/>
      <c r="C54" s="19"/>
      <c r="D54" s="19">
        <f>SUM(B46:C53)</f>
        <v>14</v>
      </c>
    </row>
    <row r="55" spans="1:6" x14ac:dyDescent="0.25">
      <c r="A55" s="19" t="s">
        <v>37</v>
      </c>
      <c r="B55" s="20"/>
      <c r="C55" s="21"/>
      <c r="D55" s="62">
        <f>D54/(COUNT(B46:C53)*2)</f>
        <v>0.875</v>
      </c>
    </row>
    <row r="56" spans="1:6" x14ac:dyDescent="0.25">
      <c r="A56" s="9"/>
      <c r="B56" s="6"/>
      <c r="C56" s="7"/>
      <c r="D56" s="6"/>
    </row>
    <row r="57" spans="1:6" ht="18" x14ac:dyDescent="0.25">
      <c r="A57" s="335" t="s">
        <v>65</v>
      </c>
      <c r="B57" s="336"/>
      <c r="C57" s="336"/>
      <c r="D57" s="336"/>
      <c r="E57" s="336"/>
      <c r="F57" s="336"/>
    </row>
    <row r="58" spans="1:6" x14ac:dyDescent="0.25">
      <c r="A58" s="167" t="s">
        <v>314</v>
      </c>
      <c r="B58" s="168">
        <v>2</v>
      </c>
      <c r="C58" s="168"/>
      <c r="D58" s="166"/>
      <c r="E58" s="166"/>
      <c r="F58" s="145"/>
    </row>
    <row r="59" spans="1:6" x14ac:dyDescent="0.25">
      <c r="A59" s="167" t="s">
        <v>204</v>
      </c>
      <c r="B59" s="168">
        <v>2</v>
      </c>
      <c r="C59" s="169"/>
      <c r="D59" s="160"/>
      <c r="E59" s="144"/>
      <c r="F59" s="171"/>
    </row>
    <row r="60" spans="1:6" x14ac:dyDescent="0.25">
      <c r="A60" s="24" t="s">
        <v>142</v>
      </c>
      <c r="B60" s="168">
        <v>2</v>
      </c>
      <c r="C60" s="168"/>
      <c r="D60" s="141"/>
      <c r="E60" s="166"/>
      <c r="F60" s="145"/>
    </row>
    <row r="61" spans="1:6" x14ac:dyDescent="0.25">
      <c r="A61" s="24" t="s">
        <v>123</v>
      </c>
      <c r="B61" s="168">
        <v>2</v>
      </c>
      <c r="C61" s="168"/>
      <c r="D61" s="141"/>
      <c r="E61" s="166"/>
      <c r="F61" s="145"/>
    </row>
    <row r="62" spans="1:6" ht="18" x14ac:dyDescent="0.35">
      <c r="A62" s="75" t="s">
        <v>67</v>
      </c>
      <c r="B62" s="168">
        <v>2</v>
      </c>
      <c r="C62" s="215" t="str">
        <f>IF(B62=0, -5, "0")</f>
        <v>0</v>
      </c>
      <c r="D62" s="166"/>
      <c r="E62" s="166"/>
      <c r="F62" s="145"/>
    </row>
    <row r="63" spans="1:6" ht="30" x14ac:dyDescent="0.25">
      <c r="A63" s="167" t="s">
        <v>277</v>
      </c>
      <c r="B63" s="168">
        <v>2</v>
      </c>
      <c r="C63" s="168"/>
      <c r="D63" s="166"/>
      <c r="E63" s="166"/>
      <c r="F63" s="145"/>
    </row>
    <row r="64" spans="1:6" ht="60" x14ac:dyDescent="0.25">
      <c r="A64" s="107" t="s">
        <v>272</v>
      </c>
      <c r="B64" s="168">
        <v>0</v>
      </c>
      <c r="C64" s="215">
        <f>IF(B64=0, -5, "0")</f>
        <v>-5</v>
      </c>
      <c r="D64" s="166" t="s">
        <v>480</v>
      </c>
      <c r="E64" s="166" t="s">
        <v>481</v>
      </c>
      <c r="F64" s="145"/>
    </row>
    <row r="65" spans="1:6" ht="16.5" x14ac:dyDescent="0.3">
      <c r="A65" s="49" t="s">
        <v>271</v>
      </c>
      <c r="B65" s="168">
        <v>2</v>
      </c>
      <c r="C65" s="169"/>
      <c r="D65" s="144"/>
      <c r="E65" s="144"/>
      <c r="F65" s="145"/>
    </row>
    <row r="66" spans="1:6" x14ac:dyDescent="0.25">
      <c r="A66" s="167" t="s">
        <v>308</v>
      </c>
      <c r="B66" s="168">
        <v>2</v>
      </c>
      <c r="C66" s="168"/>
      <c r="D66" s="155"/>
      <c r="E66" s="144"/>
      <c r="F66" s="145"/>
    </row>
    <row r="67" spans="1:6" x14ac:dyDescent="0.25">
      <c r="A67" s="167" t="s">
        <v>187</v>
      </c>
      <c r="B67" s="168">
        <v>2</v>
      </c>
      <c r="C67" s="168"/>
      <c r="D67" s="155"/>
      <c r="E67" s="166"/>
      <c r="F67" s="145"/>
    </row>
    <row r="68" spans="1:6" x14ac:dyDescent="0.25">
      <c r="A68" s="167" t="s">
        <v>116</v>
      </c>
      <c r="B68" s="168" t="s">
        <v>34</v>
      </c>
      <c r="C68" s="168"/>
      <c r="D68" s="154"/>
      <c r="F68" s="145"/>
    </row>
    <row r="69" spans="1:6" x14ac:dyDescent="0.25">
      <c r="A69" s="167" t="s">
        <v>117</v>
      </c>
      <c r="B69" s="168" t="s">
        <v>34</v>
      </c>
      <c r="C69" s="169"/>
      <c r="D69" s="161"/>
      <c r="E69" s="144"/>
      <c r="F69" s="171"/>
    </row>
    <row r="70" spans="1:6" s="170" customFormat="1" ht="16.5" x14ac:dyDescent="0.25">
      <c r="A70" s="106" t="s">
        <v>171</v>
      </c>
      <c r="B70" s="168">
        <v>2</v>
      </c>
      <c r="C70" s="216" t="str">
        <f>IF(B70=0, -5, "0")</f>
        <v>0</v>
      </c>
      <c r="D70" s="150"/>
      <c r="E70" s="144"/>
      <c r="F70" s="171"/>
    </row>
    <row r="71" spans="1:6" s="170" customFormat="1" x14ac:dyDescent="0.25">
      <c r="A71" s="167" t="s">
        <v>291</v>
      </c>
      <c r="B71" s="168">
        <v>2</v>
      </c>
      <c r="C71" s="169"/>
      <c r="D71" s="150"/>
      <c r="E71" s="144"/>
      <c r="F71" s="171"/>
    </row>
    <row r="72" spans="1:6" s="170" customFormat="1" ht="16.5" x14ac:dyDescent="0.3">
      <c r="A72" s="49" t="s">
        <v>270</v>
      </c>
      <c r="B72" s="168">
        <v>2</v>
      </c>
      <c r="C72" s="169"/>
      <c r="D72" s="150"/>
      <c r="E72" s="144"/>
      <c r="F72" s="171"/>
    </row>
    <row r="73" spans="1:6" s="170" customFormat="1" x14ac:dyDescent="0.25">
      <c r="A73" s="167" t="s">
        <v>172</v>
      </c>
      <c r="B73" s="168">
        <v>2</v>
      </c>
      <c r="C73" s="169"/>
      <c r="D73" s="154"/>
      <c r="E73" s="144"/>
      <c r="F73" s="171"/>
    </row>
    <row r="74" spans="1:6" s="170" customFormat="1" x14ac:dyDescent="0.25">
      <c r="A74" s="167" t="s">
        <v>188</v>
      </c>
      <c r="B74" s="168">
        <v>2</v>
      </c>
      <c r="C74" s="169"/>
      <c r="D74" s="150"/>
      <c r="E74" s="144"/>
      <c r="F74" s="171"/>
    </row>
    <row r="75" spans="1:6" s="170" customFormat="1" ht="18" x14ac:dyDescent="0.35">
      <c r="A75" s="177" t="s">
        <v>289</v>
      </c>
      <c r="B75" s="168">
        <v>2</v>
      </c>
      <c r="C75" s="216" t="str">
        <f>IF(B75=0, -5, "0")</f>
        <v>0</v>
      </c>
      <c r="D75" s="150"/>
      <c r="E75" s="288"/>
      <c r="F75" s="171"/>
    </row>
    <row r="76" spans="1:6" s="170" customFormat="1" ht="16.5" x14ac:dyDescent="0.25">
      <c r="A76" s="106" t="s">
        <v>168</v>
      </c>
      <c r="B76" s="168">
        <v>2</v>
      </c>
      <c r="C76" s="216" t="str">
        <f>IF(B76=0, -5, "0")</f>
        <v>0</v>
      </c>
      <c r="D76" s="150"/>
      <c r="E76" s="144"/>
      <c r="F76" s="171"/>
    </row>
    <row r="77" spans="1:6" s="170" customFormat="1" x14ac:dyDescent="0.25">
      <c r="A77" s="24" t="s">
        <v>83</v>
      </c>
      <c r="B77" s="168">
        <v>2</v>
      </c>
      <c r="C77" s="169"/>
      <c r="D77" s="150"/>
      <c r="E77" s="144"/>
      <c r="F77" s="171"/>
    </row>
    <row r="78" spans="1:6" s="170" customFormat="1" ht="30" x14ac:dyDescent="0.25">
      <c r="A78" s="24" t="s">
        <v>221</v>
      </c>
      <c r="B78" s="168">
        <v>2</v>
      </c>
      <c r="C78" s="168"/>
      <c r="D78" s="155"/>
      <c r="E78" s="144"/>
      <c r="F78" s="171"/>
    </row>
    <row r="79" spans="1:6" s="170" customFormat="1" x14ac:dyDescent="0.25">
      <c r="A79" s="167" t="s">
        <v>292</v>
      </c>
      <c r="B79" s="168">
        <v>2</v>
      </c>
      <c r="C79" s="169"/>
      <c r="D79" s="150"/>
      <c r="E79" s="144"/>
      <c r="F79" s="171"/>
    </row>
    <row r="80" spans="1:6" s="170" customFormat="1" ht="30" x14ac:dyDescent="0.25">
      <c r="A80" s="167" t="s">
        <v>199</v>
      </c>
      <c r="B80" s="168">
        <v>2</v>
      </c>
      <c r="C80" s="169"/>
      <c r="D80" s="150"/>
      <c r="E80" s="144"/>
      <c r="F80" s="171"/>
    </row>
    <row r="81" spans="1:6" x14ac:dyDescent="0.25">
      <c r="A81" s="19" t="s">
        <v>38</v>
      </c>
      <c r="B81" s="19"/>
      <c r="C81" s="19"/>
      <c r="D81" s="19">
        <f>SUM(B58:C80)</f>
        <v>35</v>
      </c>
    </row>
    <row r="82" spans="1:6" x14ac:dyDescent="0.25">
      <c r="A82" s="19" t="s">
        <v>37</v>
      </c>
      <c r="B82" s="20"/>
      <c r="C82" s="21"/>
      <c r="D82" s="62">
        <f>D81/(COUNT(B58:C80)*2)</f>
        <v>0.79545454545454541</v>
      </c>
    </row>
    <row r="83" spans="1:6" x14ac:dyDescent="0.25">
      <c r="A83" s="9"/>
      <c r="B83" s="6"/>
      <c r="C83" s="7"/>
      <c r="D83" s="6"/>
    </row>
    <row r="84" spans="1:6" ht="18" x14ac:dyDescent="0.25">
      <c r="A84" s="335" t="s">
        <v>25</v>
      </c>
      <c r="B84" s="336"/>
      <c r="C84" s="336"/>
      <c r="D84" s="336"/>
      <c r="E84" s="336"/>
      <c r="F84" s="336"/>
    </row>
    <row r="85" spans="1:6" x14ac:dyDescent="0.25">
      <c r="A85" s="167" t="s">
        <v>314</v>
      </c>
      <c r="B85" s="168">
        <v>2</v>
      </c>
      <c r="C85" s="168"/>
      <c r="D85" s="155"/>
      <c r="E85" s="166"/>
      <c r="F85" s="145"/>
    </row>
    <row r="86" spans="1:6" x14ac:dyDescent="0.25">
      <c r="A86" s="18" t="s">
        <v>105</v>
      </c>
      <c r="B86" s="168">
        <v>2</v>
      </c>
      <c r="C86" s="168"/>
      <c r="D86" s="153"/>
      <c r="E86" s="166"/>
      <c r="F86" s="145"/>
    </row>
    <row r="87" spans="1:6" ht="18" x14ac:dyDescent="0.35">
      <c r="A87" s="75" t="s">
        <v>59</v>
      </c>
      <c r="B87" s="168">
        <v>2</v>
      </c>
      <c r="C87" s="215" t="str">
        <f>IF(B87=0, -5, "0")</f>
        <v>0</v>
      </c>
      <c r="D87" s="155"/>
      <c r="E87" s="166"/>
      <c r="F87" s="145"/>
    </row>
    <row r="88" spans="1:6" ht="30" x14ac:dyDescent="0.25">
      <c r="A88" s="24" t="s">
        <v>250</v>
      </c>
      <c r="B88" s="168">
        <v>2</v>
      </c>
      <c r="C88" s="168"/>
      <c r="D88" s="155"/>
      <c r="E88" s="166"/>
      <c r="F88" s="145"/>
    </row>
    <row r="89" spans="1:6" x14ac:dyDescent="0.25">
      <c r="A89" s="18" t="s">
        <v>55</v>
      </c>
      <c r="B89" s="168">
        <v>2</v>
      </c>
      <c r="C89" s="168"/>
      <c r="D89" s="156"/>
      <c r="E89" s="166"/>
      <c r="F89" s="145"/>
    </row>
    <row r="90" spans="1:6" x14ac:dyDescent="0.25">
      <c r="A90" s="167" t="s">
        <v>293</v>
      </c>
      <c r="B90" s="168">
        <v>2</v>
      </c>
      <c r="C90" s="168"/>
      <c r="D90" s="154"/>
      <c r="E90" s="144"/>
      <c r="F90" s="145"/>
    </row>
    <row r="91" spans="1:6" ht="30" x14ac:dyDescent="0.25">
      <c r="A91" s="18" t="s">
        <v>260</v>
      </c>
      <c r="B91" s="168">
        <v>2</v>
      </c>
      <c r="C91" s="168"/>
      <c r="D91" s="155"/>
      <c r="E91" s="166"/>
      <c r="F91" s="145"/>
    </row>
    <row r="92" spans="1:6" ht="45" x14ac:dyDescent="0.25">
      <c r="A92" s="108" t="s">
        <v>287</v>
      </c>
      <c r="B92" s="168">
        <v>2</v>
      </c>
      <c r="C92" s="152"/>
      <c r="D92" s="258">
        <v>1</v>
      </c>
      <c r="E92" s="7"/>
      <c r="F92" s="101"/>
    </row>
    <row r="93" spans="1:6" x14ac:dyDescent="0.25">
      <c r="A93" s="19" t="s">
        <v>38</v>
      </c>
      <c r="B93" s="19"/>
      <c r="C93" s="19"/>
      <c r="D93" s="19">
        <f>SUM(B85:C91)</f>
        <v>14</v>
      </c>
    </row>
    <row r="94" spans="1:6" x14ac:dyDescent="0.25">
      <c r="A94" s="19" t="s">
        <v>37</v>
      </c>
      <c r="B94" s="20"/>
      <c r="C94" s="21"/>
      <c r="D94" s="62">
        <f>D93/(COUNT(B85:C91)*2)</f>
        <v>1</v>
      </c>
    </row>
    <row r="95" spans="1:6" x14ac:dyDescent="0.25">
      <c r="A95" s="9"/>
      <c r="B95" s="6"/>
      <c r="C95" s="7"/>
      <c r="D95" s="6"/>
    </row>
    <row r="96" spans="1:6" ht="18" x14ac:dyDescent="0.25">
      <c r="A96" s="77" t="s">
        <v>66</v>
      </c>
      <c r="B96" s="83"/>
      <c r="C96" s="84"/>
      <c r="D96" s="80">
        <f>SUM(D81,D93,D54)</f>
        <v>63</v>
      </c>
    </row>
    <row r="97" spans="1:6" ht="18" x14ac:dyDescent="0.25">
      <c r="A97" s="77" t="s">
        <v>224</v>
      </c>
      <c r="B97" s="83"/>
      <c r="C97" s="84"/>
      <c r="D97" s="81">
        <f>D96/(COUNT(B85:C91,B46:C53,B58:C80)*2)</f>
        <v>0.85135135135135132</v>
      </c>
    </row>
    <row r="98" spans="1:6" x14ac:dyDescent="0.25">
      <c r="A98" s="5"/>
      <c r="B98" s="6"/>
      <c r="C98" s="7"/>
      <c r="D98" s="6"/>
    </row>
    <row r="99" spans="1:6" ht="18" x14ac:dyDescent="0.35">
      <c r="A99" s="337" t="s">
        <v>129</v>
      </c>
      <c r="B99" s="337"/>
      <c r="C99" s="337"/>
      <c r="D99" s="337"/>
      <c r="E99" s="337"/>
      <c r="F99" s="337"/>
    </row>
    <row r="100" spans="1:6" x14ac:dyDescent="0.25">
      <c r="A100" s="181">
        <f>B11</f>
        <v>42874</v>
      </c>
      <c r="B100" s="6"/>
      <c r="C100" s="7"/>
      <c r="D100" s="6"/>
    </row>
    <row r="101" spans="1:6" ht="16.5" x14ac:dyDescent="0.25">
      <c r="A101" s="338" t="s">
        <v>63</v>
      </c>
      <c r="B101" s="339"/>
      <c r="C101" s="339"/>
      <c r="D101" s="339"/>
      <c r="E101" s="339"/>
      <c r="F101" s="339"/>
    </row>
    <row r="102" spans="1:6" ht="60" x14ac:dyDescent="0.25">
      <c r="A102" s="23" t="s">
        <v>57</v>
      </c>
      <c r="B102" s="168">
        <v>0</v>
      </c>
      <c r="C102" s="168"/>
      <c r="D102" s="166" t="s">
        <v>485</v>
      </c>
      <c r="E102" s="166" t="s">
        <v>482</v>
      </c>
      <c r="F102" s="145"/>
    </row>
    <row r="103" spans="1:6" x14ac:dyDescent="0.25">
      <c r="A103" s="23" t="s">
        <v>297</v>
      </c>
      <c r="B103" s="168">
        <v>2</v>
      </c>
      <c r="C103" s="168"/>
      <c r="D103" s="166"/>
      <c r="E103" s="166"/>
      <c r="F103" s="145"/>
    </row>
    <row r="104" spans="1:6" x14ac:dyDescent="0.25">
      <c r="A104" s="33" t="s">
        <v>100</v>
      </c>
      <c r="B104" s="168">
        <v>2</v>
      </c>
      <c r="C104" s="169"/>
      <c r="D104" s="144"/>
      <c r="E104" s="144"/>
      <c r="F104" s="145"/>
    </row>
    <row r="105" spans="1:6" x14ac:dyDescent="0.25">
      <c r="A105" s="33" t="s">
        <v>28</v>
      </c>
      <c r="B105" s="168">
        <v>2</v>
      </c>
      <c r="C105" s="168"/>
      <c r="D105" s="147"/>
      <c r="E105" s="166"/>
      <c r="F105" s="145"/>
    </row>
    <row r="106" spans="1:6" ht="30" x14ac:dyDescent="0.25">
      <c r="A106" s="33" t="s">
        <v>174</v>
      </c>
      <c r="B106" s="168">
        <v>2</v>
      </c>
      <c r="C106" s="168"/>
      <c r="D106" s="128"/>
      <c r="E106" s="166"/>
      <c r="F106" s="145"/>
    </row>
    <row r="107" spans="1:6" ht="18" x14ac:dyDescent="0.35">
      <c r="A107" s="75" t="s">
        <v>59</v>
      </c>
      <c r="B107" s="168">
        <v>2</v>
      </c>
      <c r="C107" s="215" t="str">
        <f>IF(B107=0, -5, "0")</f>
        <v>0</v>
      </c>
      <c r="D107" s="166"/>
      <c r="E107" s="166"/>
      <c r="F107" s="145"/>
    </row>
    <row r="108" spans="1:6" ht="30" x14ac:dyDescent="0.25">
      <c r="A108" s="23" t="s">
        <v>131</v>
      </c>
      <c r="B108" s="168">
        <v>2</v>
      </c>
      <c r="C108" s="136"/>
      <c r="D108" s="166"/>
      <c r="E108" s="166"/>
      <c r="F108" s="145"/>
    </row>
    <row r="109" spans="1:6" ht="36" x14ac:dyDescent="0.35">
      <c r="A109" s="82" t="s">
        <v>27</v>
      </c>
      <c r="B109" s="168">
        <v>2</v>
      </c>
      <c r="C109" s="215" t="str">
        <f>IF(B109=0, -5, "0")</f>
        <v>0</v>
      </c>
      <c r="D109" s="10"/>
      <c r="E109" s="166"/>
      <c r="F109" s="145"/>
    </row>
    <row r="110" spans="1:6" x14ac:dyDescent="0.25">
      <c r="A110" s="19" t="s">
        <v>38</v>
      </c>
      <c r="B110" s="19"/>
      <c r="C110" s="19"/>
      <c r="D110" s="19">
        <f>SUM(B102:C109)</f>
        <v>14</v>
      </c>
    </row>
    <row r="111" spans="1:6" x14ac:dyDescent="0.25">
      <c r="A111" s="19" t="s">
        <v>37</v>
      </c>
      <c r="B111" s="20"/>
      <c r="C111" s="21"/>
      <c r="D111" s="62">
        <f>D110/(COUNT(B102:C109)*2)</f>
        <v>0.875</v>
      </c>
    </row>
    <row r="112" spans="1:6" x14ac:dyDescent="0.25">
      <c r="A112" s="9"/>
      <c r="B112" s="6"/>
      <c r="C112" s="7"/>
      <c r="D112" s="6"/>
    </row>
    <row r="113" spans="1:6" ht="18" x14ac:dyDescent="0.25">
      <c r="A113" s="335" t="s">
        <v>133</v>
      </c>
      <c r="B113" s="336"/>
      <c r="C113" s="336"/>
      <c r="D113" s="336"/>
      <c r="E113" s="336"/>
      <c r="F113" s="336"/>
    </row>
    <row r="114" spans="1:6" x14ac:dyDescent="0.25">
      <c r="A114" s="167" t="s">
        <v>314</v>
      </c>
      <c r="B114" s="168">
        <v>2</v>
      </c>
      <c r="C114" s="168"/>
      <c r="D114" s="166"/>
      <c r="E114" s="166"/>
      <c r="F114" s="145"/>
    </row>
    <row r="115" spans="1:6" ht="30" x14ac:dyDescent="0.25">
      <c r="A115" s="18" t="s">
        <v>294</v>
      </c>
      <c r="B115" s="168">
        <v>1</v>
      </c>
      <c r="C115" s="168"/>
      <c r="D115" s="141" t="s">
        <v>483</v>
      </c>
      <c r="E115" s="141"/>
      <c r="F115" s="145"/>
    </row>
    <row r="116" spans="1:6" ht="60" x14ac:dyDescent="0.25">
      <c r="A116" s="18" t="s">
        <v>71</v>
      </c>
      <c r="B116" s="168">
        <v>1</v>
      </c>
      <c r="C116" s="168"/>
      <c r="D116" s="141" t="s">
        <v>484</v>
      </c>
      <c r="E116" s="144"/>
      <c r="F116" s="145"/>
    </row>
    <row r="117" spans="1:6" x14ac:dyDescent="0.25">
      <c r="A117" s="167" t="s">
        <v>295</v>
      </c>
      <c r="B117" s="168">
        <v>2</v>
      </c>
      <c r="C117" s="168"/>
      <c r="D117" s="11"/>
      <c r="E117" s="144"/>
      <c r="F117" s="145"/>
    </row>
    <row r="118" spans="1:6" x14ac:dyDescent="0.25">
      <c r="A118" s="18" t="s">
        <v>64</v>
      </c>
      <c r="B118" s="168">
        <v>2</v>
      </c>
      <c r="C118" s="168"/>
      <c r="D118" s="12"/>
      <c r="E118" s="166"/>
      <c r="F118" s="145"/>
    </row>
    <row r="119" spans="1:6" ht="30" x14ac:dyDescent="0.25">
      <c r="A119" s="167" t="s">
        <v>175</v>
      </c>
      <c r="B119" s="168">
        <v>2</v>
      </c>
      <c r="C119" s="168"/>
      <c r="D119" s="12"/>
      <c r="E119" s="166"/>
      <c r="F119" s="145"/>
    </row>
    <row r="120" spans="1:6" x14ac:dyDescent="0.25">
      <c r="A120" s="167" t="s">
        <v>291</v>
      </c>
      <c r="B120" s="168">
        <v>2</v>
      </c>
      <c r="C120" s="168"/>
      <c r="D120" s="12"/>
      <c r="E120" s="166"/>
      <c r="F120" s="145"/>
    </row>
    <row r="121" spans="1:6" ht="18" x14ac:dyDescent="0.35">
      <c r="A121" s="75" t="s">
        <v>74</v>
      </c>
      <c r="B121" s="168">
        <v>2</v>
      </c>
      <c r="C121" s="215" t="str">
        <f>IF(B121=0, -5, "0")</f>
        <v>0</v>
      </c>
      <c r="D121" s="166"/>
      <c r="E121" s="166"/>
      <c r="F121" s="145"/>
    </row>
    <row r="122" spans="1:6" x14ac:dyDescent="0.25">
      <c r="A122" s="18" t="s">
        <v>188</v>
      </c>
      <c r="B122" s="168">
        <v>2</v>
      </c>
      <c r="C122" s="168"/>
      <c r="D122" s="166"/>
      <c r="E122" s="166"/>
      <c r="F122" s="145"/>
    </row>
    <row r="123" spans="1:6" ht="16.5" x14ac:dyDescent="0.3">
      <c r="A123" s="48" t="s">
        <v>189</v>
      </c>
      <c r="B123" s="168">
        <v>2</v>
      </c>
      <c r="C123" s="175"/>
      <c r="D123" s="182"/>
      <c r="E123" s="166"/>
      <c r="F123" s="145"/>
    </row>
    <row r="124" spans="1:6" x14ac:dyDescent="0.25">
      <c r="A124" s="167" t="s">
        <v>278</v>
      </c>
      <c r="B124" s="168">
        <v>2</v>
      </c>
      <c r="C124" s="168"/>
      <c r="D124" s="147"/>
      <c r="E124" s="144"/>
      <c r="F124" s="145"/>
    </row>
    <row r="125" spans="1:6" ht="36" x14ac:dyDescent="0.25">
      <c r="A125" s="107" t="s">
        <v>272</v>
      </c>
      <c r="B125" s="168">
        <v>2</v>
      </c>
      <c r="C125" s="215" t="str">
        <f>IF(B125=0, -5, "0")</f>
        <v>0</v>
      </c>
      <c r="D125" s="166"/>
      <c r="E125" s="166"/>
      <c r="F125" s="145"/>
    </row>
    <row r="126" spans="1:6" ht="16.5" x14ac:dyDescent="0.3">
      <c r="A126" s="49" t="s">
        <v>271</v>
      </c>
      <c r="B126" s="168">
        <v>2</v>
      </c>
      <c r="C126" s="175"/>
      <c r="D126" s="182" t="s">
        <v>371</v>
      </c>
      <c r="E126" s="166"/>
      <c r="F126" s="145"/>
    </row>
    <row r="127" spans="1:6" ht="18" x14ac:dyDescent="0.35">
      <c r="A127" s="75" t="s">
        <v>173</v>
      </c>
      <c r="B127" s="168">
        <v>2</v>
      </c>
      <c r="C127" s="215" t="str">
        <f>IF(B127=0, -5, "0")</f>
        <v>0</v>
      </c>
      <c r="D127" s="166"/>
      <c r="E127" s="166"/>
      <c r="F127" s="145"/>
    </row>
    <row r="128" spans="1:6" ht="18" x14ac:dyDescent="0.35">
      <c r="A128" s="48" t="s">
        <v>289</v>
      </c>
      <c r="B128" s="168">
        <v>2</v>
      </c>
      <c r="C128" s="168"/>
      <c r="D128" s="166"/>
      <c r="E128" s="288"/>
      <c r="F128" s="145"/>
    </row>
    <row r="129" spans="1:6" ht="16.5" x14ac:dyDescent="0.25">
      <c r="A129" s="183" t="s">
        <v>168</v>
      </c>
      <c r="B129" s="168">
        <v>2</v>
      </c>
      <c r="C129" s="216" t="str">
        <f>IF(B129=0, -5, "0")</f>
        <v>0</v>
      </c>
      <c r="D129" s="144"/>
      <c r="E129" s="144"/>
      <c r="F129" s="171"/>
    </row>
    <row r="130" spans="1:6" x14ac:dyDescent="0.25">
      <c r="A130" s="24" t="s">
        <v>83</v>
      </c>
      <c r="B130" s="168">
        <v>2</v>
      </c>
      <c r="C130" s="168"/>
      <c r="D130" s="166"/>
      <c r="E130" s="166"/>
      <c r="F130" s="145"/>
    </row>
    <row r="131" spans="1:6" ht="60.75" x14ac:dyDescent="0.3">
      <c r="A131" s="49" t="s">
        <v>222</v>
      </c>
      <c r="B131" s="168">
        <v>0</v>
      </c>
      <c r="C131" s="168"/>
      <c r="D131" s="166" t="s">
        <v>491</v>
      </c>
      <c r="E131" s="166" t="s">
        <v>492</v>
      </c>
      <c r="F131" s="145"/>
    </row>
    <row r="132" spans="1:6" x14ac:dyDescent="0.25">
      <c r="A132" s="24" t="s">
        <v>248</v>
      </c>
      <c r="B132" s="168">
        <v>2</v>
      </c>
      <c r="C132" s="168"/>
      <c r="D132" s="166"/>
      <c r="E132" s="166"/>
      <c r="F132" s="145"/>
    </row>
    <row r="133" spans="1:6" ht="30" x14ac:dyDescent="0.25">
      <c r="A133" s="24" t="s">
        <v>199</v>
      </c>
      <c r="B133" s="168">
        <v>2</v>
      </c>
      <c r="C133" s="168"/>
      <c r="D133" s="166"/>
      <c r="E133" s="166"/>
      <c r="F133" s="145"/>
    </row>
    <row r="134" spans="1:6" x14ac:dyDescent="0.25">
      <c r="A134" s="19" t="s">
        <v>38</v>
      </c>
      <c r="B134" s="19"/>
      <c r="C134" s="19"/>
      <c r="D134" s="19">
        <f>SUM(B114:C133)</f>
        <v>36</v>
      </c>
    </row>
    <row r="135" spans="1:6" x14ac:dyDescent="0.25">
      <c r="A135" s="19" t="s">
        <v>37</v>
      </c>
      <c r="B135" s="20"/>
      <c r="C135" s="21"/>
      <c r="D135" s="62">
        <f>D134/(COUNT(B114:C133)*2)</f>
        <v>0.9</v>
      </c>
    </row>
    <row r="136" spans="1:6" x14ac:dyDescent="0.25">
      <c r="A136" s="9"/>
      <c r="B136" s="6"/>
      <c r="C136" s="7"/>
      <c r="D136" s="6"/>
    </row>
    <row r="137" spans="1:6" ht="18" x14ac:dyDescent="0.25">
      <c r="A137" s="335" t="s">
        <v>73</v>
      </c>
      <c r="B137" s="336"/>
      <c r="C137" s="336"/>
      <c r="D137" s="336"/>
      <c r="E137" s="336"/>
      <c r="F137" s="336"/>
    </row>
    <row r="138" spans="1:6" ht="30" x14ac:dyDescent="0.25">
      <c r="A138" s="167" t="s">
        <v>372</v>
      </c>
      <c r="B138" s="168">
        <v>2</v>
      </c>
      <c r="C138" s="168"/>
      <c r="D138" s="166"/>
      <c r="E138" s="144"/>
      <c r="F138" s="145"/>
    </row>
    <row r="139" spans="1:6" x14ac:dyDescent="0.25">
      <c r="A139" s="18" t="s">
        <v>144</v>
      </c>
      <c r="B139" s="168">
        <v>2</v>
      </c>
      <c r="C139" s="168"/>
      <c r="D139" s="141"/>
      <c r="E139" s="166"/>
      <c r="F139" s="145"/>
    </row>
    <row r="140" spans="1:6" ht="18" x14ac:dyDescent="0.35">
      <c r="A140" s="75" t="s">
        <v>59</v>
      </c>
      <c r="B140" s="168">
        <v>2</v>
      </c>
      <c r="C140" s="215" t="str">
        <f>IF(B140=0, -5, "0")</f>
        <v>0</v>
      </c>
      <c r="D140" s="166"/>
      <c r="E140" s="166"/>
      <c r="F140" s="145"/>
    </row>
    <row r="141" spans="1:6" ht="36" x14ac:dyDescent="0.35">
      <c r="A141" s="82" t="s">
        <v>55</v>
      </c>
      <c r="B141" s="168">
        <v>2</v>
      </c>
      <c r="C141" s="215" t="str">
        <f>IF(B141=0, -5, "0")</f>
        <v>0</v>
      </c>
      <c r="D141" s="12"/>
      <c r="E141" s="166"/>
      <c r="F141" s="145"/>
    </row>
    <row r="142" spans="1:6" ht="16.5" x14ac:dyDescent="0.3">
      <c r="A142" s="53" t="s">
        <v>149</v>
      </c>
      <c r="B142" s="168">
        <v>2</v>
      </c>
      <c r="C142" s="168"/>
      <c r="D142" s="147"/>
      <c r="E142" s="166"/>
      <c r="F142" s="145"/>
    </row>
    <row r="143" spans="1:6" ht="18" x14ac:dyDescent="0.35">
      <c r="A143" s="82" t="s">
        <v>273</v>
      </c>
      <c r="B143" s="168">
        <v>2</v>
      </c>
      <c r="C143" s="215" t="str">
        <f>IF(B143=0, -5, "0")</f>
        <v>0</v>
      </c>
      <c r="D143" s="166"/>
      <c r="E143" s="166"/>
      <c r="F143" s="145"/>
    </row>
    <row r="144" spans="1:6" ht="16.5" x14ac:dyDescent="0.25">
      <c r="A144" s="184" t="s">
        <v>75</v>
      </c>
      <c r="B144" s="168">
        <v>2</v>
      </c>
      <c r="C144" s="175"/>
      <c r="D144" s="185"/>
      <c r="E144" s="166"/>
      <c r="F144" s="145"/>
    </row>
    <row r="145" spans="1:6" ht="66" x14ac:dyDescent="0.25">
      <c r="A145" s="109" t="s">
        <v>287</v>
      </c>
      <c r="B145" s="168">
        <v>1</v>
      </c>
      <c r="C145" s="152"/>
      <c r="D145" s="132">
        <v>0.75</v>
      </c>
      <c r="E145" s="7"/>
      <c r="F145" s="101"/>
    </row>
    <row r="146" spans="1:6" x14ac:dyDescent="0.25">
      <c r="A146" s="19" t="s">
        <v>38</v>
      </c>
      <c r="B146" s="19"/>
      <c r="C146" s="19"/>
      <c r="D146" s="19">
        <f>SUM(B138:C144)</f>
        <v>14</v>
      </c>
    </row>
    <row r="147" spans="1:6" x14ac:dyDescent="0.25">
      <c r="A147" s="19" t="s">
        <v>37</v>
      </c>
      <c r="B147" s="20"/>
      <c r="C147" s="21"/>
      <c r="D147" s="62">
        <f>D146/(COUNT(B138:C144)*2)</f>
        <v>1</v>
      </c>
    </row>
    <row r="148" spans="1:6" x14ac:dyDescent="0.25">
      <c r="A148" s="9"/>
      <c r="B148" s="6"/>
      <c r="C148" s="7"/>
      <c r="D148" s="6"/>
    </row>
    <row r="149" spans="1:6" ht="18" x14ac:dyDescent="0.25">
      <c r="A149" s="77" t="s">
        <v>138</v>
      </c>
      <c r="B149" s="83"/>
      <c r="C149" s="84"/>
      <c r="D149" s="80">
        <f>SUM(D146,D110,D134)</f>
        <v>64</v>
      </c>
    </row>
    <row r="150" spans="1:6" ht="18" x14ac:dyDescent="0.25">
      <c r="A150" s="77" t="s">
        <v>225</v>
      </c>
      <c r="B150" s="83"/>
      <c r="C150" s="84"/>
      <c r="D150" s="81">
        <f>D149/(COUNT(B138:C144,B102:C109,B114:C133)*2)</f>
        <v>0.91428571428571426</v>
      </c>
    </row>
    <row r="151" spans="1:6" x14ac:dyDescent="0.25">
      <c r="A151" s="9"/>
      <c r="B151" s="6"/>
      <c r="C151" s="7"/>
      <c r="D151" s="6"/>
    </row>
    <row r="152" spans="1:6" ht="18" x14ac:dyDescent="0.35">
      <c r="A152" s="337" t="s">
        <v>130</v>
      </c>
      <c r="B152" s="337"/>
      <c r="C152" s="337"/>
      <c r="D152" s="337"/>
      <c r="E152" s="337"/>
      <c r="F152" s="337"/>
    </row>
    <row r="153" spans="1:6" x14ac:dyDescent="0.25">
      <c r="A153" s="181">
        <f>B11</f>
        <v>42874</v>
      </c>
      <c r="B153" s="6"/>
      <c r="C153" s="7"/>
      <c r="D153" s="59"/>
    </row>
    <row r="154" spans="1:6" ht="16.5" x14ac:dyDescent="0.25">
      <c r="A154" s="338" t="s">
        <v>63</v>
      </c>
      <c r="B154" s="339"/>
      <c r="C154" s="339"/>
      <c r="D154" s="339"/>
      <c r="E154" s="339"/>
      <c r="F154" s="339"/>
    </row>
    <row r="155" spans="1:6" x14ac:dyDescent="0.25">
      <c r="A155" s="23" t="s">
        <v>132</v>
      </c>
      <c r="B155" s="168">
        <v>2</v>
      </c>
      <c r="C155" s="168"/>
      <c r="D155" s="166"/>
      <c r="E155" s="166"/>
      <c r="F155" s="145"/>
    </row>
    <row r="156" spans="1:6" x14ac:dyDescent="0.25">
      <c r="A156" s="23" t="s">
        <v>297</v>
      </c>
      <c r="B156" s="168">
        <v>2</v>
      </c>
      <c r="C156" s="168"/>
      <c r="D156" s="166"/>
      <c r="E156" s="166"/>
      <c r="F156" s="145"/>
    </row>
    <row r="157" spans="1:6" x14ac:dyDescent="0.25">
      <c r="A157" s="23" t="s">
        <v>69</v>
      </c>
      <c r="B157" s="168">
        <v>2</v>
      </c>
      <c r="C157" s="166"/>
      <c r="D157" s="166"/>
      <c r="E157" s="166"/>
      <c r="F157" s="145"/>
    </row>
    <row r="158" spans="1:6" x14ac:dyDescent="0.25">
      <c r="A158" s="33" t="s">
        <v>136</v>
      </c>
      <c r="B158" s="168">
        <v>2</v>
      </c>
      <c r="C158" s="168"/>
      <c r="D158" s="147"/>
      <c r="E158" s="166"/>
      <c r="F158" s="145"/>
    </row>
    <row r="159" spans="1:6" ht="30" x14ac:dyDescent="0.25">
      <c r="A159" s="23" t="s">
        <v>190</v>
      </c>
      <c r="B159" s="168">
        <v>2</v>
      </c>
      <c r="C159" s="168"/>
      <c r="D159" s="166"/>
      <c r="E159" s="166"/>
      <c r="F159" s="145"/>
    </row>
    <row r="160" spans="1:6" ht="18" x14ac:dyDescent="0.35">
      <c r="A160" s="75" t="s">
        <v>59</v>
      </c>
      <c r="B160" s="168">
        <v>2</v>
      </c>
      <c r="C160" s="215" t="str">
        <f>IF(B160=0, -5, "0")</f>
        <v>0</v>
      </c>
      <c r="D160" s="166"/>
      <c r="E160" s="166"/>
      <c r="F160" s="145"/>
    </row>
    <row r="161" spans="1:6" ht="45" x14ac:dyDescent="0.25">
      <c r="A161" s="23" t="s">
        <v>145</v>
      </c>
      <c r="B161" s="168">
        <v>0</v>
      </c>
      <c r="C161" s="136"/>
      <c r="D161" s="166" t="s">
        <v>504</v>
      </c>
      <c r="E161" s="166" t="s">
        <v>486</v>
      </c>
      <c r="F161" s="145"/>
    </row>
    <row r="162" spans="1:6" x14ac:dyDescent="0.25">
      <c r="A162" s="23" t="s">
        <v>27</v>
      </c>
      <c r="B162" s="168">
        <v>2</v>
      </c>
      <c r="C162" s="168"/>
      <c r="D162" s="10"/>
      <c r="E162" s="166"/>
      <c r="F162" s="145"/>
    </row>
    <row r="163" spans="1:6" x14ac:dyDescent="0.25">
      <c r="A163" s="19" t="s">
        <v>38</v>
      </c>
      <c r="B163" s="19"/>
      <c r="C163" s="19"/>
      <c r="D163" s="19">
        <f>SUM(B155:C162)</f>
        <v>14</v>
      </c>
    </row>
    <row r="164" spans="1:6" x14ac:dyDescent="0.25">
      <c r="A164" s="19" t="s">
        <v>37</v>
      </c>
      <c r="B164" s="20"/>
      <c r="C164" s="21"/>
      <c r="D164" s="62">
        <f>D163/(COUNT(B155:C162)*2)</f>
        <v>0.875</v>
      </c>
    </row>
    <row r="165" spans="1:6" x14ac:dyDescent="0.25">
      <c r="A165" s="9"/>
      <c r="B165" s="6"/>
      <c r="C165" s="7"/>
      <c r="D165" s="6"/>
    </row>
    <row r="166" spans="1:6" ht="18" x14ac:dyDescent="0.25">
      <c r="A166" s="335" t="s">
        <v>134</v>
      </c>
      <c r="B166" s="336"/>
      <c r="C166" s="336"/>
      <c r="D166" s="336"/>
      <c r="E166" s="336"/>
      <c r="F166" s="336"/>
    </row>
    <row r="167" spans="1:6" x14ac:dyDescent="0.25">
      <c r="A167" s="167" t="s">
        <v>314</v>
      </c>
      <c r="B167" s="168">
        <v>2</v>
      </c>
      <c r="C167" s="168"/>
      <c r="D167" s="141"/>
      <c r="E167" s="166"/>
      <c r="F167" s="145"/>
    </row>
    <row r="168" spans="1:6" ht="30" x14ac:dyDescent="0.25">
      <c r="A168" s="18" t="s">
        <v>102</v>
      </c>
      <c r="B168" s="168">
        <v>0</v>
      </c>
      <c r="C168" s="168"/>
      <c r="D168" s="141" t="s">
        <v>487</v>
      </c>
      <c r="E168" s="166" t="s">
        <v>488</v>
      </c>
      <c r="F168" s="145"/>
    </row>
    <row r="169" spans="1:6" x14ac:dyDescent="0.25">
      <c r="A169" s="18" t="s">
        <v>135</v>
      </c>
      <c r="B169" s="168">
        <v>2</v>
      </c>
      <c r="C169" s="168"/>
      <c r="D169" s="141"/>
      <c r="E169" s="166"/>
      <c r="F169" s="145"/>
    </row>
    <row r="170" spans="1:6" x14ac:dyDescent="0.25">
      <c r="A170" s="18" t="s">
        <v>64</v>
      </c>
      <c r="B170" s="168">
        <v>2</v>
      </c>
      <c r="C170" s="168"/>
      <c r="D170" s="12"/>
      <c r="E170" s="166"/>
      <c r="F170" s="145"/>
    </row>
    <row r="171" spans="1:6" x14ac:dyDescent="0.25">
      <c r="A171" s="18" t="s">
        <v>279</v>
      </c>
      <c r="B171" s="168">
        <v>2</v>
      </c>
      <c r="C171" s="168"/>
      <c r="D171" s="12"/>
      <c r="E171" s="166"/>
      <c r="F171" s="145"/>
    </row>
    <row r="172" spans="1:6" ht="18" x14ac:dyDescent="0.35">
      <c r="A172" s="82" t="s">
        <v>80</v>
      </c>
      <c r="B172" s="168">
        <v>2</v>
      </c>
      <c r="C172" s="215" t="str">
        <f>IF(B172=0, -5, "0")</f>
        <v>0</v>
      </c>
      <c r="D172" s="12"/>
      <c r="E172" s="166"/>
      <c r="F172" s="145"/>
    </row>
    <row r="173" spans="1:6" x14ac:dyDescent="0.25">
      <c r="A173" s="167" t="s">
        <v>296</v>
      </c>
      <c r="B173" s="168">
        <v>2</v>
      </c>
      <c r="C173" s="169"/>
      <c r="D173" s="164"/>
      <c r="E173" s="144"/>
      <c r="F173" s="145"/>
    </row>
    <row r="174" spans="1:6" ht="18" x14ac:dyDescent="0.35">
      <c r="A174" s="75" t="s">
        <v>251</v>
      </c>
      <c r="B174" s="168">
        <v>2</v>
      </c>
      <c r="C174" s="215" t="str">
        <f>IF(B174=0, -5, "0")</f>
        <v>0</v>
      </c>
      <c r="D174" s="12"/>
      <c r="E174" s="166"/>
      <c r="F174" s="145"/>
    </row>
    <row r="175" spans="1:6" x14ac:dyDescent="0.25">
      <c r="A175" s="167" t="s">
        <v>313</v>
      </c>
      <c r="B175" s="168">
        <v>2</v>
      </c>
      <c r="C175" s="168"/>
      <c r="D175" s="147"/>
      <c r="E175" s="166"/>
      <c r="F175" s="145"/>
    </row>
    <row r="176" spans="1:6" ht="36" x14ac:dyDescent="0.35">
      <c r="A176" s="85" t="s">
        <v>209</v>
      </c>
      <c r="B176" s="168">
        <v>2</v>
      </c>
      <c r="C176" s="215" t="str">
        <f>IF(B176=0, -5, "0")</f>
        <v>0</v>
      </c>
      <c r="D176" s="166"/>
      <c r="E176" s="166"/>
      <c r="F176" s="145"/>
    </row>
    <row r="177" spans="1:7" x14ac:dyDescent="0.25">
      <c r="A177" s="167" t="s">
        <v>291</v>
      </c>
      <c r="B177" s="168">
        <v>2</v>
      </c>
      <c r="C177" s="168"/>
      <c r="D177" s="166"/>
      <c r="E177" s="166"/>
      <c r="F177" s="145"/>
    </row>
    <row r="178" spans="1:7" x14ac:dyDescent="0.25">
      <c r="A178" s="167" t="s">
        <v>188</v>
      </c>
      <c r="B178" s="168">
        <v>2</v>
      </c>
      <c r="C178" s="168"/>
      <c r="D178" s="166"/>
      <c r="E178" s="166"/>
      <c r="F178" s="145"/>
    </row>
    <row r="179" spans="1:7" ht="18" x14ac:dyDescent="0.35">
      <c r="A179" s="158" t="s">
        <v>289</v>
      </c>
      <c r="B179" s="168">
        <v>2</v>
      </c>
      <c r="C179" s="168"/>
      <c r="D179" s="166"/>
      <c r="E179" s="288"/>
      <c r="F179" s="145"/>
    </row>
    <row r="180" spans="1:7" ht="16.5" x14ac:dyDescent="0.25">
      <c r="A180" s="106" t="s">
        <v>168</v>
      </c>
      <c r="B180" s="168">
        <v>2</v>
      </c>
      <c r="C180" s="216" t="str">
        <f>IF(B180=0, -5, "0")</f>
        <v>0</v>
      </c>
      <c r="D180" s="144"/>
      <c r="E180" s="144"/>
      <c r="F180" s="145"/>
    </row>
    <row r="181" spans="1:7" x14ac:dyDescent="0.25">
      <c r="A181" s="24" t="s">
        <v>83</v>
      </c>
      <c r="B181" s="168">
        <v>2</v>
      </c>
      <c r="C181" s="168"/>
      <c r="D181" s="166"/>
      <c r="E181" s="166"/>
      <c r="F181" s="145"/>
    </row>
    <row r="182" spans="1:7" ht="33" x14ac:dyDescent="0.3">
      <c r="A182" s="178" t="s">
        <v>234</v>
      </c>
      <c r="B182" s="168">
        <v>2</v>
      </c>
      <c r="C182" s="168"/>
      <c r="D182" s="68"/>
      <c r="E182" s="166"/>
      <c r="F182" s="145"/>
      <c r="G182" s="170"/>
    </row>
    <row r="183" spans="1:7" x14ac:dyDescent="0.25">
      <c r="A183" s="24" t="s">
        <v>248</v>
      </c>
      <c r="B183" s="168">
        <v>2</v>
      </c>
      <c r="C183" s="168"/>
      <c r="D183" s="166"/>
      <c r="E183" s="166"/>
      <c r="F183" s="145"/>
    </row>
    <row r="184" spans="1:7" ht="30" x14ac:dyDescent="0.25">
      <c r="A184" s="24" t="s">
        <v>200</v>
      </c>
      <c r="B184" s="168">
        <v>2</v>
      </c>
      <c r="C184" s="168"/>
      <c r="D184" s="166"/>
      <c r="E184" s="166"/>
      <c r="F184" s="145"/>
    </row>
    <row r="185" spans="1:7" ht="45" x14ac:dyDescent="0.25">
      <c r="A185" s="100" t="s">
        <v>287</v>
      </c>
      <c r="B185" s="168">
        <v>2</v>
      </c>
      <c r="C185" s="152"/>
      <c r="D185" s="132">
        <v>1</v>
      </c>
      <c r="E185" s="7"/>
      <c r="F185" s="101"/>
    </row>
    <row r="186" spans="1:7" x14ac:dyDescent="0.25">
      <c r="A186" s="19" t="s">
        <v>38</v>
      </c>
      <c r="B186" s="19"/>
      <c r="C186" s="19"/>
      <c r="D186" s="19">
        <f>SUM(B167:C184)</f>
        <v>34</v>
      </c>
    </row>
    <row r="187" spans="1:7" x14ac:dyDescent="0.25">
      <c r="A187" s="19" t="s">
        <v>37</v>
      </c>
      <c r="B187" s="20"/>
      <c r="C187" s="21"/>
      <c r="D187" s="62">
        <f>D186/(COUNT(B167:C184)*2)</f>
        <v>0.94444444444444442</v>
      </c>
    </row>
    <row r="188" spans="1:7" x14ac:dyDescent="0.25">
      <c r="A188" s="9"/>
      <c r="B188" s="6"/>
      <c r="C188" s="7"/>
      <c r="D188" s="6"/>
    </row>
    <row r="189" spans="1:7" ht="18" x14ac:dyDescent="0.25">
      <c r="A189" s="77" t="s">
        <v>139</v>
      </c>
      <c r="B189" s="83"/>
      <c r="C189" s="84"/>
      <c r="D189" s="80">
        <f>SUM(D163,D186)</f>
        <v>48</v>
      </c>
    </row>
    <row r="190" spans="1:7" ht="18" x14ac:dyDescent="0.25">
      <c r="A190" s="77" t="s">
        <v>226</v>
      </c>
      <c r="B190" s="83"/>
      <c r="C190" s="84"/>
      <c r="D190" s="81">
        <f>D189/(COUNT(B155:C162,B167:C184)*2)</f>
        <v>0.92307692307692313</v>
      </c>
    </row>
    <row r="191" spans="1:7" x14ac:dyDescent="0.25">
      <c r="A191" s="9"/>
      <c r="B191" s="6"/>
      <c r="C191" s="7"/>
      <c r="D191" s="6"/>
    </row>
    <row r="192" spans="1:7" ht="18" x14ac:dyDescent="0.35">
      <c r="A192" s="337" t="s">
        <v>167</v>
      </c>
      <c r="B192" s="337"/>
      <c r="C192" s="337"/>
      <c r="D192" s="337"/>
      <c r="E192" s="337"/>
      <c r="F192" s="337"/>
    </row>
    <row r="193" spans="1:7" x14ac:dyDescent="0.25">
      <c r="A193" s="187">
        <f>B11</f>
        <v>42874</v>
      </c>
      <c r="B193" s="6"/>
      <c r="C193" s="7"/>
      <c r="D193" s="6"/>
    </row>
    <row r="194" spans="1:7" ht="18" x14ac:dyDescent="0.25">
      <c r="A194" s="335" t="s">
        <v>158</v>
      </c>
      <c r="B194" s="336"/>
      <c r="C194" s="336"/>
      <c r="D194" s="336"/>
      <c r="E194" s="336"/>
      <c r="F194" s="336"/>
    </row>
    <row r="195" spans="1:7" ht="36" x14ac:dyDescent="0.35">
      <c r="A195" s="82" t="s">
        <v>27</v>
      </c>
      <c r="B195" s="168">
        <v>2</v>
      </c>
      <c r="C195" s="215" t="str">
        <f>IF(B195=0, -5, "0")</f>
        <v>0</v>
      </c>
      <c r="D195" s="166"/>
      <c r="E195" s="166"/>
      <c r="F195" s="145"/>
    </row>
    <row r="196" spans="1:7" x14ac:dyDescent="0.25">
      <c r="A196" s="23" t="s">
        <v>57</v>
      </c>
      <c r="B196" s="168">
        <v>2</v>
      </c>
      <c r="C196" s="168"/>
      <c r="D196" s="166"/>
      <c r="E196" s="166"/>
      <c r="F196" s="145"/>
    </row>
    <row r="197" spans="1:7" x14ac:dyDescent="0.25">
      <c r="A197" s="33" t="s">
        <v>297</v>
      </c>
      <c r="B197" s="168">
        <v>2</v>
      </c>
      <c r="C197" s="168"/>
      <c r="D197" s="166"/>
      <c r="E197" s="144"/>
      <c r="F197" s="145"/>
    </row>
    <row r="198" spans="1:7" x14ac:dyDescent="0.25">
      <c r="A198" s="23" t="s">
        <v>100</v>
      </c>
      <c r="B198" s="168">
        <v>2</v>
      </c>
      <c r="C198" s="168"/>
      <c r="D198" s="166"/>
      <c r="E198" s="166"/>
      <c r="F198" s="145"/>
    </row>
    <row r="199" spans="1:7" x14ac:dyDescent="0.25">
      <c r="A199" s="23" t="s">
        <v>154</v>
      </c>
      <c r="B199" s="168">
        <v>2</v>
      </c>
      <c r="C199" s="168"/>
      <c r="D199" s="166"/>
      <c r="E199" s="166"/>
      <c r="F199" s="145"/>
    </row>
    <row r="200" spans="1:7" x14ac:dyDescent="0.25">
      <c r="A200" s="33" t="s">
        <v>153</v>
      </c>
      <c r="B200" s="168">
        <v>2</v>
      </c>
      <c r="C200" s="168"/>
      <c r="D200" s="166"/>
      <c r="E200" s="166"/>
      <c r="F200" s="145"/>
    </row>
    <row r="201" spans="1:7" x14ac:dyDescent="0.25">
      <c r="A201" s="33" t="s">
        <v>28</v>
      </c>
      <c r="B201" s="168">
        <v>2</v>
      </c>
      <c r="C201" s="168"/>
      <c r="D201" s="166"/>
      <c r="E201" s="166"/>
      <c r="F201" s="145"/>
    </row>
    <row r="202" spans="1:7" x14ac:dyDescent="0.25">
      <c r="A202" s="33" t="s">
        <v>155</v>
      </c>
      <c r="B202" s="168">
        <v>2</v>
      </c>
      <c r="C202" s="168"/>
      <c r="D202" s="147"/>
      <c r="E202" s="166"/>
      <c r="F202" s="145"/>
    </row>
    <row r="203" spans="1:7" ht="18" x14ac:dyDescent="0.35">
      <c r="A203" s="188" t="s">
        <v>298</v>
      </c>
      <c r="B203" s="168">
        <v>2</v>
      </c>
      <c r="C203" s="215" t="str">
        <f>IF(B203=0, -5, "0")</f>
        <v>0</v>
      </c>
      <c r="D203" s="166"/>
      <c r="E203" s="166"/>
      <c r="F203" s="145"/>
    </row>
    <row r="204" spans="1:7" ht="16.5" x14ac:dyDescent="0.3">
      <c r="A204" s="189" t="s">
        <v>362</v>
      </c>
      <c r="B204" s="168">
        <v>2</v>
      </c>
      <c r="C204" s="215" t="str">
        <f>IF(B204=0, -5, "0")</f>
        <v>0</v>
      </c>
      <c r="D204" s="144"/>
      <c r="E204" s="166"/>
      <c r="F204" s="145"/>
      <c r="G204" s="170"/>
    </row>
    <row r="205" spans="1:7" x14ac:dyDescent="0.25">
      <c r="A205" s="172" t="s">
        <v>145</v>
      </c>
      <c r="B205" s="168">
        <v>2</v>
      </c>
      <c r="C205" s="168"/>
      <c r="D205" s="166"/>
      <c r="E205" s="166"/>
      <c r="F205" s="145"/>
    </row>
    <row r="206" spans="1:7" x14ac:dyDescent="0.25">
      <c r="A206" s="19" t="s">
        <v>38</v>
      </c>
      <c r="B206" s="19"/>
      <c r="C206" s="19"/>
      <c r="D206" s="19">
        <f>SUM(B195:C205)</f>
        <v>22</v>
      </c>
    </row>
    <row r="207" spans="1:7" x14ac:dyDescent="0.25">
      <c r="A207" s="19" t="s">
        <v>37</v>
      </c>
      <c r="B207" s="20"/>
      <c r="C207" s="21"/>
      <c r="D207" s="62">
        <f>D206/(COUNT(B195:C205)*2)</f>
        <v>1</v>
      </c>
    </row>
    <row r="208" spans="1:7" x14ac:dyDescent="0.25">
      <c r="A208" s="9"/>
      <c r="B208" s="6"/>
      <c r="C208" s="7"/>
      <c r="D208" s="6"/>
    </row>
    <row r="209" spans="1:7" ht="18" x14ac:dyDescent="0.25">
      <c r="A209" s="335" t="s">
        <v>76</v>
      </c>
      <c r="B209" s="336"/>
      <c r="C209" s="336"/>
      <c r="D209" s="336"/>
      <c r="E209" s="336"/>
      <c r="F209" s="336"/>
    </row>
    <row r="210" spans="1:7" x14ac:dyDescent="0.25">
      <c r="A210" s="167" t="s">
        <v>314</v>
      </c>
      <c r="B210" s="168">
        <v>2</v>
      </c>
      <c r="C210" s="168"/>
      <c r="D210" s="166"/>
      <c r="E210" s="144"/>
      <c r="F210" s="145"/>
    </row>
    <row r="211" spans="1:7" ht="54" x14ac:dyDescent="0.35">
      <c r="A211" s="82" t="s">
        <v>363</v>
      </c>
      <c r="B211" s="168">
        <v>2</v>
      </c>
      <c r="C211" s="215" t="str">
        <f>IF(B211=0, -5, "0")</f>
        <v>0</v>
      </c>
      <c r="D211" s="166"/>
      <c r="E211" s="166"/>
      <c r="F211" s="145"/>
    </row>
    <row r="212" spans="1:7" ht="30" x14ac:dyDescent="0.25">
      <c r="A212" s="18" t="s">
        <v>192</v>
      </c>
      <c r="B212" s="168">
        <v>0</v>
      </c>
      <c r="C212" s="168"/>
      <c r="D212" s="141" t="s">
        <v>489</v>
      </c>
      <c r="E212" s="166" t="s">
        <v>490</v>
      </c>
      <c r="F212" s="145"/>
    </row>
    <row r="213" spans="1:7" ht="75" x14ac:dyDescent="0.25">
      <c r="A213" s="167" t="s">
        <v>176</v>
      </c>
      <c r="B213" s="168">
        <v>0</v>
      </c>
      <c r="C213" s="168"/>
      <c r="D213" s="141" t="s">
        <v>505</v>
      </c>
      <c r="E213" s="166" t="s">
        <v>493</v>
      </c>
      <c r="F213" s="145"/>
    </row>
    <row r="214" spans="1:7" ht="18" x14ac:dyDescent="0.35">
      <c r="A214" s="82" t="s">
        <v>359</v>
      </c>
      <c r="B214" s="168">
        <v>2</v>
      </c>
      <c r="C214" s="215" t="str">
        <f>IF(B214=0, -5, "0")</f>
        <v>0</v>
      </c>
      <c r="D214" s="11"/>
      <c r="E214" s="166"/>
      <c r="F214" s="145"/>
    </row>
    <row r="215" spans="1:7" x14ac:dyDescent="0.25">
      <c r="A215" s="167" t="s">
        <v>64</v>
      </c>
      <c r="B215" s="168">
        <v>2</v>
      </c>
      <c r="C215" s="168"/>
      <c r="D215" s="147"/>
      <c r="E215" s="166"/>
      <c r="F215" s="145"/>
    </row>
    <row r="216" spans="1:7" x14ac:dyDescent="0.25">
      <c r="A216" s="18" t="s">
        <v>70</v>
      </c>
      <c r="B216" s="168">
        <v>2</v>
      </c>
      <c r="C216" s="168"/>
      <c r="D216" s="12"/>
      <c r="E216" s="166"/>
      <c r="F216" s="145"/>
    </row>
    <row r="217" spans="1:7" x14ac:dyDescent="0.25">
      <c r="A217" s="167" t="s">
        <v>291</v>
      </c>
      <c r="B217" s="168">
        <v>2</v>
      </c>
      <c r="C217" s="168"/>
      <c r="D217" s="12"/>
      <c r="E217" s="166"/>
      <c r="F217" s="145"/>
    </row>
    <row r="218" spans="1:7" x14ac:dyDescent="0.25">
      <c r="A218" s="18" t="s">
        <v>188</v>
      </c>
      <c r="B218" s="168">
        <v>2</v>
      </c>
      <c r="C218" s="168"/>
      <c r="D218" s="166"/>
      <c r="E218" s="166"/>
      <c r="F218" s="145"/>
    </row>
    <row r="219" spans="1:7" ht="33" x14ac:dyDescent="0.3">
      <c r="A219" s="49" t="s">
        <v>178</v>
      </c>
      <c r="B219" s="168">
        <v>2</v>
      </c>
      <c r="C219" s="168"/>
      <c r="D219" s="166"/>
      <c r="E219" s="166"/>
      <c r="F219" s="145"/>
      <c r="G219" s="170"/>
    </row>
    <row r="220" spans="1:7" x14ac:dyDescent="0.25">
      <c r="A220" s="167" t="s">
        <v>157</v>
      </c>
      <c r="B220" s="168">
        <v>2</v>
      </c>
      <c r="C220" s="168"/>
      <c r="D220" s="147"/>
      <c r="E220" s="166"/>
      <c r="F220" s="145"/>
    </row>
    <row r="221" spans="1:7" x14ac:dyDescent="0.25">
      <c r="A221" s="24" t="s">
        <v>159</v>
      </c>
      <c r="B221" s="168">
        <v>2</v>
      </c>
      <c r="C221" s="168"/>
      <c r="D221" s="166"/>
      <c r="E221" s="166"/>
      <c r="F221" s="145"/>
    </row>
    <row r="222" spans="1:7" ht="18" x14ac:dyDescent="0.25">
      <c r="A222" s="107" t="s">
        <v>72</v>
      </c>
      <c r="B222" s="168">
        <v>2</v>
      </c>
      <c r="C222" s="215" t="str">
        <f>IF(B222=0, -5, "0")</f>
        <v>0</v>
      </c>
      <c r="D222" s="166"/>
      <c r="E222" s="166"/>
      <c r="F222" s="145"/>
    </row>
    <row r="223" spans="1:7" ht="18" x14ac:dyDescent="0.35">
      <c r="A223" s="48" t="s">
        <v>289</v>
      </c>
      <c r="B223" s="168">
        <v>2</v>
      </c>
      <c r="C223" s="168"/>
      <c r="D223" s="166"/>
      <c r="E223" s="288"/>
      <c r="F223" s="145"/>
      <c r="G223" s="170"/>
    </row>
    <row r="224" spans="1:7" ht="16.5" x14ac:dyDescent="0.25">
      <c r="A224" s="106" t="s">
        <v>168</v>
      </c>
      <c r="B224" s="168">
        <v>2</v>
      </c>
      <c r="C224" s="216" t="str">
        <f>IF(B224=0, -5, "0")</f>
        <v>0</v>
      </c>
      <c r="D224" s="144"/>
      <c r="E224" s="166"/>
      <c r="F224" s="145"/>
    </row>
    <row r="225" spans="1:6" x14ac:dyDescent="0.25">
      <c r="A225" s="24" t="s">
        <v>83</v>
      </c>
      <c r="B225" s="168">
        <v>2</v>
      </c>
      <c r="C225" s="168"/>
      <c r="D225" s="166"/>
      <c r="E225" s="166"/>
      <c r="F225" s="145"/>
    </row>
    <row r="226" spans="1:6" ht="30" x14ac:dyDescent="0.25">
      <c r="A226" s="24" t="s">
        <v>244</v>
      </c>
      <c r="B226" s="168">
        <v>2</v>
      </c>
      <c r="C226" s="168"/>
      <c r="D226" s="68"/>
      <c r="E226" s="166"/>
      <c r="F226" s="145"/>
    </row>
    <row r="227" spans="1:6" x14ac:dyDescent="0.25">
      <c r="A227" s="24" t="s">
        <v>248</v>
      </c>
      <c r="B227" s="168">
        <v>2</v>
      </c>
      <c r="C227" s="168"/>
      <c r="D227" s="166"/>
      <c r="E227" s="166"/>
      <c r="F227" s="145"/>
    </row>
    <row r="228" spans="1:6" ht="30" x14ac:dyDescent="0.25">
      <c r="A228" s="24" t="s">
        <v>199</v>
      </c>
      <c r="B228" s="168">
        <v>2</v>
      </c>
      <c r="C228" s="24"/>
      <c r="D228" s="60"/>
      <c r="E228" s="166"/>
      <c r="F228" s="145"/>
    </row>
    <row r="229" spans="1:6" x14ac:dyDescent="0.25">
      <c r="A229" s="19" t="s">
        <v>38</v>
      </c>
      <c r="B229" s="19"/>
      <c r="C229" s="19"/>
      <c r="D229" s="19">
        <f>SUM(B210:C228)</f>
        <v>34</v>
      </c>
    </row>
    <row r="230" spans="1:6" x14ac:dyDescent="0.25">
      <c r="A230" s="19" t="s">
        <v>37</v>
      </c>
      <c r="B230" s="20"/>
      <c r="C230" s="21"/>
      <c r="D230" s="62">
        <f>D229/(COUNT(B210:C228)*2)</f>
        <v>0.89473684210526316</v>
      </c>
    </row>
    <row r="231" spans="1:6" x14ac:dyDescent="0.25">
      <c r="A231" s="9"/>
      <c r="B231" s="6"/>
      <c r="C231" s="7"/>
      <c r="D231" s="6"/>
    </row>
    <row r="232" spans="1:6" ht="18" x14ac:dyDescent="0.25">
      <c r="A232" s="335" t="s">
        <v>191</v>
      </c>
      <c r="B232" s="336"/>
      <c r="C232" s="336"/>
      <c r="D232" s="336"/>
      <c r="E232" s="336"/>
      <c r="F232" s="336"/>
    </row>
    <row r="233" spans="1:6" x14ac:dyDescent="0.25">
      <c r="A233" s="167" t="s">
        <v>314</v>
      </c>
      <c r="B233" s="169">
        <v>2</v>
      </c>
      <c r="C233" s="169"/>
      <c r="D233" s="150"/>
      <c r="E233" s="166"/>
      <c r="F233" s="145"/>
    </row>
    <row r="234" spans="1:6" ht="30" x14ac:dyDescent="0.25">
      <c r="A234" s="18" t="s">
        <v>205</v>
      </c>
      <c r="B234" s="169">
        <v>2</v>
      </c>
      <c r="C234" s="168"/>
      <c r="D234" s="153"/>
      <c r="E234" s="166"/>
      <c r="F234" s="145"/>
    </row>
    <row r="235" spans="1:6" ht="18" x14ac:dyDescent="0.35">
      <c r="A235" s="75" t="s">
        <v>59</v>
      </c>
      <c r="B235" s="169">
        <v>2</v>
      </c>
      <c r="C235" s="215" t="str">
        <f>IF(B235=0, -5, "0")</f>
        <v>0</v>
      </c>
      <c r="D235" s="155"/>
      <c r="E235" s="166"/>
      <c r="F235" s="145"/>
    </row>
    <row r="236" spans="1:6" ht="36" x14ac:dyDescent="0.35">
      <c r="A236" s="82" t="s">
        <v>177</v>
      </c>
      <c r="B236" s="169">
        <v>2</v>
      </c>
      <c r="C236" s="215" t="str">
        <f>IF(B236=0, -5, "0")</f>
        <v>0</v>
      </c>
      <c r="D236" s="155"/>
      <c r="E236" s="166"/>
      <c r="F236" s="145"/>
    </row>
    <row r="237" spans="1:6" x14ac:dyDescent="0.25">
      <c r="A237" s="18" t="s">
        <v>252</v>
      </c>
      <c r="B237" s="169">
        <v>2</v>
      </c>
      <c r="C237" s="168"/>
      <c r="D237" s="155"/>
      <c r="E237" s="166"/>
      <c r="F237" s="145"/>
    </row>
    <row r="238" spans="1:6" x14ac:dyDescent="0.25">
      <c r="A238" s="18" t="s">
        <v>55</v>
      </c>
      <c r="B238" s="169">
        <v>2</v>
      </c>
      <c r="C238" s="168"/>
      <c r="D238" s="156"/>
      <c r="E238" s="166"/>
      <c r="F238" s="145"/>
    </row>
    <row r="239" spans="1:6" x14ac:dyDescent="0.25">
      <c r="A239" s="167" t="s">
        <v>299</v>
      </c>
      <c r="B239" s="169">
        <v>2</v>
      </c>
      <c r="C239" s="169"/>
      <c r="D239" s="163"/>
      <c r="E239" s="144"/>
      <c r="F239" s="145"/>
    </row>
    <row r="240" spans="1:6" x14ac:dyDescent="0.25">
      <c r="A240" s="167" t="s">
        <v>156</v>
      </c>
      <c r="B240" s="169">
        <v>2</v>
      </c>
      <c r="C240" s="168"/>
      <c r="D240" s="154"/>
      <c r="E240" s="166"/>
      <c r="F240" s="145"/>
    </row>
    <row r="241" spans="1:6" ht="45" x14ac:dyDescent="0.25">
      <c r="A241" s="99" t="s">
        <v>287</v>
      </c>
      <c r="B241" s="169">
        <v>2</v>
      </c>
      <c r="C241" s="152"/>
      <c r="D241" s="255">
        <v>1</v>
      </c>
      <c r="E241" s="7"/>
      <c r="F241" s="101"/>
    </row>
    <row r="242" spans="1:6" x14ac:dyDescent="0.25">
      <c r="A242" s="19" t="s">
        <v>38</v>
      </c>
      <c r="B242" s="19"/>
      <c r="C242" s="19"/>
      <c r="D242" s="19">
        <f>SUM(B233:C240)</f>
        <v>16</v>
      </c>
    </row>
    <row r="243" spans="1:6" x14ac:dyDescent="0.25">
      <c r="A243" s="19" t="s">
        <v>37</v>
      </c>
      <c r="B243" s="20"/>
      <c r="C243" s="21"/>
      <c r="D243" s="62">
        <f>D242/(COUNT(B233:C240)*2)</f>
        <v>1</v>
      </c>
    </row>
    <row r="244" spans="1:6" x14ac:dyDescent="0.25">
      <c r="A244" s="9"/>
      <c r="B244" s="6"/>
      <c r="C244" s="7"/>
      <c r="D244" s="6"/>
    </row>
    <row r="245" spans="1:6" ht="18" x14ac:dyDescent="0.25">
      <c r="A245" s="77" t="s">
        <v>77</v>
      </c>
      <c r="B245" s="83"/>
      <c r="C245" s="84"/>
      <c r="D245" s="80">
        <f>SUM(D242,D206,D229)</f>
        <v>72</v>
      </c>
    </row>
    <row r="246" spans="1:6" ht="18" x14ac:dyDescent="0.25">
      <c r="A246" s="102" t="s">
        <v>227</v>
      </c>
      <c r="B246" s="103"/>
      <c r="C246" s="104"/>
      <c r="D246" s="105">
        <f>D245/(COUNT(B210:C228,B233:C240,B195:C205)*2)</f>
        <v>0.94736842105263153</v>
      </c>
    </row>
    <row r="247" spans="1:6" s="3" customFormat="1" ht="18" x14ac:dyDescent="0.25">
      <c r="A247" s="45"/>
      <c r="B247" s="46"/>
      <c r="C247" s="46"/>
      <c r="D247" s="47"/>
      <c r="E247" s="289"/>
    </row>
    <row r="248" spans="1:6" s="3" customFormat="1" ht="18" x14ac:dyDescent="0.35">
      <c r="A248" s="337" t="s">
        <v>78</v>
      </c>
      <c r="B248" s="337"/>
      <c r="C248" s="337"/>
      <c r="D248" s="337"/>
      <c r="E248" s="337"/>
      <c r="F248" s="337"/>
    </row>
    <row r="249" spans="1:6" s="3" customFormat="1" x14ac:dyDescent="0.25">
      <c r="A249" s="181">
        <f>B11</f>
        <v>42874</v>
      </c>
      <c r="B249" s="6"/>
      <c r="C249" s="7"/>
      <c r="D249" s="6"/>
      <c r="E249" s="289"/>
    </row>
    <row r="250" spans="1:6" s="3" customFormat="1" ht="18" x14ac:dyDescent="0.25">
      <c r="A250" s="335" t="s">
        <v>79</v>
      </c>
      <c r="B250" s="336"/>
      <c r="C250" s="336"/>
      <c r="D250" s="336"/>
      <c r="E250" s="336"/>
      <c r="F250" s="336"/>
    </row>
    <row r="251" spans="1:6" s="3" customFormat="1" ht="36" x14ac:dyDescent="0.35">
      <c r="A251" s="82" t="s">
        <v>27</v>
      </c>
      <c r="B251" s="168">
        <v>2</v>
      </c>
      <c r="C251" s="215" t="str">
        <f>IF(B251=0, -5, "0")</f>
        <v>0</v>
      </c>
      <c r="D251" s="166"/>
      <c r="E251" s="144"/>
      <c r="F251" s="171"/>
    </row>
    <row r="252" spans="1:6" s="3" customFormat="1" x14ac:dyDescent="0.25">
      <c r="A252" s="23" t="s">
        <v>148</v>
      </c>
      <c r="B252" s="168">
        <v>2</v>
      </c>
      <c r="C252" s="168"/>
      <c r="D252" s="166"/>
      <c r="E252" s="144"/>
      <c r="F252" s="171"/>
    </row>
    <row r="253" spans="1:6" s="3" customFormat="1" x14ac:dyDescent="0.25">
      <c r="A253" s="33" t="s">
        <v>300</v>
      </c>
      <c r="B253" s="168">
        <v>2</v>
      </c>
      <c r="C253" s="168"/>
      <c r="D253" s="144"/>
      <c r="E253" s="144"/>
      <c r="F253" s="171"/>
    </row>
    <row r="254" spans="1:6" s="3" customFormat="1" x14ac:dyDescent="0.25">
      <c r="A254" s="33" t="s">
        <v>301</v>
      </c>
      <c r="B254" s="168">
        <v>2</v>
      </c>
      <c r="C254" s="168"/>
      <c r="D254" s="144"/>
      <c r="E254" s="144"/>
      <c r="F254" s="171"/>
    </row>
    <row r="255" spans="1:6" s="3" customFormat="1" x14ac:dyDescent="0.25">
      <c r="A255" s="33" t="s">
        <v>28</v>
      </c>
      <c r="B255" s="168">
        <v>2</v>
      </c>
      <c r="C255" s="168"/>
      <c r="D255" s="147"/>
      <c r="E255" s="144"/>
      <c r="F255" s="171"/>
    </row>
    <row r="256" spans="1:6" s="3" customFormat="1" ht="36" x14ac:dyDescent="0.35">
      <c r="A256" s="82" t="s">
        <v>161</v>
      </c>
      <c r="B256" s="168">
        <v>2</v>
      </c>
      <c r="C256" s="215" t="str">
        <f>IF(B256=0, -5, "0")</f>
        <v>0</v>
      </c>
      <c r="D256" s="166"/>
      <c r="E256" s="144"/>
      <c r="F256" s="171"/>
    </row>
    <row r="257" spans="1:6" s="3" customFormat="1" ht="30" x14ac:dyDescent="0.25">
      <c r="A257" s="33" t="s">
        <v>193</v>
      </c>
      <c r="B257" s="168">
        <v>2</v>
      </c>
      <c r="C257" s="168"/>
      <c r="D257" s="147"/>
      <c r="E257" s="144"/>
      <c r="F257" s="171"/>
    </row>
    <row r="258" spans="1:6" s="3" customFormat="1" x14ac:dyDescent="0.25">
      <c r="A258" s="33" t="s">
        <v>160</v>
      </c>
      <c r="B258" s="168">
        <v>2</v>
      </c>
      <c r="C258" s="168"/>
      <c r="D258" s="147"/>
      <c r="E258" s="144"/>
      <c r="F258" s="171"/>
    </row>
    <row r="259" spans="1:6" s="3" customFormat="1" x14ac:dyDescent="0.25">
      <c r="A259" s="23" t="s">
        <v>68</v>
      </c>
      <c r="B259" s="168">
        <v>2</v>
      </c>
      <c r="C259" s="168"/>
      <c r="D259" s="166"/>
      <c r="E259" s="144"/>
      <c r="F259" s="171"/>
    </row>
    <row r="260" spans="1:6" s="3" customFormat="1" ht="18" x14ac:dyDescent="0.35">
      <c r="A260" s="75" t="s">
        <v>59</v>
      </c>
      <c r="B260" s="168">
        <v>2</v>
      </c>
      <c r="C260" s="215" t="str">
        <f>IF(B260=0, -5, "0")</f>
        <v>0</v>
      </c>
      <c r="D260" s="166"/>
      <c r="E260" s="144"/>
      <c r="F260" s="171"/>
    </row>
    <row r="261" spans="1:6" s="3" customFormat="1" x14ac:dyDescent="0.25">
      <c r="A261" s="23" t="s">
        <v>145</v>
      </c>
      <c r="B261" s="168">
        <v>2</v>
      </c>
      <c r="C261" s="168"/>
      <c r="D261" s="166"/>
      <c r="E261" s="144"/>
      <c r="F261" s="171"/>
    </row>
    <row r="262" spans="1:6" s="3" customFormat="1" x14ac:dyDescent="0.25">
      <c r="A262" s="23" t="s">
        <v>153</v>
      </c>
      <c r="B262" s="168">
        <v>2</v>
      </c>
      <c r="C262" s="168"/>
      <c r="D262" s="10"/>
      <c r="E262" s="144"/>
      <c r="F262" s="171"/>
    </row>
    <row r="263" spans="1:6" s="3" customFormat="1" x14ac:dyDescent="0.25">
      <c r="A263" s="19" t="s">
        <v>38</v>
      </c>
      <c r="B263" s="19"/>
      <c r="C263" s="19"/>
      <c r="D263" s="19">
        <f>SUM(B251:C262)</f>
        <v>24</v>
      </c>
      <c r="E263" s="289"/>
    </row>
    <row r="264" spans="1:6" s="3" customFormat="1" x14ac:dyDescent="0.25">
      <c r="A264" s="19" t="s">
        <v>37</v>
      </c>
      <c r="B264" s="20"/>
      <c r="C264" s="21"/>
      <c r="D264" s="62">
        <f>D263/(COUNT(B251:C262)*2)</f>
        <v>1</v>
      </c>
      <c r="E264" s="289"/>
    </row>
    <row r="265" spans="1:6" s="3" customFormat="1" x14ac:dyDescent="0.25">
      <c r="A265" s="9"/>
      <c r="B265" s="6"/>
      <c r="C265" s="7"/>
      <c r="D265" s="6"/>
      <c r="E265" s="289"/>
    </row>
    <row r="266" spans="1:6" s="3" customFormat="1" ht="18" x14ac:dyDescent="0.25">
      <c r="A266" s="335" t="s">
        <v>81</v>
      </c>
      <c r="B266" s="336"/>
      <c r="C266" s="336"/>
      <c r="D266" s="336"/>
      <c r="E266" s="336"/>
      <c r="F266" s="336"/>
    </row>
    <row r="267" spans="1:6" s="3" customFormat="1" x14ac:dyDescent="0.25">
      <c r="A267" s="150" t="s">
        <v>368</v>
      </c>
      <c r="B267" s="169">
        <v>2</v>
      </c>
      <c r="C267" s="169"/>
      <c r="E267" s="144"/>
      <c r="F267" s="171"/>
    </row>
    <row r="268" spans="1:6" s="3" customFormat="1" x14ac:dyDescent="0.25">
      <c r="A268" s="18" t="s">
        <v>206</v>
      </c>
      <c r="B268" s="169">
        <v>2</v>
      </c>
      <c r="C268" s="168"/>
      <c r="D268" s="11"/>
      <c r="E268" s="144"/>
      <c r="F268" s="171"/>
    </row>
    <row r="269" spans="1:6" s="3" customFormat="1" x14ac:dyDescent="0.25">
      <c r="A269" s="167" t="s">
        <v>312</v>
      </c>
      <c r="B269" s="169">
        <v>2</v>
      </c>
      <c r="C269" s="168"/>
      <c r="D269" s="162"/>
      <c r="E269" s="144"/>
      <c r="F269" s="171"/>
    </row>
    <row r="270" spans="1:6" s="3" customFormat="1" x14ac:dyDescent="0.25">
      <c r="A270" s="167" t="s">
        <v>149</v>
      </c>
      <c r="B270" s="169">
        <v>2</v>
      </c>
      <c r="C270" s="168"/>
      <c r="D270" s="11"/>
      <c r="E270" s="144"/>
      <c r="F270" s="171"/>
    </row>
    <row r="271" spans="1:6" s="3" customFormat="1" ht="18" x14ac:dyDescent="0.35">
      <c r="A271" s="75" t="s">
        <v>7</v>
      </c>
      <c r="B271" s="169">
        <v>2</v>
      </c>
      <c r="C271" s="215" t="str">
        <f>IF(B271=0, -5, "0")</f>
        <v>0</v>
      </c>
      <c r="D271" s="11"/>
      <c r="E271" s="144"/>
      <c r="F271" s="171"/>
    </row>
    <row r="272" spans="1:6" s="3" customFormat="1" x14ac:dyDescent="0.25">
      <c r="A272" s="18" t="s">
        <v>253</v>
      </c>
      <c r="B272" s="169">
        <v>2</v>
      </c>
      <c r="C272" s="168"/>
      <c r="D272" s="11"/>
      <c r="E272" s="144"/>
      <c r="F272" s="171"/>
    </row>
    <row r="273" spans="1:6" s="3" customFormat="1" ht="16.5" x14ac:dyDescent="0.3">
      <c r="A273" s="48" t="s">
        <v>80</v>
      </c>
      <c r="B273" s="169">
        <v>2</v>
      </c>
      <c r="C273" s="168"/>
      <c r="D273" s="11"/>
      <c r="E273" s="144"/>
      <c r="F273" s="171"/>
    </row>
    <row r="274" spans="1:6" s="3" customFormat="1" ht="30" x14ac:dyDescent="0.25">
      <c r="A274" s="167" t="s">
        <v>302</v>
      </c>
      <c r="B274" s="169">
        <v>2</v>
      </c>
      <c r="C274" s="168"/>
      <c r="D274" s="11"/>
      <c r="E274" s="144"/>
      <c r="F274" s="171"/>
    </row>
    <row r="275" spans="1:6" s="3" customFormat="1" x14ac:dyDescent="0.25">
      <c r="A275" s="167" t="s">
        <v>188</v>
      </c>
      <c r="B275" s="169">
        <v>2</v>
      </c>
      <c r="C275" s="168"/>
      <c r="D275" s="11"/>
      <c r="E275" s="144"/>
      <c r="F275" s="171"/>
    </row>
    <row r="276" spans="1:6" s="3" customFormat="1" x14ac:dyDescent="0.25">
      <c r="A276" s="167" t="s">
        <v>291</v>
      </c>
      <c r="B276" s="169">
        <v>2</v>
      </c>
      <c r="C276" s="169"/>
      <c r="D276" s="162"/>
      <c r="E276" s="144"/>
      <c r="F276" s="171"/>
    </row>
    <row r="277" spans="1:6" s="3" customFormat="1" ht="18" x14ac:dyDescent="0.25">
      <c r="A277" s="107" t="s">
        <v>173</v>
      </c>
      <c r="B277" s="169">
        <v>2</v>
      </c>
      <c r="C277" s="216" t="str">
        <f>IF(B277=0, -5, "0")</f>
        <v>0</v>
      </c>
      <c r="D277" s="162"/>
      <c r="E277" s="144"/>
      <c r="F277" s="171"/>
    </row>
    <row r="278" spans="1:6" s="3" customFormat="1" ht="18" x14ac:dyDescent="0.35">
      <c r="A278" s="48" t="s">
        <v>289</v>
      </c>
      <c r="B278" s="169">
        <v>2</v>
      </c>
      <c r="C278" s="169"/>
      <c r="D278" s="162"/>
      <c r="E278" s="288"/>
      <c r="F278" s="171"/>
    </row>
    <row r="279" spans="1:6" s="3" customFormat="1" ht="16.5" x14ac:dyDescent="0.25">
      <c r="A279" s="106" t="s">
        <v>168</v>
      </c>
      <c r="B279" s="169">
        <v>2</v>
      </c>
      <c r="C279" s="216" t="str">
        <f>IF(B279=0, -5, "0")</f>
        <v>0</v>
      </c>
      <c r="D279" s="162"/>
      <c r="E279" s="144"/>
      <c r="F279" s="171"/>
    </row>
    <row r="280" spans="1:6" s="3" customFormat="1" x14ac:dyDescent="0.25">
      <c r="A280" s="24" t="s">
        <v>83</v>
      </c>
      <c r="B280" s="169">
        <v>2</v>
      </c>
      <c r="C280" s="168"/>
      <c r="D280" s="11"/>
      <c r="E280" s="144"/>
      <c r="F280" s="171"/>
    </row>
    <row r="281" spans="1:6" s="3" customFormat="1" ht="60" x14ac:dyDescent="0.25">
      <c r="A281" s="24" t="s">
        <v>234</v>
      </c>
      <c r="B281" s="169">
        <v>0</v>
      </c>
      <c r="C281" s="168"/>
      <c r="D281" s="11" t="s">
        <v>494</v>
      </c>
      <c r="E281" s="11" t="s">
        <v>495</v>
      </c>
      <c r="F281" s="171"/>
    </row>
    <row r="282" spans="1:6" s="3" customFormat="1" x14ac:dyDescent="0.25">
      <c r="A282" s="24" t="s">
        <v>248</v>
      </c>
      <c r="B282" s="169">
        <v>2</v>
      </c>
      <c r="C282" s="168"/>
      <c r="D282" s="11"/>
      <c r="E282" s="144"/>
      <c r="F282" s="171"/>
    </row>
    <row r="283" spans="1:6" s="3" customFormat="1" ht="30" x14ac:dyDescent="0.25">
      <c r="A283" s="24" t="s">
        <v>199</v>
      </c>
      <c r="B283" s="169">
        <v>2</v>
      </c>
      <c r="C283" s="168"/>
      <c r="D283" s="11"/>
      <c r="E283" s="144"/>
      <c r="F283" s="171"/>
    </row>
    <row r="284" spans="1:6" s="3" customFormat="1" ht="45" x14ac:dyDescent="0.25">
      <c r="A284" s="100" t="s">
        <v>287</v>
      </c>
      <c r="B284" s="169">
        <v>2</v>
      </c>
      <c r="C284" s="152"/>
      <c r="D284" s="290">
        <v>1</v>
      </c>
      <c r="E284" s="289"/>
    </row>
    <row r="285" spans="1:6" s="3" customFormat="1" x14ac:dyDescent="0.25">
      <c r="A285" s="19" t="s">
        <v>38</v>
      </c>
      <c r="B285" s="19"/>
      <c r="C285" s="19"/>
      <c r="D285" s="19">
        <f>SUM(B267:C283)</f>
        <v>32</v>
      </c>
      <c r="E285" s="289"/>
    </row>
    <row r="286" spans="1:6" s="3" customFormat="1" x14ac:dyDescent="0.25">
      <c r="A286" s="19" t="s">
        <v>37</v>
      </c>
      <c r="B286" s="20"/>
      <c r="C286" s="21"/>
      <c r="D286" s="62">
        <f>D285/(COUNT(B267:C283)*2)</f>
        <v>0.94117647058823528</v>
      </c>
      <c r="E286" s="289"/>
    </row>
    <row r="287" spans="1:6" s="3" customFormat="1" x14ac:dyDescent="0.25">
      <c r="A287" s="9"/>
      <c r="B287" s="6"/>
      <c r="C287" s="7"/>
      <c r="D287" s="6"/>
      <c r="E287" s="289"/>
    </row>
    <row r="288" spans="1:6" s="3" customFormat="1" ht="18" x14ac:dyDescent="0.25">
      <c r="A288" s="77" t="s">
        <v>82</v>
      </c>
      <c r="B288" s="83"/>
      <c r="C288" s="84"/>
      <c r="D288" s="80">
        <f>SUM(D285,D263)</f>
        <v>56</v>
      </c>
      <c r="E288" s="289"/>
    </row>
    <row r="289" spans="1:7" s="3" customFormat="1" ht="18" x14ac:dyDescent="0.25">
      <c r="A289" s="77" t="s">
        <v>228</v>
      </c>
      <c r="B289" s="83"/>
      <c r="C289" s="84"/>
      <c r="D289" s="81">
        <f>D288/(COUNT(B251:C262,B267:C283)*2)</f>
        <v>0.96551724137931039</v>
      </c>
      <c r="E289" s="289"/>
    </row>
    <row r="290" spans="1:7" s="3" customFormat="1" ht="18" x14ac:dyDescent="0.25">
      <c r="A290" s="45"/>
      <c r="B290" s="46"/>
      <c r="C290" s="46"/>
      <c r="D290" s="47"/>
      <c r="E290" s="289"/>
    </row>
    <row r="291" spans="1:7" ht="18" x14ac:dyDescent="0.35">
      <c r="A291" s="337" t="s">
        <v>4</v>
      </c>
      <c r="B291" s="337"/>
      <c r="C291" s="337"/>
      <c r="D291" s="337"/>
      <c r="E291" s="337"/>
      <c r="F291" s="337"/>
    </row>
    <row r="292" spans="1:7" x14ac:dyDescent="0.25">
      <c r="A292" s="190">
        <f>B11</f>
        <v>42874</v>
      </c>
      <c r="B292" s="6"/>
      <c r="C292" s="7"/>
      <c r="D292" s="59"/>
    </row>
    <row r="293" spans="1:7" ht="18" x14ac:dyDescent="0.25">
      <c r="A293" s="335" t="s">
        <v>19</v>
      </c>
      <c r="B293" s="336"/>
      <c r="C293" s="336"/>
      <c r="D293" s="336"/>
      <c r="E293" s="336"/>
      <c r="F293" s="336"/>
    </row>
    <row r="294" spans="1:7" x14ac:dyDescent="0.25">
      <c r="A294" s="32" t="s">
        <v>62</v>
      </c>
      <c r="B294" s="168">
        <v>2</v>
      </c>
      <c r="C294" s="168"/>
      <c r="D294" s="166"/>
      <c r="E294" s="166"/>
      <c r="F294" s="145"/>
    </row>
    <row r="295" spans="1:7" x14ac:dyDescent="0.25">
      <c r="A295" s="22" t="s">
        <v>6</v>
      </c>
      <c r="B295" s="168">
        <v>2</v>
      </c>
      <c r="C295" s="168"/>
      <c r="D295" s="166"/>
      <c r="E295" s="166"/>
      <c r="F295" s="145"/>
    </row>
    <row r="296" spans="1:7" x14ac:dyDescent="0.25">
      <c r="A296" s="159" t="s">
        <v>297</v>
      </c>
      <c r="B296" s="168">
        <v>2</v>
      </c>
      <c r="C296" s="168"/>
      <c r="D296" s="166"/>
      <c r="E296" s="166"/>
      <c r="F296" s="145"/>
    </row>
    <row r="297" spans="1:7" x14ac:dyDescent="0.25">
      <c r="A297" s="32" t="s">
        <v>20</v>
      </c>
      <c r="B297" s="168">
        <v>2</v>
      </c>
      <c r="C297" s="168"/>
      <c r="D297" s="147"/>
      <c r="E297" s="166"/>
      <c r="F297" s="145"/>
    </row>
    <row r="298" spans="1:7" x14ac:dyDescent="0.25">
      <c r="A298" s="22" t="s">
        <v>39</v>
      </c>
      <c r="B298" s="168">
        <v>2</v>
      </c>
      <c r="C298" s="168"/>
      <c r="D298" s="166"/>
      <c r="E298" s="166"/>
      <c r="F298" s="145"/>
    </row>
    <row r="299" spans="1:7" x14ac:dyDescent="0.25">
      <c r="A299" s="32" t="s">
        <v>50</v>
      </c>
      <c r="B299" s="168">
        <v>2</v>
      </c>
      <c r="C299" s="168"/>
      <c r="D299" s="154"/>
      <c r="E299" s="166"/>
      <c r="F299" s="145"/>
    </row>
    <row r="300" spans="1:7" ht="18" x14ac:dyDescent="0.35">
      <c r="A300" s="75" t="s">
        <v>54</v>
      </c>
      <c r="B300" s="168">
        <v>2</v>
      </c>
      <c r="C300" s="215" t="str">
        <f>IF(B300=0, -5, "0")</f>
        <v>0</v>
      </c>
      <c r="D300" s="166"/>
      <c r="E300" s="166"/>
      <c r="F300" s="145"/>
      <c r="G300" s="170"/>
    </row>
    <row r="301" spans="1:7" x14ac:dyDescent="0.25">
      <c r="A301" s="22" t="s">
        <v>145</v>
      </c>
      <c r="B301" s="168">
        <v>2</v>
      </c>
      <c r="C301" s="168"/>
      <c r="D301" s="166"/>
      <c r="E301" s="166"/>
      <c r="F301" s="145"/>
    </row>
    <row r="302" spans="1:7" x14ac:dyDescent="0.25">
      <c r="A302" s="19" t="s">
        <v>38</v>
      </c>
      <c r="B302" s="19"/>
      <c r="C302" s="19"/>
      <c r="D302" s="19">
        <f>SUM(B294:C301)</f>
        <v>16</v>
      </c>
    </row>
    <row r="303" spans="1:7" x14ac:dyDescent="0.25">
      <c r="A303" s="19" t="s">
        <v>37</v>
      </c>
      <c r="B303" s="20"/>
      <c r="C303" s="21"/>
      <c r="D303" s="62">
        <f>D302/(COUNT(B294:C301)*2)</f>
        <v>1</v>
      </c>
    </row>
    <row r="304" spans="1:7" x14ac:dyDescent="0.25">
      <c r="A304" s="34"/>
      <c r="B304" s="6"/>
      <c r="C304" s="7"/>
      <c r="D304" s="6"/>
    </row>
    <row r="305" spans="1:6" ht="18" x14ac:dyDescent="0.25">
      <c r="A305" s="335" t="s">
        <v>122</v>
      </c>
      <c r="B305" s="336"/>
      <c r="C305" s="336"/>
      <c r="D305" s="336"/>
      <c r="E305" s="336"/>
      <c r="F305" s="336"/>
    </row>
    <row r="306" spans="1:6" x14ac:dyDescent="0.25">
      <c r="A306" s="167" t="s">
        <v>303</v>
      </c>
      <c r="B306" s="169">
        <v>2</v>
      </c>
      <c r="C306" s="169"/>
      <c r="D306" s="144"/>
      <c r="E306" s="144"/>
      <c r="F306" s="171"/>
    </row>
    <row r="307" spans="1:6" ht="45" x14ac:dyDescent="0.25">
      <c r="A307" s="167" t="s">
        <v>373</v>
      </c>
      <c r="B307" s="169">
        <v>0</v>
      </c>
      <c r="C307" s="168"/>
      <c r="D307" s="166" t="s">
        <v>496</v>
      </c>
      <c r="E307" s="166"/>
      <c r="F307" s="145"/>
    </row>
    <row r="308" spans="1:6" x14ac:dyDescent="0.25">
      <c r="A308" s="18" t="s">
        <v>5</v>
      </c>
      <c r="B308" s="169">
        <v>2</v>
      </c>
      <c r="C308" s="168"/>
      <c r="D308" s="155"/>
      <c r="E308" s="166"/>
      <c r="F308" s="145"/>
    </row>
    <row r="309" spans="1:6" ht="18" x14ac:dyDescent="0.35">
      <c r="A309" s="75" t="s">
        <v>367</v>
      </c>
      <c r="B309" s="169">
        <v>2</v>
      </c>
      <c r="C309" s="215" t="str">
        <f>IF(B309=0, -5, "0")</f>
        <v>0</v>
      </c>
      <c r="D309" s="97"/>
      <c r="E309" s="166"/>
      <c r="F309" s="145"/>
    </row>
    <row r="310" spans="1:6" x14ac:dyDescent="0.25">
      <c r="A310" s="167" t="s">
        <v>108</v>
      </c>
      <c r="B310" s="169">
        <v>2</v>
      </c>
      <c r="C310" s="168"/>
      <c r="D310" s="154"/>
      <c r="E310" s="166"/>
      <c r="F310" s="145"/>
    </row>
    <row r="311" spans="1:6" ht="18" x14ac:dyDescent="0.35">
      <c r="A311" s="75" t="s">
        <v>61</v>
      </c>
      <c r="B311" s="169">
        <v>2</v>
      </c>
      <c r="C311" s="215" t="str">
        <f>IF(B311=0, -5, "0")</f>
        <v>0</v>
      </c>
      <c r="D311" s="155"/>
      <c r="E311" s="166"/>
      <c r="F311" s="145"/>
    </row>
    <row r="312" spans="1:6" x14ac:dyDescent="0.25">
      <c r="A312" s="18" t="s">
        <v>254</v>
      </c>
      <c r="B312" s="169">
        <v>2</v>
      </c>
      <c r="C312" s="168"/>
      <c r="D312" s="97"/>
      <c r="E312" s="166"/>
      <c r="F312" s="145"/>
    </row>
    <row r="313" spans="1:6" ht="30" x14ac:dyDescent="0.25">
      <c r="A313" s="18" t="s">
        <v>199</v>
      </c>
      <c r="B313" s="169">
        <v>2</v>
      </c>
      <c r="C313" s="168"/>
      <c r="D313" s="166"/>
      <c r="E313" s="166"/>
      <c r="F313" s="145"/>
    </row>
    <row r="314" spans="1:6" x14ac:dyDescent="0.25">
      <c r="A314" s="18" t="s">
        <v>248</v>
      </c>
      <c r="B314" s="169">
        <v>2</v>
      </c>
      <c r="C314" s="168"/>
      <c r="D314" s="166"/>
      <c r="E314" s="166"/>
      <c r="F314" s="145"/>
    </row>
    <row r="315" spans="1:6" ht="16.5" x14ac:dyDescent="0.25">
      <c r="A315" s="106" t="s">
        <v>168</v>
      </c>
      <c r="B315" s="169">
        <v>2</v>
      </c>
      <c r="C315" s="216" t="str">
        <f>IF(B315=0, -5, "0")</f>
        <v>0</v>
      </c>
      <c r="D315" s="144"/>
      <c r="E315" s="166"/>
      <c r="F315" s="145"/>
    </row>
    <row r="316" spans="1:6" x14ac:dyDescent="0.25">
      <c r="A316" s="24" t="s">
        <v>83</v>
      </c>
      <c r="B316" s="169">
        <v>2</v>
      </c>
      <c r="C316" s="168"/>
      <c r="D316" s="166"/>
      <c r="E316" s="166"/>
      <c r="F316" s="145"/>
    </row>
    <row r="317" spans="1:6" ht="45" x14ac:dyDescent="0.25">
      <c r="A317" s="100" t="s">
        <v>287</v>
      </c>
      <c r="B317" s="169">
        <v>2</v>
      </c>
      <c r="C317" s="152"/>
      <c r="D317" s="132">
        <v>1</v>
      </c>
      <c r="E317" s="7"/>
      <c r="F317" s="101"/>
    </row>
    <row r="318" spans="1:6" x14ac:dyDescent="0.25">
      <c r="A318" s="19" t="s">
        <v>38</v>
      </c>
      <c r="B318" s="19"/>
      <c r="C318" s="19"/>
      <c r="D318" s="114">
        <f>SUM(B306:C316)</f>
        <v>20</v>
      </c>
    </row>
    <row r="319" spans="1:6" x14ac:dyDescent="0.25">
      <c r="A319" s="19" t="s">
        <v>37</v>
      </c>
      <c r="B319" s="20"/>
      <c r="C319" s="21"/>
      <c r="D319" s="62">
        <f>D318/(COUNT(B306:C316)*2)</f>
        <v>0.90909090909090906</v>
      </c>
    </row>
    <row r="320" spans="1:6" x14ac:dyDescent="0.25">
      <c r="A320" s="8"/>
      <c r="B320" s="7"/>
      <c r="C320" s="7"/>
      <c r="D320" s="7"/>
    </row>
    <row r="321" spans="1:9" ht="18" x14ac:dyDescent="0.25">
      <c r="A321" s="77" t="s">
        <v>41</v>
      </c>
      <c r="B321" s="83"/>
      <c r="C321" s="84"/>
      <c r="D321" s="80">
        <f>SUM(D318,D302)</f>
        <v>36</v>
      </c>
    </row>
    <row r="322" spans="1:9" ht="18" x14ac:dyDescent="0.25">
      <c r="A322" s="77" t="s">
        <v>229</v>
      </c>
      <c r="B322" s="83"/>
      <c r="C322" s="84"/>
      <c r="D322" s="81">
        <f>D321/(COUNT(B306:C316,B294:C301)*2)</f>
        <v>0.94736842105263153</v>
      </c>
    </row>
    <row r="323" spans="1:9" x14ac:dyDescent="0.25">
      <c r="A323" s="9"/>
      <c r="B323" s="6"/>
      <c r="C323" s="7"/>
      <c r="D323" s="6"/>
    </row>
    <row r="324" spans="1:9" ht="18" x14ac:dyDescent="0.35">
      <c r="A324" s="337" t="s">
        <v>21</v>
      </c>
      <c r="B324" s="337"/>
      <c r="C324" s="337"/>
      <c r="D324" s="337"/>
      <c r="E324" s="337"/>
      <c r="F324" s="337"/>
    </row>
    <row r="325" spans="1:9" x14ac:dyDescent="0.25">
      <c r="A325" s="191">
        <f>B11</f>
        <v>42874</v>
      </c>
      <c r="B325" s="6"/>
      <c r="C325" s="7"/>
      <c r="D325" s="6"/>
    </row>
    <row r="326" spans="1:9" ht="18" x14ac:dyDescent="0.25">
      <c r="A326" s="335" t="s">
        <v>12</v>
      </c>
      <c r="B326" s="336"/>
      <c r="C326" s="336"/>
      <c r="D326" s="336"/>
      <c r="E326" s="336"/>
      <c r="F326" s="336"/>
    </row>
    <row r="327" spans="1:9" x14ac:dyDescent="0.25">
      <c r="A327" s="167" t="s">
        <v>109</v>
      </c>
      <c r="B327" s="168">
        <v>0</v>
      </c>
      <c r="C327" s="168"/>
      <c r="D327" s="141" t="s">
        <v>497</v>
      </c>
      <c r="E327" s="166"/>
      <c r="F327" s="145"/>
    </row>
    <row r="328" spans="1:9" x14ac:dyDescent="0.25">
      <c r="A328" s="167" t="s">
        <v>51</v>
      </c>
      <c r="B328" s="168">
        <v>2</v>
      </c>
      <c r="C328" s="168"/>
      <c r="E328" s="166"/>
      <c r="F328" s="145"/>
    </row>
    <row r="329" spans="1:9" x14ac:dyDescent="0.25">
      <c r="A329" s="167" t="s">
        <v>100</v>
      </c>
      <c r="B329" s="168">
        <v>2</v>
      </c>
      <c r="C329" s="168"/>
      <c r="D329" s="141"/>
      <c r="E329" s="166"/>
      <c r="F329" s="145"/>
    </row>
    <row r="330" spans="1:9" ht="18" x14ac:dyDescent="0.35">
      <c r="A330" s="75" t="s">
        <v>22</v>
      </c>
      <c r="B330" s="168">
        <v>2</v>
      </c>
      <c r="C330" s="215" t="str">
        <f>IF(B330=0, -5, "0")</f>
        <v>0</v>
      </c>
      <c r="D330" s="166"/>
      <c r="E330" s="166"/>
      <c r="F330" s="145"/>
    </row>
    <row r="331" spans="1:9" ht="18" x14ac:dyDescent="0.35">
      <c r="A331" s="75" t="s">
        <v>60</v>
      </c>
      <c r="B331" s="168">
        <v>2</v>
      </c>
      <c r="C331" s="215" t="str">
        <f>IF(B331=0, -5, "0")</f>
        <v>0</v>
      </c>
      <c r="D331" s="166"/>
      <c r="E331" s="166"/>
      <c r="F331" s="145"/>
    </row>
    <row r="332" spans="1:9" x14ac:dyDescent="0.25">
      <c r="A332" s="167" t="s">
        <v>145</v>
      </c>
      <c r="B332" s="168">
        <v>2</v>
      </c>
      <c r="C332" s="168"/>
      <c r="D332" s="166"/>
      <c r="E332" s="166"/>
      <c r="F332" s="145"/>
    </row>
    <row r="333" spans="1:9" ht="36" x14ac:dyDescent="0.35">
      <c r="A333" s="82" t="s">
        <v>23</v>
      </c>
      <c r="B333" s="168">
        <v>2</v>
      </c>
      <c r="C333" s="215" t="str">
        <f>IF(B333=0, -5, "0")</f>
        <v>0</v>
      </c>
      <c r="D333" s="128"/>
      <c r="E333" s="166"/>
      <c r="F333" s="145"/>
    </row>
    <row r="334" spans="1:9" ht="30" x14ac:dyDescent="0.25">
      <c r="A334" s="167" t="s">
        <v>304</v>
      </c>
      <c r="B334" s="168">
        <v>2</v>
      </c>
      <c r="C334" s="169"/>
      <c r="D334" s="160"/>
      <c r="E334" s="144"/>
      <c r="F334" s="171"/>
      <c r="G334" s="170"/>
      <c r="H334" s="170"/>
      <c r="I334" s="170"/>
    </row>
    <row r="335" spans="1:9" x14ac:dyDescent="0.25">
      <c r="A335" s="100" t="s">
        <v>248</v>
      </c>
      <c r="B335" s="168">
        <v>2</v>
      </c>
      <c r="C335" s="152"/>
      <c r="D335" s="166"/>
      <c r="E335" s="166"/>
      <c r="F335" s="145"/>
    </row>
    <row r="336" spans="1:9" x14ac:dyDescent="0.25">
      <c r="A336" s="19" t="s">
        <v>38</v>
      </c>
      <c r="B336" s="19"/>
      <c r="C336" s="19"/>
      <c r="D336" s="110">
        <f>SUM(B327:C335)</f>
        <v>16</v>
      </c>
    </row>
    <row r="337" spans="1:6" x14ac:dyDescent="0.25">
      <c r="A337" s="19" t="s">
        <v>37</v>
      </c>
      <c r="B337" s="20"/>
      <c r="C337" s="21"/>
      <c r="D337" s="62">
        <f>D336/(COUNT(B327:C335)*2)</f>
        <v>0.88888888888888884</v>
      </c>
    </row>
    <row r="338" spans="1:6" x14ac:dyDescent="0.25">
      <c r="A338" s="9"/>
      <c r="B338" s="6"/>
      <c r="C338" s="7"/>
      <c r="D338" s="6"/>
    </row>
    <row r="339" spans="1:6" ht="18" x14ac:dyDescent="0.25">
      <c r="A339" s="335" t="s">
        <v>25</v>
      </c>
      <c r="B339" s="336"/>
      <c r="C339" s="336"/>
      <c r="D339" s="336"/>
      <c r="E339" s="336"/>
      <c r="F339" s="336"/>
    </row>
    <row r="340" spans="1:6" x14ac:dyDescent="0.25">
      <c r="A340" s="167" t="s">
        <v>110</v>
      </c>
      <c r="B340" s="168">
        <v>0</v>
      </c>
      <c r="C340" s="168"/>
      <c r="D340" s="166" t="s">
        <v>498</v>
      </c>
      <c r="E340" s="166"/>
      <c r="F340" s="145"/>
    </row>
    <row r="341" spans="1:6" ht="18" x14ac:dyDescent="0.35">
      <c r="A341" s="75" t="s">
        <v>7</v>
      </c>
      <c r="B341" s="168">
        <v>2</v>
      </c>
      <c r="C341" s="215" t="str">
        <f>IF(B341=0, -5, "0")</f>
        <v>0</v>
      </c>
      <c r="D341" s="166"/>
      <c r="E341" s="144"/>
      <c r="F341" s="145"/>
    </row>
    <row r="342" spans="1:6" x14ac:dyDescent="0.25">
      <c r="A342" s="167" t="s">
        <v>145</v>
      </c>
      <c r="B342" s="168">
        <v>2</v>
      </c>
      <c r="C342" s="168"/>
      <c r="D342" s="166"/>
      <c r="E342" s="166"/>
      <c r="F342" s="145"/>
    </row>
    <row r="343" spans="1:6" x14ac:dyDescent="0.25">
      <c r="A343" s="167" t="s">
        <v>253</v>
      </c>
      <c r="B343" s="168">
        <v>2</v>
      </c>
      <c r="C343" s="168"/>
      <c r="D343" s="166"/>
      <c r="E343" s="166"/>
      <c r="F343" s="145"/>
    </row>
    <row r="344" spans="1:6" x14ac:dyDescent="0.25">
      <c r="A344" s="24" t="s">
        <v>111</v>
      </c>
      <c r="B344" s="168">
        <v>2</v>
      </c>
      <c r="C344" s="168"/>
      <c r="D344" s="141"/>
      <c r="E344" s="166"/>
      <c r="F344" s="145"/>
    </row>
    <row r="345" spans="1:6" ht="45" x14ac:dyDescent="0.25">
      <c r="A345" s="100" t="s">
        <v>287</v>
      </c>
      <c r="B345" s="168">
        <v>0</v>
      </c>
      <c r="C345" s="152"/>
      <c r="D345" s="290">
        <v>0</v>
      </c>
      <c r="E345" s="7"/>
      <c r="F345" s="101"/>
    </row>
    <row r="346" spans="1:6" x14ac:dyDescent="0.25">
      <c r="A346" s="19" t="s">
        <v>38</v>
      </c>
      <c r="B346" s="19"/>
      <c r="C346" s="19"/>
      <c r="D346" s="19">
        <f>SUM(B340:C344)</f>
        <v>8</v>
      </c>
    </row>
    <row r="347" spans="1:6" x14ac:dyDescent="0.25">
      <c r="A347" s="19" t="s">
        <v>37</v>
      </c>
      <c r="B347" s="20"/>
      <c r="C347" s="21"/>
      <c r="D347" s="62">
        <f>D346/(COUNT(B340:C344)*2)</f>
        <v>0.8</v>
      </c>
    </row>
    <row r="348" spans="1:6" x14ac:dyDescent="0.25">
      <c r="A348" s="8"/>
      <c r="B348" s="7"/>
      <c r="C348" s="7"/>
      <c r="D348" s="7"/>
    </row>
    <row r="349" spans="1:6" ht="18" x14ac:dyDescent="0.25">
      <c r="A349" s="77" t="s">
        <v>42</v>
      </c>
      <c r="B349" s="83"/>
      <c r="C349" s="84"/>
      <c r="D349" s="80">
        <f>SUM(D346,D336)</f>
        <v>24</v>
      </c>
    </row>
    <row r="350" spans="1:6" ht="18" x14ac:dyDescent="0.25">
      <c r="A350" s="77" t="s">
        <v>230</v>
      </c>
      <c r="B350" s="83"/>
      <c r="C350" s="84"/>
      <c r="D350" s="210">
        <f>D349/(COUNT(B340:C344,B327:C335)*2)</f>
        <v>0.8571428571428571</v>
      </c>
    </row>
    <row r="351" spans="1:6" x14ac:dyDescent="0.25">
      <c r="A351" s="9"/>
      <c r="B351" s="6"/>
      <c r="C351" s="7"/>
      <c r="D351" s="6"/>
    </row>
    <row r="352" spans="1:6" ht="18" x14ac:dyDescent="0.35">
      <c r="A352" s="337" t="s">
        <v>8</v>
      </c>
      <c r="B352" s="337"/>
      <c r="C352" s="337"/>
      <c r="D352" s="337"/>
      <c r="E352" s="337"/>
      <c r="F352" s="337"/>
    </row>
    <row r="353" spans="1:6" x14ac:dyDescent="0.25">
      <c r="A353" s="181">
        <f>B11</f>
        <v>42874</v>
      </c>
      <c r="B353" s="6"/>
      <c r="C353" s="7"/>
      <c r="D353" s="59"/>
    </row>
    <row r="354" spans="1:6" ht="16.5" x14ac:dyDescent="0.25">
      <c r="A354" s="338" t="s">
        <v>113</v>
      </c>
      <c r="B354" s="339"/>
      <c r="C354" s="339"/>
      <c r="D354" s="339"/>
      <c r="E354" s="339"/>
      <c r="F354" s="339"/>
    </row>
    <row r="355" spans="1:6" x14ac:dyDescent="0.25">
      <c r="A355" s="43" t="s">
        <v>112</v>
      </c>
      <c r="B355" s="168">
        <v>2</v>
      </c>
      <c r="C355" s="168"/>
      <c r="D355" s="166"/>
      <c r="E355" s="166"/>
      <c r="F355" s="145"/>
    </row>
    <row r="356" spans="1:6" x14ac:dyDescent="0.25">
      <c r="A356" s="43" t="s">
        <v>309</v>
      </c>
      <c r="B356" s="168">
        <v>2</v>
      </c>
      <c r="C356" s="168"/>
      <c r="D356" s="166"/>
      <c r="E356" s="68"/>
      <c r="F356" s="145"/>
    </row>
    <row r="357" spans="1:6" x14ac:dyDescent="0.25">
      <c r="A357" s="33" t="s">
        <v>28</v>
      </c>
      <c r="B357" s="168">
        <v>2</v>
      </c>
      <c r="C357" s="168"/>
      <c r="D357" s="147"/>
      <c r="E357" s="166"/>
      <c r="F357" s="145"/>
    </row>
    <row r="358" spans="1:6" ht="30" x14ac:dyDescent="0.25">
      <c r="A358" s="23" t="s">
        <v>13</v>
      </c>
      <c r="B358" s="168">
        <v>0</v>
      </c>
      <c r="C358" s="168"/>
      <c r="D358" s="166" t="s">
        <v>499</v>
      </c>
      <c r="E358" s="166" t="s">
        <v>500</v>
      </c>
      <c r="F358" s="145"/>
    </row>
    <row r="359" spans="1:6" ht="18" x14ac:dyDescent="0.35">
      <c r="A359" s="75" t="s">
        <v>59</v>
      </c>
      <c r="B359" s="168">
        <v>2</v>
      </c>
      <c r="C359" s="215" t="str">
        <f>IF(B359=0, -5, "0")</f>
        <v>0</v>
      </c>
      <c r="D359" s="166"/>
      <c r="E359" s="166"/>
      <c r="F359" s="145"/>
    </row>
    <row r="360" spans="1:6" x14ac:dyDescent="0.25">
      <c r="A360" s="23" t="s">
        <v>145</v>
      </c>
      <c r="B360" s="168">
        <v>2</v>
      </c>
      <c r="C360" s="136"/>
      <c r="D360" s="166"/>
      <c r="E360" s="166"/>
      <c r="F360" s="145"/>
    </row>
    <row r="361" spans="1:6" x14ac:dyDescent="0.25">
      <c r="A361" s="23" t="s">
        <v>280</v>
      </c>
      <c r="B361" s="168">
        <v>2</v>
      </c>
      <c r="C361" s="136"/>
      <c r="D361" s="10"/>
      <c r="E361" s="166"/>
      <c r="F361" s="145"/>
    </row>
    <row r="362" spans="1:6" x14ac:dyDescent="0.25">
      <c r="A362" s="23" t="s">
        <v>27</v>
      </c>
      <c r="B362" s="168">
        <v>2</v>
      </c>
      <c r="C362" s="168"/>
      <c r="D362" s="10"/>
      <c r="E362" s="166"/>
      <c r="F362" s="145"/>
    </row>
    <row r="363" spans="1:6" x14ac:dyDescent="0.25">
      <c r="A363" s="19" t="s">
        <v>38</v>
      </c>
      <c r="B363" s="19"/>
      <c r="C363" s="19"/>
      <c r="D363" s="19">
        <f>SUM(B355:C362)</f>
        <v>14</v>
      </c>
    </row>
    <row r="364" spans="1:6" x14ac:dyDescent="0.25">
      <c r="A364" s="19" t="s">
        <v>37</v>
      </c>
      <c r="B364" s="20"/>
      <c r="C364" s="21"/>
      <c r="D364" s="62">
        <f>D363/(COUNT(B355:C362)*2)</f>
        <v>0.875</v>
      </c>
    </row>
    <row r="365" spans="1:6" x14ac:dyDescent="0.25">
      <c r="A365" s="9"/>
      <c r="B365" s="6"/>
      <c r="C365" s="7"/>
      <c r="D365" s="6"/>
    </row>
    <row r="366" spans="1:6" ht="18" x14ac:dyDescent="0.25">
      <c r="A366" s="335" t="s">
        <v>25</v>
      </c>
      <c r="B366" s="336"/>
      <c r="C366" s="336"/>
      <c r="D366" s="336"/>
      <c r="E366" s="336"/>
      <c r="F366" s="336"/>
    </row>
    <row r="367" spans="1:6" x14ac:dyDescent="0.25">
      <c r="A367" s="167" t="s">
        <v>314</v>
      </c>
      <c r="B367" s="169">
        <v>2</v>
      </c>
      <c r="C367" s="169"/>
      <c r="D367" s="150"/>
      <c r="E367" s="166"/>
      <c r="F367" s="145"/>
    </row>
    <row r="368" spans="1:6" x14ac:dyDescent="0.25">
      <c r="A368" s="18" t="s">
        <v>105</v>
      </c>
      <c r="B368" s="169">
        <v>2</v>
      </c>
      <c r="C368" s="168"/>
      <c r="D368" s="141"/>
      <c r="E368" s="166"/>
      <c r="F368" s="145"/>
    </row>
    <row r="369" spans="1:6" ht="18" x14ac:dyDescent="0.35">
      <c r="A369" s="75" t="s">
        <v>59</v>
      </c>
      <c r="B369" s="169">
        <v>2</v>
      </c>
      <c r="C369" s="215" t="str">
        <f>IF(B369=0, -5, "0")</f>
        <v>0</v>
      </c>
      <c r="D369" s="166"/>
      <c r="E369" s="166"/>
      <c r="F369" s="145"/>
    </row>
    <row r="370" spans="1:6" x14ac:dyDescent="0.25">
      <c r="A370" s="18" t="s">
        <v>253</v>
      </c>
      <c r="B370" s="169">
        <v>2</v>
      </c>
      <c r="C370" s="168"/>
      <c r="D370" s="166"/>
      <c r="E370" s="166"/>
      <c r="F370" s="145"/>
    </row>
    <row r="371" spans="1:6" x14ac:dyDescent="0.25">
      <c r="A371" s="18" t="s">
        <v>55</v>
      </c>
      <c r="B371" s="169">
        <v>2</v>
      </c>
      <c r="C371" s="168"/>
      <c r="D371" s="12"/>
      <c r="E371" s="166"/>
      <c r="F371" s="145"/>
    </row>
    <row r="372" spans="1:6" x14ac:dyDescent="0.25">
      <c r="A372" s="18" t="s">
        <v>14</v>
      </c>
      <c r="B372" s="169">
        <v>2</v>
      </c>
      <c r="C372" s="168"/>
      <c r="D372" s="12"/>
      <c r="E372" s="166"/>
      <c r="F372" s="145"/>
    </row>
    <row r="373" spans="1:6" x14ac:dyDescent="0.25">
      <c r="A373" s="24" t="s">
        <v>114</v>
      </c>
      <c r="B373" s="169">
        <v>2</v>
      </c>
      <c r="C373" s="168"/>
      <c r="D373" s="128"/>
      <c r="E373" s="166"/>
      <c r="F373" s="145"/>
    </row>
    <row r="374" spans="1:6" ht="18" x14ac:dyDescent="0.35">
      <c r="A374" s="75" t="s">
        <v>115</v>
      </c>
      <c r="B374" s="169">
        <v>2</v>
      </c>
      <c r="C374" s="215" t="str">
        <f>IF(B374=0, -5, "0")</f>
        <v>0</v>
      </c>
      <c r="D374" s="166"/>
      <c r="E374" s="166"/>
      <c r="F374" s="145"/>
    </row>
    <row r="375" spans="1:6" ht="30" x14ac:dyDescent="0.25">
      <c r="A375" s="18" t="s">
        <v>199</v>
      </c>
      <c r="B375" s="169">
        <v>2</v>
      </c>
      <c r="C375" s="168"/>
      <c r="D375" s="166"/>
      <c r="E375" s="166"/>
      <c r="F375" s="145"/>
    </row>
    <row r="376" spans="1:6" x14ac:dyDescent="0.25">
      <c r="A376" s="18" t="s">
        <v>248</v>
      </c>
      <c r="B376" s="169">
        <v>2</v>
      </c>
      <c r="C376" s="168"/>
      <c r="D376" s="166"/>
      <c r="E376" s="166"/>
      <c r="F376" s="145"/>
    </row>
    <row r="377" spans="1:6" x14ac:dyDescent="0.25">
      <c r="A377" s="24" t="s">
        <v>168</v>
      </c>
      <c r="B377" s="169">
        <v>2</v>
      </c>
      <c r="C377" s="168"/>
      <c r="D377" s="166"/>
      <c r="E377" s="166"/>
      <c r="F377" s="145"/>
    </row>
    <row r="378" spans="1:6" x14ac:dyDescent="0.25">
      <c r="A378" s="24" t="s">
        <v>83</v>
      </c>
      <c r="B378" s="169">
        <v>2</v>
      </c>
      <c r="C378" s="168"/>
      <c r="D378" s="166"/>
      <c r="E378" s="166"/>
      <c r="F378" s="145"/>
    </row>
    <row r="379" spans="1:6" x14ac:dyDescent="0.25">
      <c r="A379" s="19" t="s">
        <v>38</v>
      </c>
      <c r="B379" s="19"/>
      <c r="C379" s="19"/>
      <c r="D379" s="19">
        <f>SUM(B367:C378)</f>
        <v>24</v>
      </c>
    </row>
    <row r="380" spans="1:6" x14ac:dyDescent="0.25">
      <c r="A380" s="19" t="s">
        <v>37</v>
      </c>
      <c r="B380" s="20"/>
      <c r="C380" s="20"/>
      <c r="D380" s="63">
        <f>D379/(COUNT(B367:C378)*2)</f>
        <v>1</v>
      </c>
    </row>
    <row r="381" spans="1:6" x14ac:dyDescent="0.25">
      <c r="A381" s="44"/>
      <c r="B381" s="44"/>
      <c r="C381" s="44"/>
      <c r="D381" s="44"/>
    </row>
    <row r="382" spans="1:6" ht="18" x14ac:dyDescent="0.25">
      <c r="A382" s="335" t="s">
        <v>124</v>
      </c>
      <c r="B382" s="336"/>
      <c r="C382" s="336"/>
      <c r="D382" s="336"/>
      <c r="E382" s="336"/>
      <c r="F382" s="336"/>
    </row>
    <row r="383" spans="1:6" x14ac:dyDescent="0.25">
      <c r="A383" s="18" t="s">
        <v>105</v>
      </c>
      <c r="B383" s="168">
        <v>2</v>
      </c>
      <c r="C383" s="168"/>
      <c r="D383" s="166"/>
      <c r="E383" s="166"/>
      <c r="F383" s="145"/>
    </row>
    <row r="384" spans="1:6" ht="18" x14ac:dyDescent="0.35">
      <c r="A384" s="75" t="s">
        <v>59</v>
      </c>
      <c r="B384" s="168">
        <v>2</v>
      </c>
      <c r="C384" s="215" t="str">
        <f>IF(B384=0, -5, "0")</f>
        <v>0</v>
      </c>
      <c r="D384" s="166"/>
      <c r="E384" s="166"/>
      <c r="F384" s="145"/>
    </row>
    <row r="385" spans="1:16384" x14ac:dyDescent="0.25">
      <c r="A385" s="18" t="s">
        <v>255</v>
      </c>
      <c r="B385" s="168">
        <v>2</v>
      </c>
      <c r="C385" s="168"/>
      <c r="D385" s="166"/>
      <c r="E385" s="166"/>
      <c r="F385" s="145"/>
    </row>
    <row r="386" spans="1:16384" ht="27" customHeight="1" x14ac:dyDescent="0.25">
      <c r="A386" s="167" t="s">
        <v>310</v>
      </c>
      <c r="B386" s="168">
        <v>2</v>
      </c>
      <c r="C386" s="169"/>
      <c r="D386" s="144"/>
      <c r="E386" s="144"/>
      <c r="F386" s="145"/>
    </row>
    <row r="387" spans="1:16384" ht="13.5" customHeight="1" x14ac:dyDescent="0.35">
      <c r="A387" s="75" t="s">
        <v>115</v>
      </c>
      <c r="B387" s="168">
        <v>2</v>
      </c>
      <c r="C387" s="215" t="str">
        <f>IF(B387=0, -5, "0")</f>
        <v>0</v>
      </c>
      <c r="D387" s="166"/>
      <c r="E387" s="166"/>
      <c r="F387" s="145"/>
    </row>
    <row r="388" spans="1:16384" s="3" customFormat="1" ht="13.5" customHeight="1" x14ac:dyDescent="0.25">
      <c r="A388" s="114" t="s">
        <v>38</v>
      </c>
      <c r="B388" s="114"/>
      <c r="C388" s="114"/>
      <c r="D388" s="114">
        <f>SUM(B383:C387)</f>
        <v>10</v>
      </c>
      <c r="E388" s="167"/>
      <c r="F388" s="167"/>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1</v>
      </c>
    </row>
    <row r="390" spans="1:16384" ht="13.5" customHeight="1" x14ac:dyDescent="0.25">
      <c r="A390" s="44"/>
      <c r="B390" s="44"/>
      <c r="C390" s="44"/>
      <c r="D390" s="44"/>
    </row>
    <row r="391" spans="1:16384" ht="18" x14ac:dyDescent="0.25">
      <c r="A391" s="335" t="s">
        <v>29</v>
      </c>
      <c r="B391" s="336"/>
      <c r="C391" s="336"/>
      <c r="D391" s="336"/>
      <c r="E391" s="336"/>
      <c r="F391" s="336"/>
    </row>
    <row r="392" spans="1:16384" x14ac:dyDescent="0.25">
      <c r="A392" s="167" t="s">
        <v>314</v>
      </c>
      <c r="B392" s="169">
        <v>2</v>
      </c>
      <c r="C392" s="169"/>
      <c r="D392" s="150"/>
      <c r="E392" s="166"/>
      <c r="F392" s="145"/>
    </row>
    <row r="393" spans="1:16384" x14ac:dyDescent="0.25">
      <c r="A393" s="167" t="s">
        <v>56</v>
      </c>
      <c r="B393" s="169">
        <v>2</v>
      </c>
      <c r="C393" s="168"/>
      <c r="D393" s="155"/>
      <c r="E393" s="166"/>
      <c r="F393" s="145"/>
    </row>
    <row r="394" spans="1:16384" x14ac:dyDescent="0.25">
      <c r="A394" s="24" t="s">
        <v>311</v>
      </c>
      <c r="B394" s="169">
        <v>2</v>
      </c>
      <c r="C394" s="168"/>
      <c r="D394" s="155"/>
      <c r="E394" s="166"/>
      <c r="F394" s="145"/>
    </row>
    <row r="395" spans="1:16384" ht="18" x14ac:dyDescent="0.35">
      <c r="A395" s="75" t="s">
        <v>150</v>
      </c>
      <c r="B395" s="169">
        <v>2</v>
      </c>
      <c r="C395" s="215" t="str">
        <f>IF(B395=0, -5, "0")</f>
        <v>0</v>
      </c>
      <c r="D395" s="155"/>
      <c r="E395" s="166"/>
      <c r="F395" s="145"/>
    </row>
    <row r="396" spans="1:16384" ht="18" x14ac:dyDescent="0.35">
      <c r="A396" s="75" t="s">
        <v>119</v>
      </c>
      <c r="B396" s="169">
        <v>2</v>
      </c>
      <c r="C396" s="215" t="str">
        <f>IF(B396=0, -5, "0")</f>
        <v>0</v>
      </c>
      <c r="D396" s="155"/>
      <c r="E396" s="166"/>
      <c r="F396" s="145"/>
    </row>
    <row r="397" spans="1:16384" ht="32.25" customHeight="1" x14ac:dyDescent="0.25">
      <c r="A397" s="18" t="s">
        <v>256</v>
      </c>
      <c r="B397" s="169">
        <v>2</v>
      </c>
      <c r="C397" s="168"/>
      <c r="D397" s="155"/>
      <c r="E397" s="166"/>
      <c r="F397" s="145"/>
    </row>
    <row r="398" spans="1:16384" ht="27.75" customHeight="1" x14ac:dyDescent="0.25">
      <c r="A398" s="108" t="s">
        <v>287</v>
      </c>
      <c r="B398" s="169" t="s">
        <v>34</v>
      </c>
      <c r="C398" s="152"/>
      <c r="D398" s="155"/>
      <c r="E398" s="7"/>
      <c r="F398" s="101"/>
    </row>
    <row r="399" spans="1:16384" ht="27.75" customHeight="1" x14ac:dyDescent="0.25">
      <c r="A399" s="19" t="s">
        <v>38</v>
      </c>
      <c r="B399" s="19"/>
      <c r="C399" s="19"/>
      <c r="D399" s="19">
        <f>SUM(B392:C397)</f>
        <v>12</v>
      </c>
    </row>
    <row r="400" spans="1:16384" x14ac:dyDescent="0.25">
      <c r="A400" s="19" t="s">
        <v>37</v>
      </c>
      <c r="B400" s="20"/>
      <c r="C400" s="21"/>
      <c r="D400" s="62">
        <f>D399/(COUNT(B392:C397)*2)</f>
        <v>1</v>
      </c>
    </row>
    <row r="401" spans="1:6" x14ac:dyDescent="0.25">
      <c r="A401" s="8"/>
      <c r="B401" s="7"/>
      <c r="C401" s="7"/>
      <c r="D401" s="7"/>
    </row>
    <row r="402" spans="1:6" ht="18" x14ac:dyDescent="0.25">
      <c r="A402" s="77" t="s">
        <v>43</v>
      </c>
      <c r="B402" s="83"/>
      <c r="C402" s="84"/>
      <c r="D402" s="80">
        <f>SUM(D399,D379,D388,D363)</f>
        <v>60</v>
      </c>
    </row>
    <row r="403" spans="1:6" ht="18" x14ac:dyDescent="0.25">
      <c r="A403" s="77" t="s">
        <v>231</v>
      </c>
      <c r="B403" s="83"/>
      <c r="C403" s="84"/>
      <c r="D403" s="81">
        <f>D402/(COUNT(B392:C397,B367:C378,B383:C387,B355:C362)*2)</f>
        <v>0.967741935483871</v>
      </c>
      <c r="E403" s="59"/>
    </row>
    <row r="404" spans="1:6" x14ac:dyDescent="0.25">
      <c r="A404" s="5"/>
      <c r="B404" s="6"/>
      <c r="C404" s="7"/>
      <c r="D404" s="6"/>
    </row>
    <row r="405" spans="1:6" ht="18" x14ac:dyDescent="0.35">
      <c r="A405" s="337" t="s">
        <v>125</v>
      </c>
      <c r="B405" s="337"/>
      <c r="C405" s="337"/>
      <c r="D405" s="337"/>
      <c r="E405" s="337"/>
      <c r="F405" s="337"/>
    </row>
    <row r="406" spans="1:6" x14ac:dyDescent="0.25">
      <c r="A406" s="190">
        <f>B11</f>
        <v>42874</v>
      </c>
      <c r="B406" s="6"/>
      <c r="C406" s="7"/>
      <c r="D406" s="6"/>
    </row>
    <row r="407" spans="1:6" ht="16.5" x14ac:dyDescent="0.25">
      <c r="A407" s="338" t="s">
        <v>19</v>
      </c>
      <c r="B407" s="339"/>
      <c r="C407" s="339"/>
      <c r="D407" s="339"/>
      <c r="E407" s="339"/>
      <c r="F407" s="339"/>
    </row>
    <row r="408" spans="1:6" x14ac:dyDescent="0.25">
      <c r="A408" s="32" t="s">
        <v>62</v>
      </c>
      <c r="B408" s="168">
        <v>2</v>
      </c>
      <c r="C408" s="168"/>
      <c r="D408" s="166"/>
      <c r="E408" s="166"/>
      <c r="F408" s="145"/>
    </row>
    <row r="409" spans="1:6" x14ac:dyDescent="0.25">
      <c r="A409" s="22" t="s">
        <v>6</v>
      </c>
      <c r="B409" s="168">
        <v>2</v>
      </c>
      <c r="C409" s="168"/>
      <c r="D409" s="166"/>
      <c r="E409" s="166"/>
      <c r="F409" s="145"/>
    </row>
    <row r="410" spans="1:6" x14ac:dyDescent="0.25">
      <c r="A410" s="32" t="s">
        <v>20</v>
      </c>
      <c r="B410" s="168">
        <v>2</v>
      </c>
      <c r="C410" s="168"/>
      <c r="D410" s="147"/>
      <c r="E410" s="166"/>
      <c r="F410" s="145"/>
    </row>
    <row r="411" spans="1:6" x14ac:dyDescent="0.25">
      <c r="A411" s="22" t="s">
        <v>126</v>
      </c>
      <c r="B411" s="168">
        <v>2</v>
      </c>
      <c r="C411" s="168"/>
      <c r="D411" s="166"/>
      <c r="E411" s="166"/>
      <c r="F411" s="145"/>
    </row>
    <row r="412" spans="1:6" x14ac:dyDescent="0.25">
      <c r="A412" s="32" t="s">
        <v>194</v>
      </c>
      <c r="B412" s="168">
        <v>2</v>
      </c>
      <c r="C412" s="168"/>
      <c r="D412" s="166"/>
      <c r="E412" s="166"/>
      <c r="F412" s="145"/>
    </row>
    <row r="413" spans="1:6" ht="18" x14ac:dyDescent="0.35">
      <c r="A413" s="75" t="s">
        <v>54</v>
      </c>
      <c r="B413" s="168">
        <v>2</v>
      </c>
      <c r="C413" s="215" t="str">
        <f>IF(B413=0, -5, "0")</f>
        <v>0</v>
      </c>
      <c r="D413" s="166"/>
      <c r="E413" s="166"/>
      <c r="F413" s="145"/>
    </row>
    <row r="414" spans="1:6" x14ac:dyDescent="0.25">
      <c r="A414" s="22" t="s">
        <v>118</v>
      </c>
      <c r="B414" s="168">
        <v>2</v>
      </c>
      <c r="C414" s="168"/>
      <c r="D414" s="166"/>
      <c r="E414" s="166"/>
      <c r="F414" s="145"/>
    </row>
    <row r="415" spans="1:6" x14ac:dyDescent="0.25">
      <c r="A415" s="19" t="s">
        <v>38</v>
      </c>
      <c r="B415" s="19"/>
      <c r="C415" s="19"/>
      <c r="D415" s="19">
        <f>SUM(B408:C414)</f>
        <v>14</v>
      </c>
    </row>
    <row r="416" spans="1:6" x14ac:dyDescent="0.25">
      <c r="A416" s="19" t="s">
        <v>37</v>
      </c>
      <c r="B416" s="20"/>
      <c r="C416" s="21"/>
      <c r="D416" s="62">
        <f>D415/(COUNT(B408:C414)*2)</f>
        <v>1</v>
      </c>
    </row>
    <row r="417" spans="1:6" x14ac:dyDescent="0.25">
      <c r="A417" s="34"/>
      <c r="B417" s="6"/>
      <c r="C417" s="7"/>
      <c r="D417" s="6"/>
    </row>
    <row r="418" spans="1:6" ht="16.5" x14ac:dyDescent="0.25">
      <c r="A418" s="338" t="s">
        <v>122</v>
      </c>
      <c r="B418" s="339"/>
      <c r="C418" s="339"/>
      <c r="D418" s="339"/>
      <c r="E418" s="339"/>
      <c r="F418" s="339"/>
    </row>
    <row r="419" spans="1:6" ht="30" x14ac:dyDescent="0.25">
      <c r="A419" s="106" t="s">
        <v>127</v>
      </c>
      <c r="B419" s="168">
        <v>0</v>
      </c>
      <c r="C419" s="215">
        <f>IF(B419=0, -5, "0")</f>
        <v>-5</v>
      </c>
      <c r="D419" s="166" t="s">
        <v>501</v>
      </c>
      <c r="E419" s="166"/>
      <c r="F419" s="145"/>
    </row>
    <row r="420" spans="1:6" ht="30" x14ac:dyDescent="0.25">
      <c r="A420" s="167" t="s">
        <v>281</v>
      </c>
      <c r="B420" s="168">
        <v>2</v>
      </c>
      <c r="C420" s="168"/>
      <c r="D420" s="166"/>
      <c r="E420" s="166"/>
      <c r="F420" s="145"/>
    </row>
    <row r="421" spans="1:6" x14ac:dyDescent="0.25">
      <c r="A421" s="167" t="s">
        <v>407</v>
      </c>
      <c r="B421" s="168">
        <v>2</v>
      </c>
      <c r="C421" s="168"/>
      <c r="D421" s="166"/>
      <c r="E421" s="166"/>
      <c r="F421" s="145"/>
    </row>
    <row r="422" spans="1:6" x14ac:dyDescent="0.25">
      <c r="A422" s="167" t="s">
        <v>146</v>
      </c>
      <c r="B422" s="168">
        <v>2</v>
      </c>
      <c r="C422" s="168"/>
      <c r="D422" s="147"/>
      <c r="E422" s="166"/>
      <c r="F422" s="145"/>
    </row>
    <row r="423" spans="1:6" ht="18" x14ac:dyDescent="0.35">
      <c r="A423" s="75" t="s">
        <v>61</v>
      </c>
      <c r="B423" s="168">
        <v>2</v>
      </c>
      <c r="C423" s="215" t="str">
        <f>IF(B423=0, -5, "0")</f>
        <v>0</v>
      </c>
      <c r="D423" s="166"/>
      <c r="E423" s="166"/>
      <c r="F423" s="145"/>
    </row>
    <row r="424" spans="1:6" ht="30" x14ac:dyDescent="0.25">
      <c r="A424" s="18" t="s">
        <v>199</v>
      </c>
      <c r="B424" s="168">
        <v>2</v>
      </c>
      <c r="C424" s="168"/>
      <c r="D424" s="166"/>
      <c r="E424" s="166"/>
      <c r="F424" s="145"/>
    </row>
    <row r="425" spans="1:6" x14ac:dyDescent="0.25">
      <c r="A425" s="18" t="s">
        <v>248</v>
      </c>
      <c r="B425" s="168">
        <v>2</v>
      </c>
      <c r="C425" s="168"/>
      <c r="D425" s="166"/>
      <c r="E425" s="166"/>
      <c r="F425" s="145"/>
    </row>
    <row r="426" spans="1:6" ht="16.5" x14ac:dyDescent="0.25">
      <c r="A426" s="106" t="s">
        <v>168</v>
      </c>
      <c r="B426" s="168">
        <v>2</v>
      </c>
      <c r="C426" s="216" t="str">
        <f>IF(B426=0, -5, "0")</f>
        <v>0</v>
      </c>
      <c r="D426" s="144"/>
      <c r="E426" s="144"/>
      <c r="F426" s="171"/>
    </row>
    <row r="427" spans="1:6" x14ac:dyDescent="0.25">
      <c r="A427" s="24" t="s">
        <v>83</v>
      </c>
      <c r="B427" s="168">
        <v>2</v>
      </c>
      <c r="C427" s="168"/>
      <c r="D427" s="166"/>
      <c r="E427" s="166"/>
      <c r="F427" s="145"/>
    </row>
    <row r="428" spans="1:6" ht="45" x14ac:dyDescent="0.25">
      <c r="A428" s="100" t="s">
        <v>287</v>
      </c>
      <c r="B428" s="168">
        <v>2</v>
      </c>
      <c r="C428" s="152"/>
      <c r="D428" s="132">
        <v>1</v>
      </c>
      <c r="E428" s="7"/>
      <c r="F428" s="101"/>
    </row>
    <row r="429" spans="1:6" x14ac:dyDescent="0.25">
      <c r="A429" s="19" t="s">
        <v>38</v>
      </c>
      <c r="B429" s="19"/>
      <c r="C429" s="19"/>
      <c r="D429" s="96">
        <f>SUM(B419:C427)</f>
        <v>11</v>
      </c>
    </row>
    <row r="430" spans="1:6" x14ac:dyDescent="0.25">
      <c r="A430" s="19" t="s">
        <v>37</v>
      </c>
      <c r="B430" s="20"/>
      <c r="C430" s="21"/>
      <c r="D430" s="62">
        <f>D429/(COUNT(B419:C427)*2)</f>
        <v>0.55000000000000004</v>
      </c>
    </row>
    <row r="431" spans="1:6" x14ac:dyDescent="0.25">
      <c r="A431" s="8"/>
      <c r="B431" s="7"/>
      <c r="C431" s="7"/>
      <c r="D431" s="7"/>
    </row>
    <row r="432" spans="1:6" ht="18" x14ac:dyDescent="0.25">
      <c r="A432" s="77" t="s">
        <v>128</v>
      </c>
      <c r="B432" s="83"/>
      <c r="C432" s="84"/>
      <c r="D432" s="80">
        <f>SUM(D429,D415)</f>
        <v>25</v>
      </c>
    </row>
    <row r="433" spans="1:7" ht="18" x14ac:dyDescent="0.25">
      <c r="A433" s="77" t="s">
        <v>232</v>
      </c>
      <c r="B433" s="83"/>
      <c r="C433" s="84"/>
      <c r="D433" s="81">
        <f>D432/(COUNT(B419:C427,B408:C414)*2)</f>
        <v>0.73529411764705888</v>
      </c>
    </row>
    <row r="434" spans="1:7" x14ac:dyDescent="0.25">
      <c r="A434" s="5"/>
      <c r="B434" s="6"/>
      <c r="C434" s="7"/>
      <c r="D434" s="6"/>
    </row>
    <row r="435" spans="1:7" ht="18" x14ac:dyDescent="0.35">
      <c r="A435" s="337" t="s">
        <v>374</v>
      </c>
      <c r="B435" s="337"/>
      <c r="C435" s="337"/>
      <c r="D435" s="337"/>
      <c r="E435" s="337"/>
      <c r="F435" s="337"/>
    </row>
    <row r="436" spans="1:7" x14ac:dyDescent="0.25">
      <c r="A436" s="193">
        <f>+B11</f>
        <v>42874</v>
      </c>
      <c r="B436" s="6"/>
      <c r="C436" s="7"/>
      <c r="D436" s="6"/>
    </row>
    <row r="437" spans="1:7" ht="18" x14ac:dyDescent="0.25">
      <c r="A437" s="335" t="s">
        <v>375</v>
      </c>
      <c r="B437" s="336"/>
      <c r="C437" s="336"/>
      <c r="D437" s="336"/>
      <c r="E437" s="336"/>
      <c r="F437" s="336"/>
    </row>
    <row r="438" spans="1:7" ht="30" x14ac:dyDescent="0.25">
      <c r="A438" s="18" t="s">
        <v>305</v>
      </c>
      <c r="B438" s="168">
        <v>2</v>
      </c>
      <c r="C438" s="168"/>
      <c r="D438" s="166"/>
      <c r="E438" s="166"/>
      <c r="F438" s="145"/>
    </row>
    <row r="439" spans="1:7" ht="16.5" x14ac:dyDescent="0.25">
      <c r="A439" s="106" t="s">
        <v>369</v>
      </c>
      <c r="B439" s="168">
        <v>2</v>
      </c>
      <c r="C439" s="215" t="str">
        <f>IF(B439=0, -5, "0")</f>
        <v>0</v>
      </c>
      <c r="D439" s="166"/>
      <c r="E439" s="166"/>
      <c r="F439" s="145"/>
    </row>
    <row r="440" spans="1:7" x14ac:dyDescent="0.25">
      <c r="A440" s="167" t="s">
        <v>315</v>
      </c>
      <c r="B440" s="168">
        <v>2</v>
      </c>
      <c r="C440" s="169"/>
      <c r="D440" s="145"/>
      <c r="E440" s="144"/>
      <c r="F440" s="145"/>
    </row>
    <row r="441" spans="1:7" ht="16.5" x14ac:dyDescent="0.3">
      <c r="A441" s="48" t="s">
        <v>195</v>
      </c>
      <c r="B441" s="168">
        <v>2</v>
      </c>
      <c r="C441" s="169"/>
      <c r="D441" s="144"/>
      <c r="E441" s="144"/>
      <c r="F441" s="145"/>
      <c r="G441" s="170"/>
    </row>
    <row r="442" spans="1:7" x14ac:dyDescent="0.25">
      <c r="A442" s="19" t="s">
        <v>38</v>
      </c>
      <c r="B442" s="19"/>
      <c r="C442" s="19"/>
      <c r="D442" s="96">
        <f>SUM(B438:C441)</f>
        <v>8</v>
      </c>
    </row>
    <row r="443" spans="1:7" x14ac:dyDescent="0.25">
      <c r="A443" s="19" t="s">
        <v>37</v>
      </c>
      <c r="B443" s="20"/>
      <c r="C443" s="21"/>
      <c r="D443" s="62">
        <f>D442/(COUNT(B438:C441)*2)</f>
        <v>1</v>
      </c>
    </row>
    <row r="444" spans="1:7" ht="18" x14ac:dyDescent="0.25">
      <c r="A444" s="335" t="s">
        <v>31</v>
      </c>
      <c r="B444" s="336"/>
      <c r="C444" s="336"/>
      <c r="D444" s="336"/>
      <c r="E444" s="336"/>
      <c r="F444" s="336"/>
    </row>
    <row r="445" spans="1:7" x14ac:dyDescent="0.25">
      <c r="A445" s="22" t="s">
        <v>3</v>
      </c>
      <c r="B445" s="168">
        <v>2</v>
      </c>
      <c r="C445" s="168"/>
      <c r="D445" s="166"/>
      <c r="E445" s="166"/>
      <c r="F445" s="145"/>
    </row>
    <row r="446" spans="1:7" x14ac:dyDescent="0.25">
      <c r="A446" s="32" t="s">
        <v>30</v>
      </c>
      <c r="B446" s="168">
        <v>2</v>
      </c>
      <c r="C446" s="168"/>
      <c r="D446" s="166"/>
      <c r="E446" s="166"/>
      <c r="F446" s="145"/>
    </row>
    <row r="447" spans="1:7" ht="45" x14ac:dyDescent="0.25">
      <c r="A447" s="115" t="s">
        <v>287</v>
      </c>
      <c r="B447" s="168">
        <v>2</v>
      </c>
      <c r="C447" s="152"/>
      <c r="D447" s="132">
        <v>1</v>
      </c>
      <c r="E447" s="7"/>
      <c r="F447" s="101"/>
    </row>
    <row r="448" spans="1:7" x14ac:dyDescent="0.25">
      <c r="A448" s="19" t="s">
        <v>38</v>
      </c>
      <c r="B448" s="19"/>
      <c r="C448" s="19"/>
      <c r="D448" s="96">
        <f>SUM(B445:C446)</f>
        <v>4</v>
      </c>
    </row>
    <row r="449" spans="1:6" x14ac:dyDescent="0.25">
      <c r="A449" s="19" t="s">
        <v>37</v>
      </c>
      <c r="B449" s="20"/>
      <c r="C449" s="21"/>
      <c r="D449" s="62">
        <f>D448/(COUNT(B445:C446)*2)</f>
        <v>1</v>
      </c>
    </row>
    <row r="450" spans="1:6" x14ac:dyDescent="0.25">
      <c r="A450" s="8"/>
      <c r="B450" s="7"/>
      <c r="C450" s="7"/>
      <c r="D450" s="7"/>
    </row>
    <row r="451" spans="1:6" ht="18" x14ac:dyDescent="0.25">
      <c r="A451" s="77" t="s">
        <v>84</v>
      </c>
      <c r="B451" s="83"/>
      <c r="C451" s="84"/>
      <c r="D451" s="80">
        <f>SUM(D448,D442)</f>
        <v>12</v>
      </c>
    </row>
    <row r="452" spans="1:6" ht="18" x14ac:dyDescent="0.25">
      <c r="A452" s="77" t="s">
        <v>233</v>
      </c>
      <c r="B452" s="83"/>
      <c r="C452" s="84"/>
      <c r="D452" s="81">
        <f>D451/(COUNT(B445:C446,B438:C441)*2)</f>
        <v>1</v>
      </c>
    </row>
    <row r="453" spans="1:6" x14ac:dyDescent="0.25">
      <c r="A453" s="13"/>
      <c r="B453" s="6"/>
      <c r="C453" s="7"/>
      <c r="D453" s="6"/>
    </row>
    <row r="454" spans="1:6" ht="18" x14ac:dyDescent="0.35">
      <c r="A454" s="337" t="s">
        <v>180</v>
      </c>
      <c r="B454" s="337"/>
      <c r="C454" s="337"/>
      <c r="D454" s="337"/>
      <c r="E454" s="337"/>
      <c r="F454" s="337"/>
    </row>
    <row r="455" spans="1:6" x14ac:dyDescent="0.25">
      <c r="A455" s="15"/>
      <c r="B455" s="6"/>
      <c r="C455" s="7"/>
      <c r="D455" s="6"/>
    </row>
    <row r="456" spans="1:6" x14ac:dyDescent="0.25">
      <c r="A456" s="22" t="s">
        <v>15</v>
      </c>
      <c r="B456" s="168">
        <v>2</v>
      </c>
      <c r="C456" s="168"/>
      <c r="D456" s="166"/>
      <c r="E456" s="166"/>
      <c r="F456" s="145"/>
    </row>
    <row r="457" spans="1:6" x14ac:dyDescent="0.25">
      <c r="A457" s="32" t="s">
        <v>245</v>
      </c>
      <c r="B457" s="168">
        <v>2</v>
      </c>
      <c r="C457" s="168"/>
      <c r="D457" s="147"/>
      <c r="E457" s="166"/>
      <c r="F457" s="145"/>
    </row>
    <row r="458" spans="1:6" x14ac:dyDescent="0.25">
      <c r="A458" s="32" t="s">
        <v>86</v>
      </c>
      <c r="B458" s="168">
        <v>2</v>
      </c>
      <c r="C458" s="169"/>
      <c r="D458" s="160"/>
      <c r="E458" s="144"/>
      <c r="F458" s="145"/>
    </row>
    <row r="459" spans="1:6" x14ac:dyDescent="0.25">
      <c r="A459" s="32" t="s">
        <v>16</v>
      </c>
      <c r="B459" s="168">
        <v>2</v>
      </c>
      <c r="C459" s="168"/>
      <c r="D459" s="154"/>
      <c r="E459" s="166"/>
      <c r="F459" s="145"/>
    </row>
    <row r="460" spans="1:6" ht="45" x14ac:dyDescent="0.25">
      <c r="A460" s="115" t="s">
        <v>287</v>
      </c>
      <c r="B460" s="168">
        <v>0</v>
      </c>
      <c r="C460" s="152"/>
      <c r="D460" s="154"/>
      <c r="E460" s="7"/>
      <c r="F460" s="101"/>
    </row>
    <row r="461" spans="1:6" x14ac:dyDescent="0.25">
      <c r="A461" s="19" t="s">
        <v>38</v>
      </c>
      <c r="B461" s="19"/>
      <c r="C461" s="19"/>
      <c r="D461" s="19">
        <f>SUM(B456:C459)</f>
        <v>8</v>
      </c>
    </row>
    <row r="462" spans="1:6" x14ac:dyDescent="0.25">
      <c r="A462" s="19" t="s">
        <v>37</v>
      </c>
      <c r="B462" s="20"/>
      <c r="C462" s="21"/>
      <c r="D462" s="62">
        <f>D461/(COUNT(B456:C459)*2)</f>
        <v>1</v>
      </c>
    </row>
    <row r="463" spans="1:6" x14ac:dyDescent="0.25">
      <c r="A463" s="14"/>
      <c r="B463" s="6"/>
      <c r="C463" s="7"/>
      <c r="D463" s="6"/>
    </row>
    <row r="464" spans="1:6" ht="18" x14ac:dyDescent="0.35">
      <c r="A464" s="337" t="s">
        <v>87</v>
      </c>
      <c r="B464" s="337"/>
      <c r="C464" s="337"/>
      <c r="D464" s="337"/>
      <c r="E464" s="337"/>
      <c r="F464" s="337"/>
    </row>
    <row r="465" spans="1:7" x14ac:dyDescent="0.25">
      <c r="A465" s="15"/>
      <c r="B465" s="6"/>
      <c r="C465" s="7"/>
      <c r="D465" s="6"/>
    </row>
    <row r="466" spans="1:7" ht="30" x14ac:dyDescent="0.25">
      <c r="A466" s="32" t="s">
        <v>288</v>
      </c>
      <c r="B466" s="169">
        <v>2</v>
      </c>
      <c r="C466" s="169"/>
      <c r="D466" s="144"/>
      <c r="E466" s="144"/>
      <c r="F466" s="145"/>
    </row>
    <row r="467" spans="1:7" ht="15.75" x14ac:dyDescent="0.3">
      <c r="A467" s="179" t="s">
        <v>306</v>
      </c>
      <c r="B467" s="169">
        <v>2</v>
      </c>
      <c r="C467" s="216" t="str">
        <f>IF(B467=0, -5, "0")</f>
        <v>0</v>
      </c>
      <c r="D467" s="144"/>
      <c r="E467" s="59"/>
      <c r="F467" s="145"/>
      <c r="G467" s="170"/>
    </row>
    <row r="468" spans="1:7" ht="30" x14ac:dyDescent="0.25">
      <c r="A468" s="32" t="s">
        <v>196</v>
      </c>
      <c r="B468" s="169">
        <v>2</v>
      </c>
      <c r="C468" s="169"/>
      <c r="D468" s="160"/>
      <c r="E468" s="144"/>
      <c r="F468" s="145"/>
    </row>
    <row r="469" spans="1:7" ht="45" x14ac:dyDescent="0.25">
      <c r="A469" s="32" t="s">
        <v>287</v>
      </c>
      <c r="B469" s="169" t="s">
        <v>34</v>
      </c>
      <c r="C469" s="152"/>
      <c r="D469" s="141"/>
      <c r="E469" s="7"/>
      <c r="F469" s="101"/>
    </row>
    <row r="470" spans="1:7" x14ac:dyDescent="0.25">
      <c r="A470" s="19" t="s">
        <v>38</v>
      </c>
      <c r="B470" s="19"/>
      <c r="C470" s="19"/>
      <c r="D470" s="19">
        <f>SUM(B466:C468)</f>
        <v>6</v>
      </c>
    </row>
    <row r="471" spans="1:7" x14ac:dyDescent="0.25">
      <c r="A471" s="19" t="s">
        <v>37</v>
      </c>
      <c r="B471" s="20"/>
      <c r="C471" s="21"/>
      <c r="D471" s="62">
        <f>D470/(COUNT(B466:C468)*2)</f>
        <v>1</v>
      </c>
    </row>
    <row r="472" spans="1:7" x14ac:dyDescent="0.25">
      <c r="A472" s="14"/>
      <c r="B472" s="6"/>
      <c r="C472" s="7"/>
      <c r="D472" s="6"/>
    </row>
    <row r="473" spans="1:7" ht="18" x14ac:dyDescent="0.35">
      <c r="A473" s="337" t="s">
        <v>151</v>
      </c>
      <c r="B473" s="337"/>
      <c r="C473" s="337"/>
      <c r="D473" s="337"/>
      <c r="E473" s="337"/>
      <c r="F473" s="337"/>
    </row>
    <row r="474" spans="1:7" ht="18" x14ac:dyDescent="0.25">
      <c r="A474" s="16"/>
      <c r="B474" s="6"/>
      <c r="C474" s="7"/>
      <c r="D474" s="6"/>
    </row>
    <row r="475" spans="1:7" x14ac:dyDescent="0.25">
      <c r="A475" s="18" t="s">
        <v>9</v>
      </c>
      <c r="B475" s="168">
        <v>2</v>
      </c>
      <c r="C475" s="168"/>
      <c r="D475" s="166"/>
      <c r="E475" s="166"/>
      <c r="F475" s="145"/>
    </row>
    <row r="476" spans="1:7" ht="36" x14ac:dyDescent="0.35">
      <c r="A476" s="82" t="s">
        <v>274</v>
      </c>
      <c r="B476" s="168">
        <v>2</v>
      </c>
      <c r="C476" s="215" t="str">
        <f>IF(B476=0, -5, "0")</f>
        <v>0</v>
      </c>
      <c r="D476" s="166"/>
      <c r="E476" s="166"/>
      <c r="F476" s="145"/>
    </row>
    <row r="477" spans="1:7" ht="36" x14ac:dyDescent="0.35">
      <c r="A477" s="82" t="s">
        <v>106</v>
      </c>
      <c r="B477" s="168">
        <v>2</v>
      </c>
      <c r="C477" s="215" t="str">
        <f>IF(B477=0, -5, "0")</f>
        <v>0</v>
      </c>
      <c r="D477" s="166"/>
      <c r="E477" s="166"/>
      <c r="F477" s="145"/>
    </row>
    <row r="478" spans="1:7" x14ac:dyDescent="0.25">
      <c r="A478" s="167" t="s">
        <v>179</v>
      </c>
      <c r="B478" s="168">
        <v>2</v>
      </c>
      <c r="C478" s="168"/>
      <c r="D478" s="166"/>
      <c r="E478" s="166"/>
      <c r="F478" s="145"/>
    </row>
    <row r="479" spans="1:7" x14ac:dyDescent="0.25">
      <c r="A479" s="18" t="s">
        <v>275</v>
      </c>
      <c r="B479" s="168">
        <v>2</v>
      </c>
      <c r="C479" s="168"/>
      <c r="D479" s="141"/>
      <c r="E479" s="166"/>
      <c r="F479" s="145"/>
    </row>
    <row r="480" spans="1:7" ht="30" x14ac:dyDescent="0.25">
      <c r="A480" s="18" t="s">
        <v>49</v>
      </c>
      <c r="B480" s="168">
        <v>2</v>
      </c>
      <c r="C480" s="168"/>
      <c r="D480" s="166"/>
      <c r="E480" s="166"/>
      <c r="F480" s="145"/>
    </row>
    <row r="481" spans="1:7" x14ac:dyDescent="0.25">
      <c r="A481" s="18" t="s">
        <v>258</v>
      </c>
      <c r="B481" s="168">
        <v>2</v>
      </c>
      <c r="C481" s="168"/>
      <c r="D481" s="166"/>
      <c r="E481" s="166"/>
      <c r="F481" s="145"/>
    </row>
    <row r="482" spans="1:7" x14ac:dyDescent="0.25">
      <c r="A482" s="24" t="s">
        <v>120</v>
      </c>
      <c r="B482" s="168">
        <v>2</v>
      </c>
      <c r="C482" s="168"/>
      <c r="D482" s="166"/>
      <c r="E482" s="166"/>
      <c r="F482" s="145"/>
    </row>
    <row r="483" spans="1:7" x14ac:dyDescent="0.25">
      <c r="A483" s="18" t="s">
        <v>88</v>
      </c>
      <c r="B483" s="168">
        <v>2</v>
      </c>
      <c r="C483" s="168"/>
      <c r="D483" s="166"/>
      <c r="E483" s="166"/>
      <c r="F483" s="145"/>
    </row>
    <row r="484" spans="1:7" ht="30" x14ac:dyDescent="0.25">
      <c r="A484" s="167" t="s">
        <v>257</v>
      </c>
      <c r="B484" s="168">
        <v>2</v>
      </c>
      <c r="C484" s="168"/>
      <c r="D484" s="166"/>
      <c r="E484" s="166"/>
      <c r="F484" s="145"/>
    </row>
    <row r="485" spans="1:7" ht="30" x14ac:dyDescent="0.25">
      <c r="A485" s="167" t="s">
        <v>210</v>
      </c>
      <c r="B485" s="168">
        <v>2</v>
      </c>
      <c r="C485" s="168"/>
      <c r="D485" s="166"/>
      <c r="E485" s="166"/>
      <c r="F485" s="145"/>
    </row>
    <row r="486" spans="1:7" x14ac:dyDescent="0.25">
      <c r="A486" s="192" t="s">
        <v>370</v>
      </c>
      <c r="B486" s="168">
        <v>2</v>
      </c>
      <c r="C486" s="168"/>
      <c r="D486" s="166"/>
      <c r="E486" s="166"/>
      <c r="F486" s="145"/>
    </row>
    <row r="487" spans="1:7" x14ac:dyDescent="0.25">
      <c r="A487" s="99" t="s">
        <v>408</v>
      </c>
      <c r="B487" s="168">
        <v>2</v>
      </c>
      <c r="C487" s="145"/>
      <c r="D487" s="145"/>
      <c r="E487" s="166"/>
      <c r="F487" s="145"/>
      <c r="G487" s="170"/>
    </row>
    <row r="488" spans="1:7" ht="30" x14ac:dyDescent="0.25">
      <c r="A488" s="99" t="s">
        <v>409</v>
      </c>
      <c r="B488" s="168">
        <v>2</v>
      </c>
      <c r="C488" s="175"/>
      <c r="D488" s="173"/>
      <c r="E488" s="182"/>
      <c r="F488" s="174"/>
    </row>
    <row r="489" spans="1:7" ht="45" x14ac:dyDescent="0.25">
      <c r="A489" s="99" t="s">
        <v>410</v>
      </c>
      <c r="B489" s="168">
        <v>2</v>
      </c>
      <c r="C489" s="152"/>
      <c r="D489" s="173"/>
      <c r="E489" s="166"/>
      <c r="F489" s="145"/>
    </row>
    <row r="490" spans="1:7" ht="45" x14ac:dyDescent="0.25">
      <c r="A490" s="99" t="s">
        <v>287</v>
      </c>
      <c r="B490" s="168">
        <v>2</v>
      </c>
      <c r="C490" s="152"/>
      <c r="D490" s="176">
        <v>1</v>
      </c>
      <c r="E490" s="7"/>
      <c r="F490" s="101"/>
    </row>
    <row r="491" spans="1:7" x14ac:dyDescent="0.25">
      <c r="A491" s="19" t="s">
        <v>38</v>
      </c>
      <c r="B491" s="19"/>
      <c r="C491" s="19"/>
      <c r="D491" s="19">
        <f>SUM(B475:C489)</f>
        <v>30</v>
      </c>
    </row>
    <row r="492" spans="1:7" x14ac:dyDescent="0.25">
      <c r="A492" s="19" t="s">
        <v>37</v>
      </c>
      <c r="B492" s="20"/>
      <c r="C492" s="21"/>
      <c r="D492" s="62">
        <f>D491/(COUNT(B475:C489)*2)</f>
        <v>1</v>
      </c>
    </row>
    <row r="493" spans="1:7" x14ac:dyDescent="0.25">
      <c r="A493" s="9"/>
      <c r="B493" s="6"/>
      <c r="C493" s="7"/>
      <c r="D493" s="6"/>
    </row>
    <row r="494" spans="1:7" ht="18" x14ac:dyDescent="0.35">
      <c r="A494" s="337" t="s">
        <v>152</v>
      </c>
      <c r="B494" s="337"/>
      <c r="C494" s="337"/>
      <c r="D494" s="337"/>
      <c r="E494" s="337"/>
      <c r="F494" s="337"/>
    </row>
    <row r="495" spans="1:7" x14ac:dyDescent="0.25">
      <c r="A495" s="9"/>
      <c r="B495" s="6"/>
      <c r="C495" s="7"/>
      <c r="D495" s="6"/>
    </row>
    <row r="496" spans="1:7" ht="30" x14ac:dyDescent="0.25">
      <c r="A496" s="167" t="s">
        <v>169</v>
      </c>
      <c r="B496" s="168">
        <v>2</v>
      </c>
      <c r="C496" s="168"/>
      <c r="D496" s="250"/>
      <c r="E496" s="155"/>
      <c r="F496" s="251"/>
    </row>
    <row r="497" spans="1:6" x14ac:dyDescent="0.25">
      <c r="A497" s="18" t="s">
        <v>58</v>
      </c>
      <c r="B497" s="168">
        <v>2</v>
      </c>
      <c r="C497" s="168"/>
      <c r="D497" s="155"/>
      <c r="E497" s="155"/>
      <c r="F497" s="251"/>
    </row>
    <row r="498" spans="1:6" ht="16.5" x14ac:dyDescent="0.35">
      <c r="A498" s="116" t="s">
        <v>121</v>
      </c>
      <c r="B498" s="168">
        <v>2</v>
      </c>
      <c r="C498" s="215" t="str">
        <f>IF(B498=0, -5, "0")</f>
        <v>0</v>
      </c>
      <c r="D498" s="155"/>
      <c r="E498" s="155"/>
      <c r="F498" s="251"/>
    </row>
    <row r="499" spans="1:6" ht="45" x14ac:dyDescent="0.3">
      <c r="A499" s="122" t="s">
        <v>287</v>
      </c>
      <c r="B499" s="168">
        <v>2</v>
      </c>
      <c r="C499" s="168"/>
      <c r="D499" s="258">
        <v>1</v>
      </c>
      <c r="E499" s="7"/>
      <c r="F499" s="101"/>
    </row>
    <row r="500" spans="1:6" x14ac:dyDescent="0.25">
      <c r="A500" s="19" t="s">
        <v>38</v>
      </c>
      <c r="B500" s="19"/>
      <c r="C500" s="25"/>
      <c r="D500" s="19">
        <f>SUM(B496:C498)</f>
        <v>6</v>
      </c>
    </row>
    <row r="501" spans="1:6" x14ac:dyDescent="0.25">
      <c r="A501" s="19" t="s">
        <v>37</v>
      </c>
      <c r="B501" s="25"/>
      <c r="C501" s="26"/>
      <c r="D501" s="64">
        <f>D500/(COUNT(B496:C498)*2)</f>
        <v>1</v>
      </c>
    </row>
    <row r="503" spans="1:6" ht="18.75" x14ac:dyDescent="0.3">
      <c r="A503" s="117" t="s">
        <v>283</v>
      </c>
      <c r="B503" s="118"/>
      <c r="C503" s="118"/>
      <c r="D503" s="217">
        <f>AVERAGE(D36,D92,D145,D185,D241,D284,D317,D345,D398,D428,D447,D460,D469,D490,D499)</f>
        <v>0.88636363636363635</v>
      </c>
    </row>
    <row r="504" spans="1:6" ht="22.5" x14ac:dyDescent="0.3">
      <c r="A504" s="70" t="s">
        <v>47</v>
      </c>
      <c r="B504" s="71"/>
      <c r="C504" s="72"/>
      <c r="D504" s="73">
        <f>SUM(D500,D491,D461,D451,D402,D349,D321,D40,D470,D288,D245,D149,D432,D189,D96)</f>
        <v>532</v>
      </c>
    </row>
    <row r="505" spans="1:6" ht="22.5" x14ac:dyDescent="0.3">
      <c r="A505" s="70" t="s">
        <v>235</v>
      </c>
      <c r="B505" s="71"/>
      <c r="C505" s="72"/>
      <c r="D505" s="74">
        <f>D504/(COUNT(B496:C498,B475:C489,B456:C459,B445:C446,B438:C441,B392:C397,B419:C427,B408:C414,B383:C387,B367:C378,B355:C362,B340:C344,B327:C335,B306:C316,B294:C301,B27:C35,B19:C21,B466:C468,#REF!,B267:C283,B251:C262,B233:C240,B210:C228,B195:C205,B138:C144,B167:C184,B155:C162,B114:C133,B102:C109,B85:C91,B58:C80,B46:C53)*2)</f>
        <v>0.92361111111111116</v>
      </c>
    </row>
  </sheetData>
  <sheetProtection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466:B469 B392:B398 B27:B36 B46:B53 B85:B92 B58:B80 B102:B109 B114:B133 B155:B162 B138:B145 B167:B185 B195:B205 B233:B241 B210:B228 B251:B262 B267:B284 B294:B301 B327:B335 B306:B317 B340:B345 B367:B378 B355:B362 B383:B387 B419:B428 B438:B441 B408:B414 B445:B447 B456:B460 B475:B490 B496:B499">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50" orientation="portrait" horizontalDpi="1200" verticalDpi="1200" r:id="rId1"/>
  <colBreaks count="1" manualBreakCount="1">
    <brk id="7" max="1048575" man="1"/>
  </col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
  <dimension ref="A1:I198"/>
  <sheetViews>
    <sheetView zoomScale="80" zoomScaleNormal="80" workbookViewId="0">
      <selection activeCell="D39" sqref="D39"/>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292" customWidth="1"/>
    <col min="5" max="5" width="23" style="37" customWidth="1"/>
    <col min="6" max="16384" width="11.42578125" style="37"/>
  </cols>
  <sheetData>
    <row r="1" spans="1:9" s="36" customFormat="1" ht="24.75" x14ac:dyDescent="0.5">
      <c r="A1" s="35"/>
      <c r="B1" s="52">
        <v>0</v>
      </c>
      <c r="D1" s="365"/>
      <c r="E1" s="365"/>
      <c r="F1" s="365"/>
      <c r="G1" s="365"/>
      <c r="H1" s="365"/>
      <c r="I1" s="365"/>
    </row>
    <row r="2" spans="1:9" s="36" customFormat="1" ht="24.75" x14ac:dyDescent="0.5">
      <c r="A2" s="35"/>
      <c r="B2" s="52">
        <v>1</v>
      </c>
      <c r="D2" s="291"/>
      <c r="E2" s="214"/>
      <c r="F2" s="214"/>
      <c r="G2" s="214"/>
      <c r="H2" s="214"/>
      <c r="I2" s="214"/>
    </row>
    <row r="3" spans="1:9" s="36" customFormat="1" ht="24.75" x14ac:dyDescent="0.5">
      <c r="A3" s="35"/>
      <c r="B3" s="52">
        <v>2</v>
      </c>
      <c r="D3" s="291"/>
      <c r="E3" s="214"/>
      <c r="F3" s="214"/>
      <c r="G3" s="214"/>
      <c r="H3" s="214"/>
      <c r="I3" s="214"/>
    </row>
    <row r="4" spans="1:9" s="36" customFormat="1" ht="16.5" customHeight="1" x14ac:dyDescent="0.5">
      <c r="A4" s="35"/>
      <c r="B4" s="52" t="s">
        <v>34</v>
      </c>
      <c r="D4" s="292"/>
      <c r="E4" s="214"/>
      <c r="F4" s="214"/>
      <c r="G4" s="214"/>
      <c r="H4" s="214"/>
      <c r="I4" s="214"/>
    </row>
    <row r="5" spans="1:9" s="36" customFormat="1" ht="16.5" customHeight="1" x14ac:dyDescent="0.5">
      <c r="A5" s="35"/>
      <c r="D5" s="291"/>
      <c r="E5" s="214"/>
      <c r="F5" s="214"/>
      <c r="G5" s="214"/>
      <c r="H5" s="214"/>
      <c r="I5" s="214"/>
    </row>
    <row r="6" spans="1:9" s="36" customFormat="1" ht="37.5" customHeight="1" x14ac:dyDescent="0.5">
      <c r="A6" s="342" t="s">
        <v>52</v>
      </c>
      <c r="B6" s="342"/>
      <c r="C6" s="342"/>
      <c r="D6" s="342"/>
      <c r="E6" s="342"/>
      <c r="F6" s="342"/>
      <c r="G6" s="214"/>
      <c r="H6" s="214"/>
      <c r="I6" s="214"/>
    </row>
    <row r="7" spans="1:9" s="36" customFormat="1" ht="21.75" customHeight="1" x14ac:dyDescent="0.5">
      <c r="A7" s="343" t="str">
        <f>'A1 Exploitation'!A8:F8</f>
        <v>CM TOZEUR</v>
      </c>
      <c r="B7" s="343"/>
      <c r="C7" s="343"/>
      <c r="D7" s="343"/>
      <c r="E7" s="343"/>
      <c r="F7" s="343"/>
      <c r="G7" s="214"/>
      <c r="H7" s="214"/>
      <c r="I7" s="214"/>
    </row>
    <row r="8" spans="1:9" s="36" customFormat="1" ht="24.75" x14ac:dyDescent="0.5">
      <c r="A8" s="38" t="s">
        <v>44</v>
      </c>
      <c r="B8" s="366" t="str">
        <f>'A2 Exploitation'!B9:F9</f>
        <v>Dr Hatem KARAA</v>
      </c>
      <c r="C8" s="366"/>
      <c r="D8" s="366"/>
      <c r="E8" s="366"/>
      <c r="F8" s="366"/>
      <c r="G8" s="214"/>
      <c r="H8" s="214"/>
      <c r="I8" s="214"/>
    </row>
    <row r="9" spans="1:9" s="36" customFormat="1" ht="24.75" x14ac:dyDescent="0.5">
      <c r="A9" s="39" t="s">
        <v>46</v>
      </c>
      <c r="B9" s="367" t="str">
        <f>'A2 Exploitation'!B10:F10</f>
        <v>Mr BelGacem Kraïem et chefs de rayons</v>
      </c>
      <c r="C9" s="367"/>
      <c r="D9" s="367"/>
      <c r="E9" s="367"/>
      <c r="F9" s="367"/>
      <c r="G9" s="214"/>
      <c r="H9" s="214"/>
      <c r="I9" s="214"/>
    </row>
    <row r="10" spans="1:9" s="36" customFormat="1" ht="24.75" x14ac:dyDescent="0.5">
      <c r="A10" s="38" t="s">
        <v>45</v>
      </c>
      <c r="B10" s="364">
        <f>'A2 Exploitation'!B11:F11</f>
        <v>42874</v>
      </c>
      <c r="C10" s="364"/>
      <c r="D10" s="364"/>
      <c r="E10" s="364"/>
      <c r="F10" s="364"/>
      <c r="G10" s="214"/>
      <c r="H10" s="214"/>
      <c r="I10" s="214"/>
    </row>
    <row r="11" spans="1:9" s="36" customFormat="1" ht="24.75" x14ac:dyDescent="0.5">
      <c r="A11" s="38" t="s">
        <v>341</v>
      </c>
      <c r="B11" s="356">
        <f>D198</f>
        <v>0.84070796460176989</v>
      </c>
      <c r="C11" s="356"/>
      <c r="D11" s="356"/>
      <c r="E11" s="356"/>
      <c r="F11" s="356"/>
      <c r="G11" s="214"/>
      <c r="H11" s="214"/>
      <c r="I11" s="214"/>
    </row>
    <row r="12" spans="1:9" s="36" customFormat="1" ht="22.5" x14ac:dyDescent="0.45">
      <c r="A12" s="35"/>
      <c r="D12" s="347"/>
      <c r="E12" s="347"/>
      <c r="F12" s="347"/>
      <c r="G12" s="347"/>
      <c r="H12" s="347"/>
      <c r="I12" s="40"/>
    </row>
    <row r="13" spans="1:9" s="36" customFormat="1" ht="11.25" customHeight="1" x14ac:dyDescent="0.3">
      <c r="A13" s="348" t="s">
        <v>32</v>
      </c>
      <c r="B13" s="349" t="s">
        <v>33</v>
      </c>
      <c r="C13" s="349"/>
      <c r="D13" s="372" t="s">
        <v>48</v>
      </c>
      <c r="E13" s="349" t="s">
        <v>213</v>
      </c>
      <c r="F13" s="349" t="s">
        <v>214</v>
      </c>
    </row>
    <row r="14" spans="1:9" s="36" customFormat="1" ht="12.75" customHeight="1" x14ac:dyDescent="0.3">
      <c r="A14" s="348"/>
      <c r="B14" s="69" t="s">
        <v>36</v>
      </c>
      <c r="C14" s="69" t="s">
        <v>35</v>
      </c>
      <c r="D14" s="372"/>
      <c r="E14" s="349"/>
      <c r="F14" s="349"/>
    </row>
    <row r="15" spans="1:9" x14ac:dyDescent="0.3">
      <c r="A15" s="41"/>
      <c r="B15" s="41"/>
      <c r="C15" s="41"/>
      <c r="D15" s="51"/>
    </row>
    <row r="16" spans="1:9" ht="19.5" x14ac:dyDescent="0.4">
      <c r="A16" s="357" t="s">
        <v>0</v>
      </c>
      <c r="B16" s="358"/>
      <c r="C16" s="358"/>
      <c r="D16" s="358"/>
      <c r="E16" s="358"/>
      <c r="F16" s="358"/>
    </row>
    <row r="17" spans="1:6" x14ac:dyDescent="0.3">
      <c r="A17" s="41" t="s">
        <v>316</v>
      </c>
      <c r="B17" s="219">
        <v>2</v>
      </c>
      <c r="C17" s="219"/>
      <c r="D17" s="220"/>
      <c r="E17" s="219"/>
      <c r="F17" s="219"/>
    </row>
    <row r="18" spans="1:6" x14ac:dyDescent="0.3">
      <c r="A18" s="48" t="s">
        <v>89</v>
      </c>
      <c r="B18" s="219">
        <v>2</v>
      </c>
      <c r="C18" s="219"/>
      <c r="D18" s="220"/>
      <c r="E18" s="219"/>
      <c r="F18" s="219"/>
    </row>
    <row r="19" spans="1:6" x14ac:dyDescent="0.3">
      <c r="A19" s="41" t="s">
        <v>90</v>
      </c>
      <c r="B19" s="219">
        <v>2</v>
      </c>
      <c r="C19" s="219"/>
      <c r="D19" s="220"/>
      <c r="E19" s="220"/>
      <c r="F19" s="219"/>
    </row>
    <row r="20" spans="1:6" x14ac:dyDescent="0.3">
      <c r="A20" s="41" t="s">
        <v>164</v>
      </c>
      <c r="B20" s="219">
        <v>2</v>
      </c>
      <c r="C20" s="219"/>
      <c r="D20" s="221"/>
      <c r="E20" s="219"/>
      <c r="F20" s="219"/>
    </row>
    <row r="21" spans="1:6" x14ac:dyDescent="0.3">
      <c r="A21" s="86" t="s">
        <v>236</v>
      </c>
      <c r="B21" s="219">
        <v>2</v>
      </c>
      <c r="C21" s="219"/>
      <c r="D21" s="221"/>
      <c r="E21" s="219"/>
      <c r="F21" s="219"/>
    </row>
    <row r="22" spans="1:6" x14ac:dyDescent="0.3">
      <c r="A22" s="359" t="s">
        <v>38</v>
      </c>
      <c r="B22" s="360"/>
      <c r="C22" s="361"/>
      <c r="D22" s="285">
        <f>SUM(B17:C21)</f>
        <v>10</v>
      </c>
    </row>
    <row r="23" spans="1:6" x14ac:dyDescent="0.3">
      <c r="A23" s="353" t="s">
        <v>342</v>
      </c>
      <c r="B23" s="354"/>
      <c r="C23" s="355"/>
      <c r="D23" s="62">
        <f>D22/(COUNT(B17:C21)*2)</f>
        <v>1</v>
      </c>
    </row>
    <row r="24" spans="1:6" s="50" customFormat="1" x14ac:dyDescent="0.3">
      <c r="A24" s="54"/>
      <c r="B24" s="55"/>
      <c r="C24" s="55"/>
      <c r="D24" s="61"/>
    </row>
    <row r="25" spans="1:6" ht="19.5" x14ac:dyDescent="0.4">
      <c r="A25" s="362" t="s">
        <v>4</v>
      </c>
      <c r="B25" s="363"/>
      <c r="C25" s="363"/>
      <c r="D25" s="363"/>
      <c r="E25" s="363"/>
      <c r="F25" s="363"/>
    </row>
    <row r="26" spans="1:6" ht="18" x14ac:dyDescent="0.35">
      <c r="A26" s="75" t="s">
        <v>107</v>
      </c>
      <c r="B26" s="219" t="s">
        <v>34</v>
      </c>
      <c r="C26" s="246" t="str">
        <f>IF(B26=0, -5, "0")</f>
        <v>0</v>
      </c>
      <c r="D26" s="220"/>
      <c r="E26" s="220"/>
      <c r="F26" s="219"/>
    </row>
    <row r="27" spans="1:6" x14ac:dyDescent="0.3">
      <c r="A27" s="41" t="s">
        <v>99</v>
      </c>
      <c r="B27" s="219">
        <v>0</v>
      </c>
      <c r="C27" s="219"/>
      <c r="D27" s="220"/>
      <c r="E27" s="219"/>
      <c r="F27" s="219"/>
    </row>
    <row r="28" spans="1:6" x14ac:dyDescent="0.3">
      <c r="A28" s="41" t="s">
        <v>327</v>
      </c>
      <c r="B28" s="219">
        <v>0</v>
      </c>
      <c r="C28" s="219"/>
      <c r="D28" s="220"/>
      <c r="E28" s="219"/>
      <c r="F28" s="219"/>
    </row>
    <row r="29" spans="1:6" x14ac:dyDescent="0.3">
      <c r="A29" s="41" t="s">
        <v>335</v>
      </c>
      <c r="B29" s="219">
        <v>0</v>
      </c>
      <c r="C29" s="219"/>
      <c r="D29" s="223"/>
      <c r="E29" s="219"/>
      <c r="F29" s="219"/>
    </row>
    <row r="30" spans="1:6" x14ac:dyDescent="0.3">
      <c r="A30" s="41" t="s">
        <v>91</v>
      </c>
      <c r="B30" s="219">
        <v>0</v>
      </c>
      <c r="C30" s="219"/>
      <c r="D30" s="223"/>
      <c r="E30" s="219"/>
      <c r="F30" s="219"/>
    </row>
    <row r="31" spans="1:6" x14ac:dyDescent="0.3">
      <c r="A31" s="41" t="s">
        <v>340</v>
      </c>
      <c r="B31" s="219">
        <v>0</v>
      </c>
      <c r="C31" s="219"/>
      <c r="D31" s="223"/>
      <c r="E31" s="219"/>
      <c r="F31" s="219"/>
    </row>
    <row r="32" spans="1:6" x14ac:dyDescent="0.3">
      <c r="A32" s="353" t="s">
        <v>38</v>
      </c>
      <c r="B32" s="354"/>
      <c r="C32" s="355"/>
      <c r="D32" s="284">
        <f>SUM(B26:C31)</f>
        <v>0</v>
      </c>
    </row>
    <row r="33" spans="1:6" x14ac:dyDescent="0.3">
      <c r="A33" s="353" t="s">
        <v>342</v>
      </c>
      <c r="B33" s="354"/>
      <c r="C33" s="355"/>
      <c r="D33" s="62">
        <f>D32/(COUNT(B26:C31)*2)</f>
        <v>0</v>
      </c>
    </row>
    <row r="34" spans="1:6" s="50" customFormat="1" x14ac:dyDescent="0.3">
      <c r="A34" s="54"/>
      <c r="B34" s="55"/>
      <c r="C34" s="55"/>
      <c r="D34" s="61"/>
    </row>
    <row r="35" spans="1:6" s="50" customFormat="1" ht="19.5" x14ac:dyDescent="0.4">
      <c r="A35" s="362" t="s">
        <v>246</v>
      </c>
      <c r="B35" s="363"/>
      <c r="C35" s="363"/>
      <c r="D35" s="363"/>
      <c r="E35" s="363"/>
      <c r="F35" s="363"/>
    </row>
    <row r="36" spans="1:6" s="50" customFormat="1" ht="18" x14ac:dyDescent="0.35">
      <c r="A36" s="75" t="s">
        <v>107</v>
      </c>
      <c r="B36" s="219">
        <v>2</v>
      </c>
      <c r="C36" s="246" t="str">
        <f>IF(B36=0, -5, "0")</f>
        <v>0</v>
      </c>
      <c r="D36" s="220" t="s">
        <v>506</v>
      </c>
      <c r="E36" s="219"/>
      <c r="F36" s="219"/>
    </row>
    <row r="37" spans="1:6" s="50" customFormat="1" x14ac:dyDescent="0.3">
      <c r="A37" s="41" t="s">
        <v>264</v>
      </c>
      <c r="B37" s="219">
        <v>2</v>
      </c>
      <c r="C37" s="219"/>
      <c r="D37" s="220"/>
      <c r="E37" s="219"/>
      <c r="F37" s="219"/>
    </row>
    <row r="38" spans="1:6" s="50" customFormat="1" x14ac:dyDescent="0.3">
      <c r="A38" s="41" t="s">
        <v>328</v>
      </c>
      <c r="B38" s="219">
        <v>2</v>
      </c>
      <c r="C38" s="219"/>
      <c r="D38" s="220"/>
      <c r="E38" s="219"/>
      <c r="F38" s="219"/>
    </row>
    <row r="39" spans="1:6" s="50" customFormat="1" x14ac:dyDescent="0.3">
      <c r="A39" s="41" t="s">
        <v>91</v>
      </c>
      <c r="B39" s="219">
        <v>2</v>
      </c>
      <c r="C39" s="219"/>
      <c r="D39" s="223"/>
      <c r="E39" s="219"/>
      <c r="F39" s="219"/>
    </row>
    <row r="40" spans="1:6" s="50" customFormat="1" x14ac:dyDescent="0.3">
      <c r="A40" s="41" t="s">
        <v>340</v>
      </c>
      <c r="B40" s="219">
        <v>2</v>
      </c>
      <c r="C40" s="219"/>
      <c r="D40" s="223"/>
      <c r="E40" s="219"/>
      <c r="F40" s="219"/>
    </row>
    <row r="41" spans="1:6" s="50" customFormat="1" x14ac:dyDescent="0.3">
      <c r="A41" s="353" t="s">
        <v>38</v>
      </c>
      <c r="B41" s="354"/>
      <c r="C41" s="355"/>
      <c r="D41" s="284">
        <f>SUM(B36:C40)</f>
        <v>10</v>
      </c>
      <c r="E41" s="37"/>
      <c r="F41" s="37"/>
    </row>
    <row r="42" spans="1:6" s="50" customFormat="1" x14ac:dyDescent="0.3">
      <c r="A42" s="353" t="s">
        <v>342</v>
      </c>
      <c r="B42" s="354"/>
      <c r="C42" s="355"/>
      <c r="D42" s="62">
        <f>D41/(COUNT(B36:C40)*2)</f>
        <v>1</v>
      </c>
      <c r="E42" s="37"/>
      <c r="F42" s="37"/>
    </row>
    <row r="43" spans="1:6" s="50" customFormat="1" x14ac:dyDescent="0.3">
      <c r="A43" s="89"/>
      <c r="B43" s="90"/>
      <c r="C43" s="90"/>
      <c r="D43" s="293"/>
    </row>
    <row r="44" spans="1:6" ht="19.5" x14ac:dyDescent="0.4">
      <c r="A44" s="368" t="s">
        <v>21</v>
      </c>
      <c r="B44" s="369"/>
      <c r="C44" s="369"/>
      <c r="D44" s="369"/>
      <c r="E44" s="369"/>
      <c r="F44" s="369"/>
    </row>
    <row r="45" spans="1:6" x14ac:dyDescent="0.3">
      <c r="A45" s="41" t="s">
        <v>317</v>
      </c>
      <c r="B45" s="219">
        <v>2</v>
      </c>
      <c r="C45" s="219"/>
      <c r="D45" s="223"/>
      <c r="E45" s="219"/>
      <c r="F45" s="219"/>
    </row>
    <row r="46" spans="1:6" x14ac:dyDescent="0.3">
      <c r="A46" s="41" t="s">
        <v>92</v>
      </c>
      <c r="B46" s="219">
        <v>2</v>
      </c>
      <c r="C46" s="219"/>
      <c r="D46" s="223"/>
      <c r="E46" s="219"/>
      <c r="F46" s="219"/>
    </row>
    <row r="47" spans="1:6" x14ac:dyDescent="0.3">
      <c r="A47" s="41" t="s">
        <v>262</v>
      </c>
      <c r="B47" s="219">
        <v>2</v>
      </c>
      <c r="C47" s="219"/>
      <c r="D47" s="220"/>
      <c r="E47" s="219"/>
      <c r="F47" s="219"/>
    </row>
    <row r="48" spans="1:6" x14ac:dyDescent="0.3">
      <c r="A48" s="41" t="s">
        <v>24</v>
      </c>
      <c r="B48" s="219">
        <v>2</v>
      </c>
      <c r="C48" s="219"/>
      <c r="D48" s="220"/>
      <c r="E48" s="219"/>
      <c r="F48" s="219"/>
    </row>
    <row r="49" spans="1:6" x14ac:dyDescent="0.3">
      <c r="A49" s="41" t="s">
        <v>93</v>
      </c>
      <c r="B49" s="219">
        <v>2</v>
      </c>
      <c r="C49" s="219"/>
      <c r="D49" s="220"/>
      <c r="E49" s="219"/>
      <c r="F49" s="219"/>
    </row>
    <row r="50" spans="1:6" ht="18" x14ac:dyDescent="0.35">
      <c r="A50" s="75" t="s">
        <v>343</v>
      </c>
      <c r="B50" s="219">
        <v>2</v>
      </c>
      <c r="C50" s="246" t="str">
        <f>IF(B50=0, -5, "0")</f>
        <v>0</v>
      </c>
      <c r="D50" s="223"/>
      <c r="E50" s="219"/>
      <c r="F50" s="219"/>
    </row>
    <row r="51" spans="1:6" x14ac:dyDescent="0.3">
      <c r="A51" s="353" t="s">
        <v>38</v>
      </c>
      <c r="B51" s="354"/>
      <c r="C51" s="355"/>
      <c r="D51" s="284">
        <f>SUM(B45:C50)</f>
        <v>12</v>
      </c>
    </row>
    <row r="52" spans="1:6" x14ac:dyDescent="0.3">
      <c r="A52" s="353" t="s">
        <v>342</v>
      </c>
      <c r="B52" s="354"/>
      <c r="C52" s="355"/>
      <c r="D52" s="62">
        <f>D51/(COUNT(B45:C50)*2)</f>
        <v>1</v>
      </c>
    </row>
    <row r="53" spans="1:6" s="50" customFormat="1" x14ac:dyDescent="0.3">
      <c r="A53" s="54"/>
      <c r="B53" s="55"/>
      <c r="C53" s="55"/>
      <c r="D53" s="61"/>
    </row>
    <row r="54" spans="1:6" ht="19.5" x14ac:dyDescent="0.4">
      <c r="A54" s="362" t="s">
        <v>8</v>
      </c>
      <c r="B54" s="363"/>
      <c r="C54" s="363"/>
      <c r="D54" s="363"/>
      <c r="E54" s="363"/>
      <c r="F54" s="363"/>
    </row>
    <row r="55" spans="1:6" ht="36" x14ac:dyDescent="0.35">
      <c r="A55" s="82" t="s">
        <v>197</v>
      </c>
      <c r="B55" s="219">
        <v>2</v>
      </c>
      <c r="C55" s="246" t="str">
        <f>IF(B55=0, -5, "0")</f>
        <v>0</v>
      </c>
      <c r="D55" s="223"/>
      <c r="E55" s="219"/>
      <c r="F55" s="219"/>
    </row>
    <row r="56" spans="1:6" x14ac:dyDescent="0.3">
      <c r="A56" s="49" t="s">
        <v>185</v>
      </c>
      <c r="B56" s="219">
        <v>2</v>
      </c>
      <c r="C56" s="219"/>
      <c r="D56" s="220"/>
      <c r="E56" s="224"/>
      <c r="F56" s="219"/>
    </row>
    <row r="57" spans="1:6" x14ac:dyDescent="0.3">
      <c r="A57" s="51" t="s">
        <v>282</v>
      </c>
      <c r="B57" s="219">
        <v>2</v>
      </c>
      <c r="C57" s="219"/>
      <c r="D57" s="220"/>
      <c r="E57" s="220"/>
      <c r="F57" s="219"/>
    </row>
    <row r="58" spans="1:6" x14ac:dyDescent="0.3">
      <c r="A58" s="51" t="s">
        <v>101</v>
      </c>
      <c r="B58" s="219">
        <v>2</v>
      </c>
      <c r="C58" s="219"/>
      <c r="D58" s="223"/>
      <c r="E58" s="219"/>
      <c r="F58" s="219"/>
    </row>
    <row r="59" spans="1:6" ht="36" x14ac:dyDescent="0.35">
      <c r="A59" s="82" t="s">
        <v>249</v>
      </c>
      <c r="B59" s="219">
        <v>2</v>
      </c>
      <c r="C59" s="246" t="str">
        <f>IF(B59=0, -5, "0")</f>
        <v>0</v>
      </c>
      <c r="D59" s="220" t="s">
        <v>507</v>
      </c>
      <c r="E59" s="219"/>
      <c r="F59" s="219"/>
    </row>
    <row r="60" spans="1:6" ht="33.75" x14ac:dyDescent="0.35">
      <c r="A60" s="75" t="s">
        <v>344</v>
      </c>
      <c r="B60" s="219">
        <v>1</v>
      </c>
      <c r="C60" s="246" t="str">
        <f>IF(B60=0, -5, "0")</f>
        <v>0</v>
      </c>
      <c r="D60" s="220" t="s">
        <v>508</v>
      </c>
      <c r="E60" s="219"/>
      <c r="F60" s="219"/>
    </row>
    <row r="61" spans="1:6" x14ac:dyDescent="0.3">
      <c r="A61" s="41" t="s">
        <v>340</v>
      </c>
      <c r="B61" s="219">
        <v>2</v>
      </c>
      <c r="C61" s="219"/>
      <c r="D61" s="223"/>
      <c r="E61" s="219"/>
      <c r="F61" s="219"/>
    </row>
    <row r="62" spans="1:6" x14ac:dyDescent="0.3">
      <c r="A62" s="353" t="s">
        <v>38</v>
      </c>
      <c r="B62" s="354"/>
      <c r="C62" s="355"/>
      <c r="D62" s="284">
        <f>SUM(B55:C61)</f>
        <v>13</v>
      </c>
    </row>
    <row r="63" spans="1:6" x14ac:dyDescent="0.3">
      <c r="A63" s="353" t="s">
        <v>342</v>
      </c>
      <c r="B63" s="354"/>
      <c r="C63" s="355"/>
      <c r="D63" s="62">
        <f>D62/(COUNT(B55:C61)*2)</f>
        <v>0.9285714285714286</v>
      </c>
    </row>
    <row r="64" spans="1:6" s="50" customFormat="1" x14ac:dyDescent="0.3">
      <c r="A64" s="54"/>
      <c r="B64" s="55"/>
      <c r="C64" s="55"/>
      <c r="D64" s="61"/>
    </row>
    <row r="65" spans="1:6" ht="19.5" x14ac:dyDescent="0.4">
      <c r="A65" s="362" t="s">
        <v>143</v>
      </c>
      <c r="B65" s="363"/>
      <c r="C65" s="363"/>
      <c r="D65" s="363"/>
      <c r="E65" s="363"/>
      <c r="F65" s="363"/>
    </row>
    <row r="66" spans="1:6" ht="19.5" x14ac:dyDescent="0.4">
      <c r="A66" s="41" t="s">
        <v>318</v>
      </c>
      <c r="B66" s="225">
        <v>2</v>
      </c>
      <c r="C66" s="226"/>
      <c r="D66" s="227"/>
      <c r="E66" s="227"/>
      <c r="F66" s="219"/>
    </row>
    <row r="67" spans="1:6" ht="32.25" x14ac:dyDescent="0.4">
      <c r="A67" s="41" t="s">
        <v>319</v>
      </c>
      <c r="B67" s="225">
        <v>0</v>
      </c>
      <c r="C67" s="226"/>
      <c r="D67" s="228" t="s">
        <v>512</v>
      </c>
      <c r="E67" s="227"/>
      <c r="F67" s="219"/>
    </row>
    <row r="68" spans="1:6" ht="19.5" x14ac:dyDescent="0.4">
      <c r="A68" s="41" t="s">
        <v>340</v>
      </c>
      <c r="B68" s="225">
        <v>2</v>
      </c>
      <c r="C68" s="226"/>
      <c r="D68" s="228"/>
      <c r="E68" s="228"/>
      <c r="F68" s="219"/>
    </row>
    <row r="69" spans="1:6" ht="47.25" x14ac:dyDescent="0.4">
      <c r="A69" s="48" t="s">
        <v>285</v>
      </c>
      <c r="B69" s="225">
        <v>0</v>
      </c>
      <c r="C69" s="226"/>
      <c r="D69" s="228" t="s">
        <v>509</v>
      </c>
      <c r="E69" s="228"/>
      <c r="F69" s="219"/>
    </row>
    <row r="70" spans="1:6" ht="19.5" x14ac:dyDescent="0.4">
      <c r="A70" s="41" t="s">
        <v>93</v>
      </c>
      <c r="B70" s="225">
        <v>2</v>
      </c>
      <c r="C70" s="226"/>
      <c r="D70" s="228"/>
      <c r="E70" s="228"/>
      <c r="F70" s="219"/>
    </row>
    <row r="71" spans="1:6" ht="19.5" x14ac:dyDescent="0.4">
      <c r="A71" s="41" t="s">
        <v>336</v>
      </c>
      <c r="B71" s="225">
        <v>2</v>
      </c>
      <c r="C71" s="226"/>
      <c r="D71" s="294"/>
      <c r="E71" s="224"/>
      <c r="F71" s="219"/>
    </row>
    <row r="72" spans="1:6" ht="19.5" x14ac:dyDescent="0.4">
      <c r="A72" s="41" t="s">
        <v>103</v>
      </c>
      <c r="B72" s="225">
        <v>2</v>
      </c>
      <c r="C72" s="226"/>
      <c r="D72" s="220"/>
      <c r="E72" s="219"/>
      <c r="F72" s="219"/>
    </row>
    <row r="73" spans="1:6" x14ac:dyDescent="0.3">
      <c r="A73" s="48" t="s">
        <v>345</v>
      </c>
      <c r="B73" s="225" t="s">
        <v>34</v>
      </c>
      <c r="C73" s="219"/>
      <c r="D73" s="229"/>
      <c r="E73" s="229"/>
      <c r="F73" s="219"/>
    </row>
    <row r="74" spans="1:6" ht="36" x14ac:dyDescent="0.35">
      <c r="A74" s="88" t="s">
        <v>215</v>
      </c>
      <c r="B74" s="225">
        <v>2</v>
      </c>
      <c r="C74" s="246" t="str">
        <f>IF(B74=0, -5, "0")</f>
        <v>0</v>
      </c>
      <c r="D74" s="230" t="s">
        <v>510</v>
      </c>
      <c r="E74" s="230"/>
      <c r="F74" s="219"/>
    </row>
    <row r="75" spans="1:6" ht="18" x14ac:dyDescent="0.35">
      <c r="A75" s="88" t="s">
        <v>265</v>
      </c>
      <c r="B75" s="225" t="s">
        <v>34</v>
      </c>
      <c r="C75" s="246" t="str">
        <f>IF(B75=0, -5, "0")</f>
        <v>0</v>
      </c>
      <c r="D75" s="230"/>
      <c r="E75" s="230"/>
      <c r="F75" s="219"/>
    </row>
    <row r="76" spans="1:6" ht="18" x14ac:dyDescent="0.35">
      <c r="A76" s="88" t="s">
        <v>332</v>
      </c>
      <c r="B76" s="225">
        <v>2</v>
      </c>
      <c r="C76" s="246" t="str">
        <f>IF(B76=0, -5, "0")</f>
        <v>0</v>
      </c>
      <c r="D76" s="220"/>
      <c r="E76" s="230"/>
      <c r="F76" s="219"/>
    </row>
    <row r="77" spans="1:6" s="50" customFormat="1" x14ac:dyDescent="0.3">
      <c r="A77" s="49" t="s">
        <v>263</v>
      </c>
      <c r="B77" s="225">
        <v>2</v>
      </c>
      <c r="C77" s="231"/>
      <c r="D77" s="220"/>
      <c r="E77" s="232"/>
      <c r="F77" s="231"/>
    </row>
    <row r="78" spans="1:6" x14ac:dyDescent="0.3">
      <c r="A78" s="41" t="s">
        <v>198</v>
      </c>
      <c r="B78" s="225">
        <v>2</v>
      </c>
      <c r="C78" s="219"/>
      <c r="D78" s="232"/>
      <c r="E78" s="230"/>
      <c r="F78" s="219"/>
    </row>
    <row r="79" spans="1:6" ht="36" x14ac:dyDescent="0.35">
      <c r="A79" s="82" t="s">
        <v>184</v>
      </c>
      <c r="B79" s="225">
        <v>2</v>
      </c>
      <c r="C79" s="246" t="str">
        <f>IF(B79=0, -5, "0")</f>
        <v>0</v>
      </c>
      <c r="D79" s="232"/>
      <c r="E79" s="230"/>
      <c r="F79" s="219"/>
    </row>
    <row r="80" spans="1:6" x14ac:dyDescent="0.3">
      <c r="A80" s="41" t="s">
        <v>346</v>
      </c>
      <c r="B80" s="225">
        <v>2</v>
      </c>
      <c r="C80" s="219"/>
      <c r="D80" s="232"/>
      <c r="E80" s="233"/>
      <c r="F80" s="219"/>
    </row>
    <row r="81" spans="1:6" ht="18" x14ac:dyDescent="0.35">
      <c r="A81" s="87" t="s">
        <v>344</v>
      </c>
      <c r="B81" s="225">
        <v>2</v>
      </c>
      <c r="C81" s="246" t="str">
        <f>IF(B81=0, -5, "0")</f>
        <v>0</v>
      </c>
      <c r="D81" s="232" t="s">
        <v>511</v>
      </c>
      <c r="E81" s="234"/>
      <c r="F81" s="219"/>
    </row>
    <row r="82" spans="1:6" x14ac:dyDescent="0.3">
      <c r="A82" s="41" t="s">
        <v>94</v>
      </c>
      <c r="B82" s="225">
        <v>2</v>
      </c>
      <c r="C82" s="219"/>
      <c r="D82" s="232"/>
      <c r="E82" s="233"/>
      <c r="F82" s="219"/>
    </row>
    <row r="83" spans="1:6" x14ac:dyDescent="0.3">
      <c r="A83" s="353" t="s">
        <v>38</v>
      </c>
      <c r="B83" s="354"/>
      <c r="C83" s="355"/>
      <c r="D83" s="284">
        <f>SUM(B66:C82)</f>
        <v>26</v>
      </c>
    </row>
    <row r="84" spans="1:6" x14ac:dyDescent="0.3">
      <c r="A84" s="353" t="s">
        <v>342</v>
      </c>
      <c r="B84" s="354"/>
      <c r="C84" s="355"/>
      <c r="D84" s="62">
        <f>D83/(COUNT(B66:C82)*2)</f>
        <v>0.8666666666666667</v>
      </c>
    </row>
    <row r="85" spans="1:6" s="50" customFormat="1" x14ac:dyDescent="0.3">
      <c r="A85" s="54"/>
      <c r="B85" s="55"/>
      <c r="C85" s="55"/>
      <c r="D85" s="61"/>
    </row>
    <row r="86" spans="1:6" ht="19.5" x14ac:dyDescent="0.4">
      <c r="A86" s="362" t="s">
        <v>237</v>
      </c>
      <c r="B86" s="363"/>
      <c r="C86" s="363"/>
      <c r="D86" s="363"/>
      <c r="E86" s="363"/>
      <c r="F86" s="363"/>
    </row>
    <row r="87" spans="1:6" ht="34.5" x14ac:dyDescent="0.4">
      <c r="A87" s="92" t="s">
        <v>320</v>
      </c>
      <c r="B87" s="235">
        <v>1</v>
      </c>
      <c r="C87" s="226"/>
      <c r="D87" s="232" t="s">
        <v>513</v>
      </c>
      <c r="E87" s="220"/>
      <c r="F87" s="219"/>
    </row>
    <row r="88" spans="1:6" ht="19.5" x14ac:dyDescent="0.4">
      <c r="A88" s="41" t="s">
        <v>319</v>
      </c>
      <c r="B88" s="235">
        <v>2</v>
      </c>
      <c r="C88" s="226"/>
      <c r="D88" s="232"/>
      <c r="E88" s="219"/>
      <c r="F88" s="219"/>
    </row>
    <row r="89" spans="1:6" ht="19.5" x14ac:dyDescent="0.4">
      <c r="A89" s="41" t="s">
        <v>347</v>
      </c>
      <c r="B89" s="235">
        <v>2</v>
      </c>
      <c r="C89" s="226"/>
      <c r="D89" s="232"/>
      <c r="E89" s="219"/>
      <c r="F89" s="219"/>
    </row>
    <row r="90" spans="1:6" ht="34.5" x14ac:dyDescent="0.4">
      <c r="A90" s="51" t="s">
        <v>348</v>
      </c>
      <c r="B90" s="235">
        <v>1</v>
      </c>
      <c r="C90" s="226"/>
      <c r="D90" s="232" t="s">
        <v>515</v>
      </c>
      <c r="E90" s="219"/>
      <c r="F90" s="219"/>
    </row>
    <row r="91" spans="1:6" ht="19.5" x14ac:dyDescent="0.4">
      <c r="A91" s="48" t="s">
        <v>286</v>
      </c>
      <c r="B91" s="235">
        <v>2</v>
      </c>
      <c r="C91" s="226"/>
      <c r="D91" s="232"/>
      <c r="E91" s="219"/>
      <c r="F91" s="219"/>
    </row>
    <row r="92" spans="1:6" ht="36" x14ac:dyDescent="0.35">
      <c r="A92" s="88" t="s">
        <v>261</v>
      </c>
      <c r="B92" s="235">
        <v>2</v>
      </c>
      <c r="C92" s="246" t="str">
        <f>IF(B92=0, -5, "0")</f>
        <v>0</v>
      </c>
      <c r="D92" s="232" t="s">
        <v>516</v>
      </c>
      <c r="E92" s="219"/>
      <c r="F92" s="219"/>
    </row>
    <row r="93" spans="1:6" ht="18" x14ac:dyDescent="0.35">
      <c r="A93" s="75" t="s">
        <v>266</v>
      </c>
      <c r="B93" s="235" t="s">
        <v>34</v>
      </c>
      <c r="C93" s="249" t="str">
        <f>IF(B93=0, -5, "0")</f>
        <v>0</v>
      </c>
      <c r="D93" s="232" t="s">
        <v>514</v>
      </c>
      <c r="E93" s="219"/>
      <c r="F93" s="219"/>
    </row>
    <row r="94" spans="1:6" x14ac:dyDescent="0.3">
      <c r="A94" s="48" t="s">
        <v>182</v>
      </c>
      <c r="B94" s="235">
        <v>2</v>
      </c>
      <c r="C94" s="219"/>
      <c r="D94" s="232"/>
      <c r="E94" s="219"/>
      <c r="F94" s="219"/>
    </row>
    <row r="95" spans="1:6" x14ac:dyDescent="0.3">
      <c r="A95" s="53" t="s">
        <v>329</v>
      </c>
      <c r="B95" s="235">
        <v>2</v>
      </c>
      <c r="C95" s="219"/>
      <c r="D95" s="232"/>
      <c r="E95" s="219"/>
      <c r="F95" s="219"/>
    </row>
    <row r="96" spans="1:6" x14ac:dyDescent="0.3">
      <c r="A96" s="53" t="s">
        <v>330</v>
      </c>
      <c r="B96" s="235">
        <v>2</v>
      </c>
      <c r="C96" s="219"/>
      <c r="D96" s="232"/>
      <c r="E96" s="219"/>
      <c r="F96" s="219"/>
    </row>
    <row r="97" spans="1:6" x14ac:dyDescent="0.3">
      <c r="A97" s="41" t="s">
        <v>147</v>
      </c>
      <c r="B97" s="235">
        <v>2</v>
      </c>
      <c r="C97" s="219"/>
      <c r="D97" s="232"/>
      <c r="E97" s="219"/>
      <c r="F97" s="219"/>
    </row>
    <row r="98" spans="1:6" ht="36" x14ac:dyDescent="0.35">
      <c r="A98" s="88" t="s">
        <v>216</v>
      </c>
      <c r="B98" s="235">
        <v>2</v>
      </c>
      <c r="C98" s="246" t="str">
        <f>IF(B98=0, -5, "0")</f>
        <v>0</v>
      </c>
      <c r="D98" s="232"/>
      <c r="E98" s="219"/>
      <c r="F98" s="219"/>
    </row>
    <row r="99" spans="1:6" ht="18" x14ac:dyDescent="0.35">
      <c r="A99" s="87" t="s">
        <v>344</v>
      </c>
      <c r="B99" s="235">
        <v>2</v>
      </c>
      <c r="C99" s="246" t="str">
        <f>IF(B99=0, -5, "0")</f>
        <v>0</v>
      </c>
      <c r="D99" s="232"/>
      <c r="E99" s="219"/>
      <c r="F99" s="219"/>
    </row>
    <row r="100" spans="1:6" x14ac:dyDescent="0.3">
      <c r="A100" s="93" t="s">
        <v>263</v>
      </c>
      <c r="B100" s="235">
        <v>2</v>
      </c>
      <c r="C100" s="219"/>
      <c r="D100" s="232"/>
      <c r="E100" s="219"/>
      <c r="F100" s="219"/>
    </row>
    <row r="101" spans="1:6" x14ac:dyDescent="0.3">
      <c r="A101" s="353" t="s">
        <v>38</v>
      </c>
      <c r="B101" s="354"/>
      <c r="C101" s="355"/>
      <c r="D101" s="284">
        <f>SUM(B87:C100)</f>
        <v>24</v>
      </c>
    </row>
    <row r="102" spans="1:6" x14ac:dyDescent="0.3">
      <c r="A102" s="353" t="s">
        <v>342</v>
      </c>
      <c r="B102" s="354"/>
      <c r="C102" s="355"/>
      <c r="D102" s="62">
        <f>D101/(COUNT(B87:C100)*2)</f>
        <v>0.92307692307692313</v>
      </c>
    </row>
    <row r="103" spans="1:6" s="50" customFormat="1" x14ac:dyDescent="0.3">
      <c r="A103" s="54"/>
      <c r="B103" s="55"/>
      <c r="C103" s="55"/>
      <c r="D103" s="61"/>
    </row>
    <row r="104" spans="1:6" s="50" customFormat="1" x14ac:dyDescent="0.3">
      <c r="A104" s="89"/>
      <c r="B104" s="90"/>
      <c r="C104" s="90"/>
      <c r="D104" s="293"/>
    </row>
    <row r="105" spans="1:6" s="50" customFormat="1" ht="19.5" x14ac:dyDescent="0.4">
      <c r="A105" s="362" t="s">
        <v>238</v>
      </c>
      <c r="B105" s="363"/>
      <c r="C105" s="363"/>
      <c r="D105" s="363"/>
      <c r="E105" s="363"/>
      <c r="F105" s="363"/>
    </row>
    <row r="106" spans="1:6" s="50" customFormat="1" ht="34.5" x14ac:dyDescent="0.4">
      <c r="A106" s="92" t="s">
        <v>321</v>
      </c>
      <c r="B106" s="235">
        <v>2</v>
      </c>
      <c r="C106" s="226"/>
      <c r="D106" s="232"/>
      <c r="E106" s="219"/>
      <c r="F106" s="219"/>
    </row>
    <row r="107" spans="1:6" s="50" customFormat="1" ht="19.5" x14ac:dyDescent="0.4">
      <c r="A107" s="41" t="s">
        <v>207</v>
      </c>
      <c r="B107" s="235">
        <v>2</v>
      </c>
      <c r="C107" s="226"/>
      <c r="D107" s="232"/>
      <c r="E107" s="219"/>
      <c r="F107" s="219"/>
    </row>
    <row r="108" spans="1:6" s="50" customFormat="1" ht="19.5" x14ac:dyDescent="0.4">
      <c r="A108" s="41" t="s">
        <v>337</v>
      </c>
      <c r="B108" s="235">
        <v>2</v>
      </c>
      <c r="C108" s="226"/>
      <c r="D108" s="232"/>
      <c r="E108" s="219"/>
      <c r="F108" s="219"/>
    </row>
    <row r="109" spans="1:6" s="50" customFormat="1" ht="19.5" x14ac:dyDescent="0.4">
      <c r="A109" s="121" t="s">
        <v>338</v>
      </c>
      <c r="B109" s="235">
        <v>2</v>
      </c>
      <c r="C109" s="226"/>
      <c r="D109" s="232"/>
      <c r="E109" s="219"/>
      <c r="F109" s="219"/>
    </row>
    <row r="110" spans="1:6" s="50" customFormat="1" ht="34.5" x14ac:dyDescent="0.4">
      <c r="A110" s="49" t="s">
        <v>286</v>
      </c>
      <c r="B110" s="235">
        <v>1</v>
      </c>
      <c r="C110" s="226"/>
      <c r="D110" s="232" t="s">
        <v>517</v>
      </c>
      <c r="E110" s="219"/>
      <c r="F110" s="219"/>
    </row>
    <row r="111" spans="1:6" s="50" customFormat="1" ht="36" x14ac:dyDescent="0.35">
      <c r="A111" s="88" t="s">
        <v>261</v>
      </c>
      <c r="B111" s="235">
        <v>2</v>
      </c>
      <c r="C111" s="246" t="str">
        <f>IF(B111=0, -5, "0")</f>
        <v>0</v>
      </c>
      <c r="D111" s="295"/>
      <c r="E111" s="219"/>
      <c r="F111" s="219"/>
    </row>
    <row r="112" spans="1:6" s="50" customFormat="1" x14ac:dyDescent="0.3">
      <c r="A112" s="49" t="s">
        <v>182</v>
      </c>
      <c r="B112" s="235">
        <v>2</v>
      </c>
      <c r="C112" s="219"/>
      <c r="D112" s="220"/>
      <c r="E112" s="219"/>
      <c r="F112" s="219"/>
    </row>
    <row r="113" spans="1:6" s="50" customFormat="1" x14ac:dyDescent="0.3">
      <c r="A113" s="121" t="s">
        <v>329</v>
      </c>
      <c r="B113" s="235">
        <v>2</v>
      </c>
      <c r="C113" s="219"/>
      <c r="D113" s="220"/>
      <c r="E113" s="219"/>
      <c r="F113" s="219"/>
    </row>
    <row r="114" spans="1:6" s="50" customFormat="1" ht="36" x14ac:dyDescent="0.35">
      <c r="A114" s="88" t="s">
        <v>361</v>
      </c>
      <c r="B114" s="235">
        <v>2</v>
      </c>
      <c r="C114" s="246" t="str">
        <f>IF(B114=0, -5, "0")</f>
        <v>0</v>
      </c>
      <c r="D114" s="220"/>
      <c r="E114" s="219"/>
      <c r="F114" s="219"/>
    </row>
    <row r="115" spans="1:6" s="50" customFormat="1" ht="18" x14ac:dyDescent="0.35">
      <c r="A115" s="88" t="s">
        <v>366</v>
      </c>
      <c r="B115" s="235">
        <v>2</v>
      </c>
      <c r="C115" s="246" t="str">
        <f>IF(B115=0, -5, "0")</f>
        <v>0</v>
      </c>
      <c r="D115" s="220"/>
      <c r="E115" s="219"/>
      <c r="F115" s="231"/>
    </row>
    <row r="116" spans="1:6" s="50" customFormat="1" x14ac:dyDescent="0.3">
      <c r="A116" s="93" t="s">
        <v>263</v>
      </c>
      <c r="B116" s="235">
        <v>2</v>
      </c>
      <c r="C116" s="219"/>
      <c r="D116" s="232"/>
      <c r="E116" s="219"/>
      <c r="F116" s="219"/>
    </row>
    <row r="117" spans="1:6" s="50" customFormat="1" x14ac:dyDescent="0.3">
      <c r="A117" s="353" t="s">
        <v>38</v>
      </c>
      <c r="B117" s="354"/>
      <c r="C117" s="355"/>
      <c r="D117" s="284">
        <f>SUM(B106:C116)</f>
        <v>21</v>
      </c>
      <c r="E117" s="37"/>
      <c r="F117" s="37"/>
    </row>
    <row r="118" spans="1:6" s="50" customFormat="1" x14ac:dyDescent="0.3">
      <c r="A118" s="353" t="s">
        <v>342</v>
      </c>
      <c r="B118" s="354"/>
      <c r="C118" s="355"/>
      <c r="D118" s="62">
        <f>D117/(COUNT(B106:C116)*2)</f>
        <v>0.95454545454545459</v>
      </c>
      <c r="E118" s="37"/>
      <c r="F118" s="37"/>
    </row>
    <row r="119" spans="1:6" s="50" customFormat="1" x14ac:dyDescent="0.3">
      <c r="A119" s="54"/>
      <c r="B119" s="55"/>
      <c r="C119" s="55"/>
      <c r="D119" s="61"/>
    </row>
    <row r="120" spans="1:6" ht="19.5" x14ac:dyDescent="0.4">
      <c r="A120" s="362" t="s">
        <v>208</v>
      </c>
      <c r="B120" s="363"/>
      <c r="C120" s="363"/>
      <c r="D120" s="363"/>
      <c r="E120" s="363"/>
      <c r="F120" s="363"/>
    </row>
    <row r="121" spans="1:6" x14ac:dyDescent="0.3">
      <c r="A121" s="86" t="s">
        <v>322</v>
      </c>
      <c r="B121" s="236">
        <v>2</v>
      </c>
      <c r="C121" s="219"/>
      <c r="D121" s="238"/>
      <c r="E121" s="238"/>
      <c r="F121" s="219"/>
    </row>
    <row r="122" spans="1:6" x14ac:dyDescent="0.3">
      <c r="A122" s="86" t="s">
        <v>319</v>
      </c>
      <c r="B122" s="236">
        <v>2</v>
      </c>
      <c r="C122" s="219"/>
      <c r="D122" s="220"/>
      <c r="E122" s="220"/>
      <c r="F122" s="219"/>
    </row>
    <row r="123" spans="1:6" ht="19.5" x14ac:dyDescent="0.4">
      <c r="A123" s="41" t="s">
        <v>340</v>
      </c>
      <c r="B123" s="236">
        <v>2</v>
      </c>
      <c r="C123" s="226"/>
      <c r="D123" s="220"/>
      <c r="E123" s="220"/>
      <c r="F123" s="219"/>
    </row>
    <row r="124" spans="1:6" ht="19.5" x14ac:dyDescent="0.4">
      <c r="A124" s="48" t="s">
        <v>285</v>
      </c>
      <c r="B124" s="236">
        <v>2</v>
      </c>
      <c r="C124" s="226"/>
      <c r="D124" s="220"/>
      <c r="E124" s="220"/>
      <c r="F124" s="219"/>
    </row>
    <row r="125" spans="1:6" ht="19.5" x14ac:dyDescent="0.4">
      <c r="A125" s="41" t="s">
        <v>339</v>
      </c>
      <c r="B125" s="236">
        <v>2</v>
      </c>
      <c r="C125" s="226"/>
      <c r="D125" s="232"/>
      <c r="E125" s="227"/>
      <c r="F125" s="219"/>
    </row>
    <row r="126" spans="1:6" ht="36" x14ac:dyDescent="0.35">
      <c r="A126" s="82" t="s">
        <v>239</v>
      </c>
      <c r="B126" s="236">
        <v>2</v>
      </c>
      <c r="C126" s="247" t="str">
        <f>IF(B126=0, -5, "0")</f>
        <v>0</v>
      </c>
      <c r="D126" s="232" t="s">
        <v>518</v>
      </c>
      <c r="E126" s="227"/>
      <c r="F126" s="219"/>
    </row>
    <row r="127" spans="1:6" ht="18" x14ac:dyDescent="0.35">
      <c r="A127" s="75" t="s">
        <v>267</v>
      </c>
      <c r="B127" s="236">
        <v>2</v>
      </c>
      <c r="C127" s="247" t="str">
        <f>IF(B127=0, -5, "0")</f>
        <v>0</v>
      </c>
      <c r="D127" s="232" t="s">
        <v>518</v>
      </c>
      <c r="E127" s="220"/>
      <c r="F127" s="219"/>
    </row>
    <row r="128" spans="1:6" x14ac:dyDescent="0.3">
      <c r="A128" s="48" t="s">
        <v>183</v>
      </c>
      <c r="B128" s="236">
        <v>2</v>
      </c>
      <c r="C128" s="239"/>
      <c r="D128" s="220"/>
      <c r="E128" s="220"/>
      <c r="F128" s="219"/>
    </row>
    <row r="129" spans="1:6" ht="36" x14ac:dyDescent="0.35">
      <c r="A129" s="82" t="s">
        <v>217</v>
      </c>
      <c r="B129" s="236">
        <v>2</v>
      </c>
      <c r="C129" s="247" t="str">
        <f>IF(B129=0, -5, "0")</f>
        <v>0</v>
      </c>
      <c r="D129" s="220"/>
      <c r="E129" s="220"/>
      <c r="F129" s="219"/>
    </row>
    <row r="130" spans="1:6" x14ac:dyDescent="0.3">
      <c r="A130" s="51" t="s">
        <v>323</v>
      </c>
      <c r="B130" s="236">
        <v>2</v>
      </c>
      <c r="C130" s="239"/>
      <c r="D130" s="220"/>
      <c r="E130" s="220"/>
      <c r="F130" s="219"/>
    </row>
    <row r="131" spans="1:6" ht="18" x14ac:dyDescent="0.35">
      <c r="A131" s="87" t="s">
        <v>366</v>
      </c>
      <c r="B131" s="236">
        <v>2</v>
      </c>
      <c r="C131" s="247" t="str">
        <f>IF(B131=0, -5, "0")</f>
        <v>0</v>
      </c>
      <c r="D131" s="232"/>
      <c r="E131" s="227"/>
      <c r="F131" s="231"/>
    </row>
    <row r="132" spans="1:6" x14ac:dyDescent="0.3">
      <c r="A132" s="353" t="s">
        <v>38</v>
      </c>
      <c r="B132" s="354"/>
      <c r="C132" s="355"/>
      <c r="D132" s="284">
        <f>SUM(B121:C131)</f>
        <v>22</v>
      </c>
    </row>
    <row r="133" spans="1:6" x14ac:dyDescent="0.3">
      <c r="A133" s="353" t="s">
        <v>342</v>
      </c>
      <c r="B133" s="354"/>
      <c r="C133" s="355"/>
      <c r="D133" s="62">
        <f>D132/(COUNT(B121:C131)*2)</f>
        <v>1</v>
      </c>
    </row>
    <row r="134" spans="1:6" s="50" customFormat="1" x14ac:dyDescent="0.3">
      <c r="A134" s="54"/>
      <c r="B134" s="55"/>
      <c r="C134" s="55"/>
      <c r="D134" s="61"/>
    </row>
    <row r="135" spans="1:6" ht="19.5" x14ac:dyDescent="0.4">
      <c r="A135" s="362" t="s">
        <v>78</v>
      </c>
      <c r="B135" s="363"/>
      <c r="C135" s="363"/>
      <c r="D135" s="363"/>
      <c r="E135" s="363"/>
      <c r="F135" s="363"/>
    </row>
    <row r="136" spans="1:6" ht="32.25" x14ac:dyDescent="0.4">
      <c r="A136" s="51" t="s">
        <v>349</v>
      </c>
      <c r="B136" s="235">
        <v>0</v>
      </c>
      <c r="C136" s="226"/>
      <c r="D136" s="228" t="s">
        <v>519</v>
      </c>
      <c r="E136" s="219"/>
      <c r="F136" s="219"/>
    </row>
    <row r="137" spans="1:6" ht="18" x14ac:dyDescent="0.35">
      <c r="A137" s="75" t="s">
        <v>140</v>
      </c>
      <c r="B137" s="235">
        <v>2</v>
      </c>
      <c r="C137" s="248" t="str">
        <f>IF(B137=0, -5, "0")</f>
        <v>0</v>
      </c>
      <c r="D137" s="240"/>
      <c r="E137" s="219"/>
      <c r="F137" s="219"/>
    </row>
    <row r="138" spans="1:6" x14ac:dyDescent="0.3">
      <c r="A138" s="49" t="s">
        <v>324</v>
      </c>
      <c r="B138" s="235">
        <v>2</v>
      </c>
      <c r="C138" s="220"/>
      <c r="D138" s="240"/>
      <c r="E138" s="219"/>
      <c r="F138" s="219"/>
    </row>
    <row r="139" spans="1:6" x14ac:dyDescent="0.3">
      <c r="A139" s="94" t="s">
        <v>325</v>
      </c>
      <c r="B139" s="235">
        <v>2</v>
      </c>
      <c r="C139" s="220"/>
      <c r="D139" s="296"/>
      <c r="E139" s="219"/>
      <c r="F139" s="219"/>
    </row>
    <row r="140" spans="1:6" s="50" customFormat="1" x14ac:dyDescent="0.3">
      <c r="A140" s="49" t="s">
        <v>350</v>
      </c>
      <c r="B140" s="235">
        <v>2</v>
      </c>
      <c r="C140" s="242"/>
      <c r="D140" s="242"/>
      <c r="E140" s="231"/>
      <c r="F140" s="231"/>
    </row>
    <row r="141" spans="1:6" x14ac:dyDescent="0.3">
      <c r="A141" s="51" t="s">
        <v>331</v>
      </c>
      <c r="B141" s="235">
        <v>2</v>
      </c>
      <c r="C141" s="220"/>
      <c r="D141" s="223"/>
      <c r="E141" s="219"/>
      <c r="F141" s="219"/>
    </row>
    <row r="142" spans="1:6" x14ac:dyDescent="0.3">
      <c r="A142" s="51" t="s">
        <v>351</v>
      </c>
      <c r="B142" s="235">
        <v>2</v>
      </c>
      <c r="C142" s="220"/>
      <c r="D142" s="223"/>
      <c r="E142" s="219"/>
      <c r="F142" s="219"/>
    </row>
    <row r="143" spans="1:6" ht="18" x14ac:dyDescent="0.35">
      <c r="A143" s="75" t="s">
        <v>268</v>
      </c>
      <c r="B143" s="235" t="s">
        <v>34</v>
      </c>
      <c r="C143" s="248" t="str">
        <f>IF(B143=0, -5, "0")</f>
        <v>0</v>
      </c>
      <c r="D143" s="294"/>
      <c r="E143" s="219"/>
      <c r="F143" s="219"/>
    </row>
    <row r="144" spans="1:6" ht="18" x14ac:dyDescent="0.35">
      <c r="A144" s="75" t="s">
        <v>218</v>
      </c>
      <c r="B144" s="235" t="s">
        <v>34</v>
      </c>
      <c r="C144" s="248" t="str">
        <f>IF(B144=0, -5, "0")</f>
        <v>0</v>
      </c>
      <c r="D144" s="294"/>
      <c r="E144" s="219"/>
      <c r="F144" s="219"/>
    </row>
    <row r="145" spans="1:6" x14ac:dyDescent="0.3">
      <c r="A145" s="51" t="s">
        <v>104</v>
      </c>
      <c r="B145" s="235">
        <v>2</v>
      </c>
      <c r="C145" s="220"/>
      <c r="D145" s="223"/>
      <c r="E145" s="219"/>
      <c r="F145" s="219"/>
    </row>
    <row r="146" spans="1:6" x14ac:dyDescent="0.3">
      <c r="A146" s="92" t="s">
        <v>240</v>
      </c>
      <c r="B146" s="235">
        <v>2</v>
      </c>
      <c r="C146" s="220"/>
      <c r="D146" s="223"/>
      <c r="E146" s="219"/>
      <c r="F146" s="219"/>
    </row>
    <row r="147" spans="1:6" x14ac:dyDescent="0.3">
      <c r="A147" s="41" t="s">
        <v>352</v>
      </c>
      <c r="B147" s="235">
        <v>2</v>
      </c>
      <c r="C147" s="220"/>
      <c r="D147" s="296"/>
      <c r="E147" s="219"/>
      <c r="F147" s="219"/>
    </row>
    <row r="148" spans="1:6" x14ac:dyDescent="0.3">
      <c r="A148" s="353" t="s">
        <v>38</v>
      </c>
      <c r="B148" s="354"/>
      <c r="C148" s="355"/>
      <c r="D148" s="284">
        <f>SUM(B136:C147)</f>
        <v>18</v>
      </c>
    </row>
    <row r="149" spans="1:6" x14ac:dyDescent="0.3">
      <c r="A149" s="353" t="s">
        <v>342</v>
      </c>
      <c r="B149" s="354"/>
      <c r="C149" s="355"/>
      <c r="D149" s="62">
        <f>D148/(COUNT(B136:C147)*2)</f>
        <v>0.9</v>
      </c>
    </row>
    <row r="150" spans="1:6" s="50" customFormat="1" x14ac:dyDescent="0.3">
      <c r="A150" s="54"/>
      <c r="B150" s="55"/>
      <c r="C150" s="55"/>
      <c r="D150" s="61"/>
    </row>
    <row r="151" spans="1:6" ht="19.5" x14ac:dyDescent="0.4">
      <c r="A151" s="362" t="s">
        <v>243</v>
      </c>
      <c r="B151" s="363"/>
      <c r="C151" s="363"/>
      <c r="D151" s="363"/>
      <c r="E151" s="363"/>
      <c r="F151" s="363"/>
    </row>
    <row r="152" spans="1:6" x14ac:dyDescent="0.3">
      <c r="A152" s="92" t="s">
        <v>326</v>
      </c>
      <c r="B152" s="219">
        <v>2</v>
      </c>
      <c r="C152" s="219"/>
      <c r="D152" s="220"/>
      <c r="E152" s="219"/>
      <c r="F152" s="219"/>
    </row>
    <row r="153" spans="1:6" x14ac:dyDescent="0.3">
      <c r="A153" s="41" t="s">
        <v>162</v>
      </c>
      <c r="B153" s="219">
        <v>2</v>
      </c>
      <c r="C153" s="219"/>
      <c r="D153" s="220"/>
      <c r="E153" s="219"/>
      <c r="F153" s="219"/>
    </row>
    <row r="154" spans="1:6" ht="18" x14ac:dyDescent="0.35">
      <c r="A154" s="75" t="s">
        <v>353</v>
      </c>
      <c r="B154" s="219">
        <v>2</v>
      </c>
      <c r="C154" s="246" t="str">
        <f>IF(B154=0, -5, "0")</f>
        <v>0</v>
      </c>
      <c r="D154" s="220"/>
      <c r="E154" s="219"/>
      <c r="F154" s="219"/>
    </row>
    <row r="155" spans="1:6" ht="18" x14ac:dyDescent="0.35">
      <c r="A155" s="75" t="s">
        <v>354</v>
      </c>
      <c r="B155" s="219">
        <v>2</v>
      </c>
      <c r="C155" s="246" t="str">
        <f>IF(B155=0, -5, "0")</f>
        <v>0</v>
      </c>
      <c r="D155" s="220"/>
      <c r="E155" s="219"/>
      <c r="F155" s="219"/>
    </row>
    <row r="156" spans="1:6" ht="18" x14ac:dyDescent="0.35">
      <c r="A156" s="75" t="s">
        <v>355</v>
      </c>
      <c r="B156" s="219">
        <v>2</v>
      </c>
      <c r="C156" s="246" t="str">
        <f>IF(B156=0, -5, "0")</f>
        <v>0</v>
      </c>
      <c r="D156" s="220"/>
      <c r="E156" s="219"/>
      <c r="F156" s="219"/>
    </row>
    <row r="157" spans="1:6" ht="33" x14ac:dyDescent="0.3">
      <c r="A157" s="195" t="s">
        <v>219</v>
      </c>
      <c r="B157" s="219">
        <v>2</v>
      </c>
      <c r="C157" s="219"/>
      <c r="D157" s="297"/>
      <c r="E157" s="219"/>
      <c r="F157" s="219"/>
    </row>
    <row r="158" spans="1:6" x14ac:dyDescent="0.3">
      <c r="A158" s="194" t="s">
        <v>376</v>
      </c>
      <c r="B158" s="219">
        <v>2</v>
      </c>
      <c r="C158" s="219"/>
      <c r="D158" s="298"/>
      <c r="E158" s="219"/>
      <c r="F158" s="219"/>
    </row>
    <row r="159" spans="1:6" x14ac:dyDescent="0.3">
      <c r="A159" s="194" t="s">
        <v>181</v>
      </c>
      <c r="B159" s="219">
        <v>2</v>
      </c>
      <c r="C159" s="219"/>
      <c r="D159" s="298"/>
      <c r="E159" s="219"/>
      <c r="F159" s="219"/>
    </row>
    <row r="160" spans="1:6" x14ac:dyDescent="0.3">
      <c r="A160" s="353" t="s">
        <v>38</v>
      </c>
      <c r="B160" s="360"/>
      <c r="C160" s="361"/>
      <c r="D160" s="285">
        <f>SUM(B152:C159)</f>
        <v>16</v>
      </c>
    </row>
    <row r="161" spans="1:6" x14ac:dyDescent="0.3">
      <c r="A161" s="353" t="s">
        <v>342</v>
      </c>
      <c r="B161" s="354"/>
      <c r="C161" s="355"/>
      <c r="D161" s="62">
        <f>D160/(COUNT(B152:C159)*2)</f>
        <v>1</v>
      </c>
    </row>
    <row r="162" spans="1:6" s="50" customFormat="1" x14ac:dyDescent="0.3">
      <c r="A162" s="54"/>
      <c r="B162" s="55"/>
      <c r="C162" s="57"/>
      <c r="D162" s="299"/>
    </row>
    <row r="163" spans="1:6" ht="19.5" x14ac:dyDescent="0.4">
      <c r="A163" s="362" t="s">
        <v>85</v>
      </c>
      <c r="B163" s="363"/>
      <c r="C163" s="363"/>
      <c r="D163" s="363"/>
      <c r="E163" s="363"/>
      <c r="F163" s="363"/>
    </row>
    <row r="164" spans="1:6" ht="31.5" x14ac:dyDescent="0.35">
      <c r="A164" s="75" t="s">
        <v>333</v>
      </c>
      <c r="B164" s="219">
        <v>0</v>
      </c>
      <c r="C164" s="246">
        <f>IF(B164=0, -5, "0")</f>
        <v>-5</v>
      </c>
      <c r="D164" s="232" t="s">
        <v>520</v>
      </c>
      <c r="E164" s="219"/>
      <c r="F164" s="219"/>
    </row>
    <row r="165" spans="1:6" x14ac:dyDescent="0.3">
      <c r="A165" s="41" t="s">
        <v>334</v>
      </c>
      <c r="B165" s="219">
        <v>2</v>
      </c>
      <c r="C165" s="219"/>
      <c r="D165" s="220"/>
      <c r="E165" s="219"/>
      <c r="F165" s="219"/>
    </row>
    <row r="166" spans="1:6" x14ac:dyDescent="0.3">
      <c r="A166" s="86" t="s">
        <v>241</v>
      </c>
      <c r="B166" s="219">
        <v>2</v>
      </c>
      <c r="C166" s="219"/>
      <c r="D166" s="220"/>
      <c r="E166" s="219"/>
      <c r="F166" s="219"/>
    </row>
    <row r="167" spans="1:6" x14ac:dyDescent="0.3">
      <c r="A167" s="41" t="s">
        <v>95</v>
      </c>
      <c r="B167" s="219">
        <v>2</v>
      </c>
      <c r="C167" s="219"/>
      <c r="D167" s="220"/>
      <c r="E167" s="220"/>
      <c r="F167" s="219"/>
    </row>
    <row r="168" spans="1:6" x14ac:dyDescent="0.3">
      <c r="A168" s="353" t="s">
        <v>38</v>
      </c>
      <c r="B168" s="354"/>
      <c r="C168" s="355"/>
      <c r="D168" s="284">
        <f>SUM(B164:C167)</f>
        <v>1</v>
      </c>
    </row>
    <row r="169" spans="1:6" x14ac:dyDescent="0.3">
      <c r="A169" s="353" t="s">
        <v>342</v>
      </c>
      <c r="B169" s="354"/>
      <c r="C169" s="355"/>
      <c r="D169" s="62">
        <f>D168/(COUNT(B164:C167)*2)</f>
        <v>0.1</v>
      </c>
    </row>
    <row r="170" spans="1:6" s="50" customFormat="1" x14ac:dyDescent="0.3">
      <c r="A170" s="54"/>
      <c r="B170" s="55"/>
      <c r="C170" s="55"/>
      <c r="D170" s="61"/>
    </row>
    <row r="171" spans="1:6" ht="19.5" x14ac:dyDescent="0.4">
      <c r="A171" s="370" t="s">
        <v>17</v>
      </c>
      <c r="B171" s="371"/>
      <c r="C171" s="371"/>
      <c r="D171" s="371"/>
      <c r="E171" s="371"/>
      <c r="F171" s="371"/>
    </row>
    <row r="172" spans="1:6" x14ac:dyDescent="0.3">
      <c r="A172" s="48" t="s">
        <v>202</v>
      </c>
      <c r="B172" s="219">
        <v>0</v>
      </c>
      <c r="C172" s="219"/>
      <c r="D172" s="245" t="s">
        <v>421</v>
      </c>
      <c r="E172" s="219"/>
      <c r="F172" s="219"/>
    </row>
    <row r="173" spans="1:6" ht="30.75" x14ac:dyDescent="0.3">
      <c r="A173" s="41" t="s">
        <v>96</v>
      </c>
      <c r="B173" s="219">
        <v>0</v>
      </c>
      <c r="C173" s="219"/>
      <c r="D173" s="245" t="s">
        <v>521</v>
      </c>
      <c r="E173" s="219"/>
      <c r="F173" s="219"/>
    </row>
    <row r="174" spans="1:6" x14ac:dyDescent="0.3">
      <c r="A174" s="86" t="s">
        <v>220</v>
      </c>
      <c r="B174" s="219">
        <v>2</v>
      </c>
      <c r="C174" s="219"/>
      <c r="D174" s="220"/>
      <c r="E174" s="219"/>
      <c r="F174" s="219"/>
    </row>
    <row r="175" spans="1:6" x14ac:dyDescent="0.3">
      <c r="A175" s="41" t="s">
        <v>163</v>
      </c>
      <c r="B175" s="219">
        <v>2</v>
      </c>
      <c r="C175" s="219"/>
      <c r="D175" s="220"/>
      <c r="E175" s="220"/>
      <c r="F175" s="219"/>
    </row>
    <row r="176" spans="1:6" x14ac:dyDescent="0.3">
      <c r="A176" s="353" t="s">
        <v>38</v>
      </c>
      <c r="B176" s="354"/>
      <c r="C176" s="355"/>
      <c r="D176" s="284">
        <f>SUM(B172:C175)</f>
        <v>4</v>
      </c>
    </row>
    <row r="177" spans="1:6" x14ac:dyDescent="0.3">
      <c r="A177" s="353" t="s">
        <v>342</v>
      </c>
      <c r="B177" s="354"/>
      <c r="C177" s="355"/>
      <c r="D177" s="62">
        <f>D176/(COUNT(B172:C175)*2)</f>
        <v>0.5</v>
      </c>
    </row>
    <row r="178" spans="1:6" s="50" customFormat="1" x14ac:dyDescent="0.3">
      <c r="A178" s="54"/>
      <c r="B178" s="55"/>
      <c r="C178" s="55"/>
      <c r="D178" s="61"/>
    </row>
    <row r="179" spans="1:6" ht="19.5" x14ac:dyDescent="0.4">
      <c r="A179" s="362" t="s">
        <v>87</v>
      </c>
      <c r="B179" s="363"/>
      <c r="C179" s="363"/>
      <c r="D179" s="363"/>
      <c r="E179" s="363"/>
      <c r="F179" s="363"/>
    </row>
    <row r="180" spans="1:6" x14ac:dyDescent="0.3">
      <c r="A180" s="86" t="s">
        <v>364</v>
      </c>
      <c r="B180" s="219">
        <v>2</v>
      </c>
      <c r="C180" s="219"/>
      <c r="D180" s="220"/>
      <c r="E180" s="220"/>
      <c r="F180" s="219"/>
    </row>
    <row r="181" spans="1:6" ht="30.75" x14ac:dyDescent="0.3">
      <c r="A181" s="94" t="s">
        <v>247</v>
      </c>
      <c r="B181" s="219">
        <v>0</v>
      </c>
      <c r="C181" s="219"/>
      <c r="D181" s="245" t="s">
        <v>522</v>
      </c>
      <c r="E181" s="166"/>
      <c r="F181" s="219"/>
    </row>
    <row r="182" spans="1:6" x14ac:dyDescent="0.3">
      <c r="A182" s="41" t="s">
        <v>97</v>
      </c>
      <c r="B182" s="219">
        <v>2</v>
      </c>
      <c r="C182" s="219"/>
      <c r="D182" s="220"/>
      <c r="E182" s="219"/>
      <c r="F182" s="219"/>
    </row>
    <row r="183" spans="1:6" x14ac:dyDescent="0.3">
      <c r="A183" s="48" t="s">
        <v>269</v>
      </c>
      <c r="B183" s="219">
        <v>2</v>
      </c>
      <c r="C183" s="219"/>
      <c r="D183" s="220"/>
      <c r="E183" s="219"/>
      <c r="F183" s="219"/>
    </row>
    <row r="184" spans="1:6" ht="45.75" x14ac:dyDescent="0.3">
      <c r="A184" s="41" t="s">
        <v>356</v>
      </c>
      <c r="B184" s="219">
        <v>1</v>
      </c>
      <c r="C184" s="219"/>
      <c r="D184" s="245" t="s">
        <v>523</v>
      </c>
      <c r="E184" s="219"/>
      <c r="F184" s="219"/>
    </row>
    <row r="185" spans="1:6" x14ac:dyDescent="0.3">
      <c r="A185" s="353" t="s">
        <v>38</v>
      </c>
      <c r="B185" s="354"/>
      <c r="C185" s="355"/>
      <c r="D185" s="284">
        <f>SUM(B180:C184)</f>
        <v>7</v>
      </c>
    </row>
    <row r="186" spans="1:6" x14ac:dyDescent="0.3">
      <c r="A186" s="353" t="s">
        <v>342</v>
      </c>
      <c r="B186" s="354"/>
      <c r="C186" s="355"/>
      <c r="D186" s="62">
        <f>D185/(COUNT(B180:C184)*2)</f>
        <v>0.7</v>
      </c>
    </row>
    <row r="187" spans="1:6" s="50" customFormat="1" x14ac:dyDescent="0.3">
      <c r="A187" s="54"/>
      <c r="B187" s="55"/>
      <c r="C187" s="55"/>
      <c r="D187" s="61"/>
    </row>
    <row r="188" spans="1:6" ht="19.5" x14ac:dyDescent="0.4">
      <c r="A188" s="362" t="s">
        <v>242</v>
      </c>
      <c r="B188" s="363"/>
      <c r="C188" s="363"/>
      <c r="D188" s="363"/>
      <c r="E188" s="363"/>
      <c r="F188" s="363"/>
    </row>
    <row r="189" spans="1:6" x14ac:dyDescent="0.3">
      <c r="A189" s="41" t="s">
        <v>357</v>
      </c>
      <c r="B189" s="219">
        <v>2</v>
      </c>
      <c r="C189" s="219"/>
      <c r="D189" s="220"/>
      <c r="E189" s="219"/>
      <c r="F189" s="219"/>
    </row>
    <row r="190" spans="1:6" ht="18" x14ac:dyDescent="0.35">
      <c r="A190" s="158" t="s">
        <v>365</v>
      </c>
      <c r="B190" s="219">
        <v>2</v>
      </c>
      <c r="C190" s="246" t="str">
        <f>IF(B190=0, -5, "0")</f>
        <v>0</v>
      </c>
      <c r="D190" s="220"/>
      <c r="E190" s="219"/>
      <c r="F190" s="231"/>
    </row>
    <row r="191" spans="1:6" x14ac:dyDescent="0.3">
      <c r="A191" s="48" t="s">
        <v>360</v>
      </c>
      <c r="B191" s="219">
        <v>2</v>
      </c>
      <c r="C191" s="219"/>
      <c r="D191" s="220"/>
      <c r="E191" s="219"/>
      <c r="F191" s="219"/>
    </row>
    <row r="192" spans="1:6" x14ac:dyDescent="0.3">
      <c r="A192" s="95" t="s">
        <v>212</v>
      </c>
      <c r="B192" s="219" t="s">
        <v>34</v>
      </c>
      <c r="C192" s="219"/>
      <c r="D192" s="220"/>
      <c r="E192" s="219"/>
      <c r="F192" s="219"/>
    </row>
    <row r="193" spans="1:4" x14ac:dyDescent="0.3">
      <c r="A193" s="353" t="s">
        <v>38</v>
      </c>
      <c r="B193" s="354"/>
      <c r="C193" s="355"/>
      <c r="D193" s="96">
        <f>SUM(B189:C192)</f>
        <v>6</v>
      </c>
    </row>
    <row r="194" spans="1:4" x14ac:dyDescent="0.3">
      <c r="A194" s="353" t="s">
        <v>342</v>
      </c>
      <c r="B194" s="354"/>
      <c r="C194" s="355"/>
      <c r="D194" s="62">
        <f>D193/(COUNT(B189:C192)*2)</f>
        <v>1</v>
      </c>
    </row>
    <row r="196" spans="1:4" ht="18" x14ac:dyDescent="0.35">
      <c r="A196" s="120" t="s">
        <v>284</v>
      </c>
      <c r="B196" s="119"/>
      <c r="C196" s="119"/>
      <c r="D196" s="300">
        <v>0.38</v>
      </c>
    </row>
    <row r="197" spans="1:4" ht="22.5" x14ac:dyDescent="0.3">
      <c r="A197" s="70" t="s">
        <v>377</v>
      </c>
      <c r="B197" s="71"/>
      <c r="C197" s="72"/>
      <c r="D197" s="301">
        <f>SUM(D193,D185,D176,D168,D160,D62,D51,D32,D22,D117,D148,D132,D101,D83,D41)</f>
        <v>190</v>
      </c>
    </row>
    <row r="198" spans="1:4" ht="22.5" x14ac:dyDescent="0.3">
      <c r="A198" s="70" t="s">
        <v>378</v>
      </c>
      <c r="B198" s="71"/>
      <c r="C198" s="72"/>
      <c r="D198" s="302">
        <f>D197/(COUNT(B189:C192,B180:C184,B172:C175,B164:C167,B152:C159,B55:C61,B45:C50,B26:C31,B17:C21,B106:C116,B136:C147,B121:C131,B87:C100,B66:C82,B36:C40)*2)</f>
        <v>0.84070796460176989</v>
      </c>
    </row>
  </sheetData>
  <sheetProtection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36:B147 B26:B31 B17:B21 B36:B40 B45:B50 B189:B192 B66:B82 B87:B100 B106:B116 B55:B61 B121:B131 B152:B159 B172:B175 B164:B167 B180:B184">
      <formula1>$B$1:$B$4</formula1>
    </dataValidation>
  </dataValidations>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6"/>
  <dimension ref="A1:XFD505"/>
  <sheetViews>
    <sheetView view="pageBreakPreview" zoomScale="80" zoomScaleNormal="70" zoomScaleSheetLayoutView="80" workbookViewId="0">
      <selection sqref="A1:XFD1048576"/>
    </sheetView>
  </sheetViews>
  <sheetFormatPr baseColWidth="10" defaultColWidth="11.42578125" defaultRowHeight="15" x14ac:dyDescent="0.25"/>
  <cols>
    <col min="1" max="1" width="57.140625" style="1" customWidth="1"/>
    <col min="2" max="2" width="14" style="165" customWidth="1"/>
    <col min="3" max="3" width="9.140625" style="165" customWidth="1"/>
    <col min="4" max="4" width="50" style="165" customWidth="1"/>
    <col min="5" max="5" width="26.42578125" style="165" customWidth="1"/>
    <col min="6" max="6" width="11.42578125" style="165"/>
    <col min="7" max="7" width="5" style="165" customWidth="1"/>
    <col min="8" max="16384" width="11.42578125" style="165"/>
  </cols>
  <sheetData>
    <row r="1" spans="1:9" ht="20.25" x14ac:dyDescent="0.3">
      <c r="A1"/>
      <c r="C1" s="42">
        <v>0</v>
      </c>
      <c r="D1" s="341"/>
      <c r="E1" s="341"/>
      <c r="F1" s="341"/>
      <c r="G1" s="341"/>
      <c r="H1" s="341"/>
      <c r="I1" s="341"/>
    </row>
    <row r="2" spans="1:9" ht="20.25" x14ac:dyDescent="0.3">
      <c r="C2" s="42">
        <v>1</v>
      </c>
      <c r="D2" s="211"/>
      <c r="E2" s="211"/>
      <c r="F2" s="211"/>
      <c r="G2" s="211"/>
      <c r="H2" s="211"/>
      <c r="I2" s="211"/>
    </row>
    <row r="3" spans="1:9" ht="20.25" x14ac:dyDescent="0.3">
      <c r="C3" s="42">
        <v>2</v>
      </c>
      <c r="D3" s="211"/>
      <c r="E3" s="211"/>
      <c r="F3" s="211"/>
      <c r="G3" s="211"/>
      <c r="H3" s="211"/>
      <c r="I3" s="211"/>
    </row>
    <row r="4" spans="1:9" ht="20.25" x14ac:dyDescent="0.3">
      <c r="C4" s="42" t="s">
        <v>34</v>
      </c>
      <c r="D4" s="211"/>
      <c r="E4" s="211"/>
      <c r="F4" s="211"/>
      <c r="G4" s="211"/>
      <c r="H4" s="211"/>
      <c r="I4" s="211"/>
    </row>
    <row r="5" spans="1:9" ht="20.25" x14ac:dyDescent="0.3">
      <c r="D5" s="211"/>
      <c r="E5" s="211"/>
      <c r="F5" s="211"/>
      <c r="G5" s="211"/>
      <c r="H5" s="211"/>
      <c r="I5" s="211"/>
    </row>
    <row r="6" spans="1:9" ht="20.25" x14ac:dyDescent="0.3">
      <c r="D6" s="211"/>
      <c r="E6" s="211"/>
      <c r="F6" s="211"/>
      <c r="G6" s="211"/>
      <c r="H6" s="211"/>
      <c r="I6" s="211"/>
    </row>
    <row r="7" spans="1:9" ht="21" x14ac:dyDescent="0.3">
      <c r="A7" s="342" t="s">
        <v>201</v>
      </c>
      <c r="B7" s="342"/>
      <c r="C7" s="342"/>
      <c r="D7" s="342"/>
      <c r="E7" s="342"/>
      <c r="F7" s="342"/>
      <c r="G7" s="211"/>
      <c r="H7" s="211"/>
      <c r="I7" s="211"/>
    </row>
    <row r="8" spans="1:9" ht="29.25" x14ac:dyDescent="0.5">
      <c r="A8" s="343" t="str">
        <f>'Page de garde'!D18</f>
        <v>CM Tozeur</v>
      </c>
      <c r="B8" s="343"/>
      <c r="C8" s="343"/>
      <c r="D8" s="343"/>
      <c r="E8" s="343"/>
      <c r="F8" s="343"/>
      <c r="G8" s="214"/>
      <c r="H8" s="214"/>
      <c r="I8" s="211"/>
    </row>
    <row r="9" spans="1:9" ht="24.75" x14ac:dyDescent="0.5">
      <c r="A9" s="38" t="s">
        <v>44</v>
      </c>
      <c r="B9" s="344" t="s">
        <v>524</v>
      </c>
      <c r="C9" s="344"/>
      <c r="D9" s="344"/>
      <c r="E9" s="344"/>
      <c r="F9" s="344"/>
      <c r="G9" s="214"/>
      <c r="H9" s="214"/>
      <c r="I9" s="211"/>
    </row>
    <row r="10" spans="1:9" ht="24.75" x14ac:dyDescent="0.5">
      <c r="A10" s="39" t="s">
        <v>46</v>
      </c>
      <c r="B10" s="345" t="s">
        <v>565</v>
      </c>
      <c r="C10" s="345"/>
      <c r="D10" s="345"/>
      <c r="E10" s="345"/>
      <c r="F10" s="345"/>
      <c r="G10" s="214"/>
      <c r="H10" s="214"/>
      <c r="I10" s="211"/>
    </row>
    <row r="11" spans="1:9" ht="24.75" x14ac:dyDescent="0.5">
      <c r="A11" s="38" t="s">
        <v>45</v>
      </c>
      <c r="B11" s="340">
        <v>42949</v>
      </c>
      <c r="C11" s="340"/>
      <c r="D11" s="340"/>
      <c r="E11" s="340"/>
      <c r="F11" s="340"/>
      <c r="G11" s="214"/>
      <c r="H11" s="214"/>
      <c r="I11" s="211"/>
    </row>
    <row r="12" spans="1:9" ht="24.75" x14ac:dyDescent="0.5">
      <c r="A12" s="38" t="s">
        <v>276</v>
      </c>
      <c r="B12" s="346">
        <f>D505</f>
        <v>0.85984848484848486</v>
      </c>
      <c r="C12" s="346"/>
      <c r="D12" s="346"/>
      <c r="E12" s="346"/>
      <c r="F12" s="346"/>
      <c r="G12" s="214"/>
      <c r="H12" s="214"/>
      <c r="I12" s="211"/>
    </row>
    <row r="13" spans="1:9" ht="22.5" x14ac:dyDescent="0.45">
      <c r="A13" s="35"/>
      <c r="B13" s="36"/>
      <c r="C13" s="36"/>
      <c r="D13" s="347"/>
      <c r="E13" s="347"/>
      <c r="F13" s="347"/>
      <c r="G13" s="347"/>
      <c r="H13" s="347"/>
      <c r="I13" s="3"/>
    </row>
    <row r="14" spans="1:9" ht="16.5" customHeight="1" x14ac:dyDescent="0.3">
      <c r="A14" s="348" t="s">
        <v>32</v>
      </c>
      <c r="B14" s="349" t="s">
        <v>33</v>
      </c>
      <c r="C14" s="349"/>
      <c r="D14" s="349" t="s">
        <v>48</v>
      </c>
      <c r="E14" s="350" t="s">
        <v>358</v>
      </c>
      <c r="F14" s="349" t="s">
        <v>214</v>
      </c>
      <c r="G14" s="36"/>
      <c r="H14" s="36"/>
    </row>
    <row r="15" spans="1:9" ht="16.5" customHeight="1" x14ac:dyDescent="0.3">
      <c r="A15" s="348"/>
      <c r="B15" s="76" t="s">
        <v>36</v>
      </c>
      <c r="C15" s="76" t="s">
        <v>35</v>
      </c>
      <c r="D15" s="349"/>
      <c r="E15" s="350"/>
      <c r="F15" s="349"/>
      <c r="G15" s="36"/>
      <c r="H15" s="36"/>
    </row>
    <row r="16" spans="1:9" ht="18" x14ac:dyDescent="0.35">
      <c r="A16" s="337" t="s">
        <v>0</v>
      </c>
      <c r="B16" s="337"/>
      <c r="C16" s="337"/>
      <c r="D16" s="337"/>
      <c r="E16" s="337"/>
      <c r="F16" s="337"/>
      <c r="G16" s="36"/>
      <c r="H16" s="36"/>
    </row>
    <row r="17" spans="1:8" ht="18" x14ac:dyDescent="0.3">
      <c r="A17" s="180">
        <f>B11</f>
        <v>42949</v>
      </c>
      <c r="B17" s="36"/>
      <c r="C17" s="36"/>
      <c r="D17" s="36"/>
      <c r="E17" s="36"/>
      <c r="F17" s="36"/>
      <c r="G17" s="36"/>
      <c r="H17" s="36"/>
    </row>
    <row r="18" spans="1:8" ht="18" x14ac:dyDescent="0.25">
      <c r="A18" s="351" t="s">
        <v>1</v>
      </c>
      <c r="B18" s="352"/>
      <c r="C18" s="352"/>
      <c r="D18" s="352"/>
      <c r="E18" s="352"/>
      <c r="F18" s="352"/>
    </row>
    <row r="19" spans="1:8" x14ac:dyDescent="0.25">
      <c r="A19" s="167" t="s">
        <v>10</v>
      </c>
      <c r="B19" s="168">
        <v>2</v>
      </c>
      <c r="C19" s="168"/>
      <c r="D19" s="166"/>
      <c r="E19" s="145"/>
      <c r="F19" s="145"/>
    </row>
    <row r="20" spans="1:8" x14ac:dyDescent="0.25">
      <c r="A20" s="167" t="s">
        <v>211</v>
      </c>
      <c r="B20" s="168" t="s">
        <v>34</v>
      </c>
      <c r="C20" s="168"/>
      <c r="D20" s="166"/>
      <c r="E20" s="145"/>
      <c r="F20" s="145"/>
    </row>
    <row r="21" spans="1:8" x14ac:dyDescent="0.25">
      <c r="A21" s="167" t="s">
        <v>98</v>
      </c>
      <c r="B21" s="168">
        <v>2</v>
      </c>
      <c r="C21" s="168"/>
      <c r="D21" s="166"/>
      <c r="E21" s="145"/>
      <c r="F21" s="145"/>
    </row>
    <row r="22" spans="1:8" s="170" customFormat="1" x14ac:dyDescent="0.25">
      <c r="A22" s="99" t="s">
        <v>307</v>
      </c>
      <c r="B22" s="168">
        <v>2</v>
      </c>
      <c r="C22" s="169"/>
      <c r="E22" s="144"/>
      <c r="F22" s="171"/>
    </row>
    <row r="23" spans="1:8" x14ac:dyDescent="0.25">
      <c r="A23" s="19" t="s">
        <v>38</v>
      </c>
      <c r="B23" s="19"/>
      <c r="C23" s="19"/>
      <c r="D23" s="19">
        <f>SUM(B19:C22)</f>
        <v>6</v>
      </c>
    </row>
    <row r="24" spans="1:8" x14ac:dyDescent="0.25">
      <c r="A24" s="19" t="s">
        <v>37</v>
      </c>
      <c r="B24" s="20"/>
      <c r="C24" s="21"/>
      <c r="D24" s="62">
        <f>D23/(COUNT(B19:C22)*2)</f>
        <v>1</v>
      </c>
    </row>
    <row r="25" spans="1:8" x14ac:dyDescent="0.25">
      <c r="A25" s="5"/>
      <c r="B25" s="6"/>
      <c r="C25" s="7"/>
      <c r="D25" s="6"/>
    </row>
    <row r="26" spans="1:8" ht="18" x14ac:dyDescent="0.25">
      <c r="A26" s="335" t="s">
        <v>18</v>
      </c>
      <c r="B26" s="336"/>
      <c r="C26" s="336"/>
      <c r="D26" s="336"/>
      <c r="E26" s="336"/>
      <c r="F26" s="336"/>
    </row>
    <row r="27" spans="1:8" x14ac:dyDescent="0.25">
      <c r="A27" s="18" t="s">
        <v>2</v>
      </c>
      <c r="B27" s="168">
        <v>2</v>
      </c>
      <c r="C27" s="168"/>
      <c r="D27" s="166"/>
      <c r="E27" s="145"/>
      <c r="F27" s="145"/>
    </row>
    <row r="28" spans="1:8" ht="46.5" x14ac:dyDescent="0.35">
      <c r="A28" s="75" t="s">
        <v>186</v>
      </c>
      <c r="B28" s="168">
        <v>1</v>
      </c>
      <c r="C28" s="215" t="str">
        <f>IF(B28=0, -5, "0")</f>
        <v>0</v>
      </c>
      <c r="D28" s="166" t="s">
        <v>525</v>
      </c>
      <c r="E28" s="145"/>
      <c r="F28" s="145"/>
    </row>
    <row r="29" spans="1:8" ht="30" x14ac:dyDescent="0.25">
      <c r="A29" s="167" t="s">
        <v>170</v>
      </c>
      <c r="B29" s="168">
        <v>2</v>
      </c>
      <c r="C29" s="168"/>
      <c r="D29" s="166"/>
      <c r="E29" s="145"/>
      <c r="F29" s="145"/>
    </row>
    <row r="30" spans="1:8" ht="45" x14ac:dyDescent="0.25">
      <c r="A30" s="167" t="s">
        <v>165</v>
      </c>
      <c r="B30" s="168">
        <v>2</v>
      </c>
      <c r="C30" s="168"/>
      <c r="D30" s="153"/>
      <c r="E30" s="145"/>
      <c r="F30" s="145"/>
    </row>
    <row r="31" spans="1:8" ht="30" x14ac:dyDescent="0.25">
      <c r="A31" s="18" t="s">
        <v>53</v>
      </c>
      <c r="B31" s="168">
        <v>2</v>
      </c>
      <c r="C31" s="168"/>
      <c r="D31" s="166"/>
      <c r="E31" s="145"/>
      <c r="F31" s="145"/>
    </row>
    <row r="32" spans="1:8" ht="75" x14ac:dyDescent="0.25">
      <c r="A32" s="167" t="s">
        <v>166</v>
      </c>
      <c r="B32" s="168">
        <v>1</v>
      </c>
      <c r="C32" s="168"/>
      <c r="D32" s="154" t="s">
        <v>526</v>
      </c>
      <c r="E32" s="145"/>
      <c r="F32" s="145"/>
      <c r="G32" s="170"/>
    </row>
    <row r="33" spans="1:7" ht="36" x14ac:dyDescent="0.25">
      <c r="A33" s="98" t="s">
        <v>11</v>
      </c>
      <c r="B33" s="168">
        <v>2</v>
      </c>
      <c r="C33" s="215" t="str">
        <f>IF(B33=0, -5, "0")</f>
        <v>0</v>
      </c>
      <c r="D33" s="128" t="s">
        <v>527</v>
      </c>
      <c r="E33" s="145"/>
      <c r="F33" s="145"/>
    </row>
    <row r="34" spans="1:7" x14ac:dyDescent="0.25">
      <c r="A34" s="18" t="s">
        <v>290</v>
      </c>
      <c r="B34" s="168">
        <v>2</v>
      </c>
      <c r="C34" s="169"/>
      <c r="D34" s="164"/>
      <c r="E34" s="171"/>
      <c r="F34" s="171"/>
      <c r="G34" s="170"/>
    </row>
    <row r="35" spans="1:7" x14ac:dyDescent="0.25">
      <c r="A35" s="18" t="s">
        <v>203</v>
      </c>
      <c r="B35" s="168">
        <v>1</v>
      </c>
      <c r="C35" s="168"/>
      <c r="D35" s="166" t="s">
        <v>528</v>
      </c>
      <c r="E35" s="145"/>
      <c r="F35" s="145"/>
    </row>
    <row r="36" spans="1:7" ht="45" x14ac:dyDescent="0.25">
      <c r="A36" s="108" t="s">
        <v>287</v>
      </c>
      <c r="B36" s="168">
        <v>2</v>
      </c>
      <c r="C36" s="152"/>
      <c r="D36" s="132">
        <v>1</v>
      </c>
      <c r="E36" s="101"/>
      <c r="F36" s="101"/>
    </row>
    <row r="37" spans="1:7" x14ac:dyDescent="0.25">
      <c r="A37" s="19" t="s">
        <v>38</v>
      </c>
      <c r="B37" s="19"/>
      <c r="C37" s="19"/>
      <c r="D37" s="19">
        <f>SUM(B27:C35)</f>
        <v>15</v>
      </c>
    </row>
    <row r="38" spans="1:7" x14ac:dyDescent="0.25">
      <c r="A38" s="19" t="s">
        <v>37</v>
      </c>
      <c r="B38" s="20"/>
      <c r="C38" s="21"/>
      <c r="D38" s="62">
        <f>D37/(COUNT(B27:C35)*2)</f>
        <v>0.83333333333333337</v>
      </c>
    </row>
    <row r="39" spans="1:7" x14ac:dyDescent="0.25">
      <c r="A39" s="8"/>
      <c r="B39" s="7"/>
      <c r="C39" s="7"/>
      <c r="D39" s="7"/>
    </row>
    <row r="40" spans="1:7" ht="18" x14ac:dyDescent="0.25">
      <c r="A40" s="77" t="s">
        <v>40</v>
      </c>
      <c r="B40" s="78"/>
      <c r="C40" s="79"/>
      <c r="D40" s="80">
        <f>SUM(D37,D23)</f>
        <v>21</v>
      </c>
    </row>
    <row r="41" spans="1:7" ht="18" x14ac:dyDescent="0.25">
      <c r="A41" s="77" t="s">
        <v>223</v>
      </c>
      <c r="B41" s="78"/>
      <c r="C41" s="79"/>
      <c r="D41" s="81">
        <f>D40/(COUNT(B27:C35,B19:C22)*2)</f>
        <v>0.875</v>
      </c>
    </row>
    <row r="42" spans="1:7" x14ac:dyDescent="0.25">
      <c r="A42" s="9"/>
      <c r="B42" s="6"/>
      <c r="C42" s="7"/>
      <c r="D42" s="6"/>
    </row>
    <row r="43" spans="1:7" ht="18" x14ac:dyDescent="0.35">
      <c r="A43" s="337" t="s">
        <v>137</v>
      </c>
      <c r="B43" s="337"/>
      <c r="C43" s="337"/>
      <c r="D43" s="337"/>
      <c r="E43" s="337"/>
      <c r="F43" s="337"/>
    </row>
    <row r="44" spans="1:7" x14ac:dyDescent="0.25">
      <c r="A44" s="181">
        <f>B11</f>
        <v>42949</v>
      </c>
      <c r="B44" s="6"/>
      <c r="C44" s="7"/>
      <c r="D44" s="6"/>
    </row>
    <row r="45" spans="1:7" ht="16.5" x14ac:dyDescent="0.25">
      <c r="A45" s="338" t="s">
        <v>63</v>
      </c>
      <c r="B45" s="339"/>
      <c r="C45" s="339"/>
      <c r="D45" s="339"/>
      <c r="E45" s="339"/>
      <c r="F45" s="339"/>
    </row>
    <row r="46" spans="1:7" x14ac:dyDescent="0.25">
      <c r="A46" s="33" t="s">
        <v>109</v>
      </c>
      <c r="B46" s="168" t="s">
        <v>34</v>
      </c>
      <c r="C46" s="168"/>
      <c r="D46" s="154"/>
      <c r="E46" s="145"/>
      <c r="F46" s="145"/>
    </row>
    <row r="47" spans="1:7" ht="30" x14ac:dyDescent="0.25">
      <c r="A47" s="43" t="s">
        <v>259</v>
      </c>
      <c r="B47" s="168">
        <v>1</v>
      </c>
      <c r="C47" s="168"/>
      <c r="D47" s="154" t="s">
        <v>529</v>
      </c>
      <c r="E47" s="145"/>
      <c r="F47" s="145"/>
    </row>
    <row r="48" spans="1:7" x14ac:dyDescent="0.25">
      <c r="A48" s="33" t="s">
        <v>297</v>
      </c>
      <c r="B48" s="168">
        <v>2</v>
      </c>
      <c r="C48" s="169"/>
      <c r="D48" s="161"/>
      <c r="E48" s="171"/>
      <c r="F48" s="145"/>
    </row>
    <row r="49" spans="1:6" x14ac:dyDescent="0.25">
      <c r="A49" s="33" t="s">
        <v>28</v>
      </c>
      <c r="B49" s="168">
        <v>2</v>
      </c>
      <c r="C49" s="168"/>
      <c r="D49" s="154"/>
      <c r="E49" s="145"/>
      <c r="F49" s="145"/>
    </row>
    <row r="50" spans="1:6" x14ac:dyDescent="0.25">
      <c r="A50" s="43" t="s">
        <v>141</v>
      </c>
      <c r="B50" s="168">
        <v>2</v>
      </c>
      <c r="C50" s="168"/>
      <c r="D50" s="154"/>
      <c r="E50" s="145"/>
      <c r="F50" s="145"/>
    </row>
    <row r="51" spans="1:6" ht="18" x14ac:dyDescent="0.35">
      <c r="A51" s="75" t="s">
        <v>7</v>
      </c>
      <c r="B51" s="168">
        <v>2</v>
      </c>
      <c r="C51" s="215" t="str">
        <f>IF(B51=0, -5, "0")</f>
        <v>0</v>
      </c>
      <c r="D51" s="155"/>
      <c r="E51" s="145"/>
      <c r="F51" s="145"/>
    </row>
    <row r="52" spans="1:6" x14ac:dyDescent="0.25">
      <c r="A52" s="23" t="s">
        <v>26</v>
      </c>
      <c r="B52" s="168">
        <v>2</v>
      </c>
      <c r="C52" s="136"/>
      <c r="D52" s="155"/>
      <c r="E52" s="145"/>
      <c r="F52" s="145"/>
    </row>
    <row r="53" spans="1:6" ht="36" x14ac:dyDescent="0.35">
      <c r="A53" s="82" t="s">
        <v>27</v>
      </c>
      <c r="B53" s="168">
        <v>2</v>
      </c>
      <c r="C53" s="215" t="str">
        <f>IF(B53=0, -5, "0")</f>
        <v>0</v>
      </c>
      <c r="D53" s="139"/>
      <c r="E53" s="145"/>
      <c r="F53" s="145"/>
    </row>
    <row r="54" spans="1:6" x14ac:dyDescent="0.25">
      <c r="A54" s="19" t="s">
        <v>38</v>
      </c>
      <c r="B54" s="19"/>
      <c r="C54" s="19"/>
      <c r="D54" s="19">
        <f>SUM(B46:C53)</f>
        <v>13</v>
      </c>
    </row>
    <row r="55" spans="1:6" x14ac:dyDescent="0.25">
      <c r="A55" s="19" t="s">
        <v>37</v>
      </c>
      <c r="B55" s="20"/>
      <c r="C55" s="21"/>
      <c r="D55" s="62">
        <f>D54/(COUNT(B46:C53)*2)</f>
        <v>0.9285714285714286</v>
      </c>
    </row>
    <row r="56" spans="1:6" x14ac:dyDescent="0.25">
      <c r="A56" s="9"/>
      <c r="B56" s="6"/>
      <c r="C56" s="7"/>
      <c r="D56" s="6"/>
    </row>
    <row r="57" spans="1:6" ht="18" x14ac:dyDescent="0.25">
      <c r="A57" s="335" t="s">
        <v>65</v>
      </c>
      <c r="B57" s="336"/>
      <c r="C57" s="336"/>
      <c r="D57" s="336"/>
      <c r="E57" s="336"/>
      <c r="F57" s="336"/>
    </row>
    <row r="58" spans="1:6" x14ac:dyDescent="0.25">
      <c r="A58" s="167" t="s">
        <v>314</v>
      </c>
      <c r="B58" s="168">
        <v>2</v>
      </c>
      <c r="C58" s="168"/>
      <c r="D58" s="166"/>
      <c r="E58" s="145"/>
      <c r="F58" s="145"/>
    </row>
    <row r="59" spans="1:6" ht="75" x14ac:dyDescent="0.25">
      <c r="A59" s="167" t="s">
        <v>204</v>
      </c>
      <c r="B59" s="168">
        <v>1</v>
      </c>
      <c r="C59" s="169"/>
      <c r="D59" s="160" t="s">
        <v>530</v>
      </c>
      <c r="E59" s="144"/>
      <c r="F59" s="171"/>
    </row>
    <row r="60" spans="1:6" x14ac:dyDescent="0.25">
      <c r="A60" s="24" t="s">
        <v>142</v>
      </c>
      <c r="B60" s="168">
        <v>2</v>
      </c>
      <c r="C60" s="168"/>
      <c r="D60" s="141"/>
      <c r="E60" s="145"/>
      <c r="F60" s="145"/>
    </row>
    <row r="61" spans="1:6" x14ac:dyDescent="0.25">
      <c r="A61" s="24" t="s">
        <v>123</v>
      </c>
      <c r="B61" s="168">
        <v>2</v>
      </c>
      <c r="C61" s="168"/>
      <c r="D61" s="141"/>
      <c r="E61" s="145"/>
      <c r="F61" s="145"/>
    </row>
    <row r="62" spans="1:6" ht="18" x14ac:dyDescent="0.35">
      <c r="A62" s="75" t="s">
        <v>67</v>
      </c>
      <c r="B62" s="168">
        <v>2</v>
      </c>
      <c r="C62" s="215" t="str">
        <f>IF(B62=0, -5, "0")</f>
        <v>0</v>
      </c>
      <c r="D62" s="166"/>
      <c r="E62" s="145"/>
      <c r="F62" s="145"/>
    </row>
    <row r="63" spans="1:6" ht="30" x14ac:dyDescent="0.25">
      <c r="A63" s="167" t="s">
        <v>277</v>
      </c>
      <c r="B63" s="168">
        <v>2</v>
      </c>
      <c r="C63" s="168"/>
      <c r="D63" s="166"/>
      <c r="E63" s="145"/>
      <c r="F63" s="145"/>
    </row>
    <row r="64" spans="1:6" ht="36" x14ac:dyDescent="0.25">
      <c r="A64" s="107" t="s">
        <v>272</v>
      </c>
      <c r="B64" s="168">
        <v>2</v>
      </c>
      <c r="C64" s="215" t="str">
        <f>IF(B64=0, -5, "0")</f>
        <v>0</v>
      </c>
      <c r="D64" s="166"/>
      <c r="E64" s="145"/>
      <c r="F64" s="145"/>
    </row>
    <row r="65" spans="1:6" ht="16.5" x14ac:dyDescent="0.3">
      <c r="A65" s="49" t="s">
        <v>271</v>
      </c>
      <c r="B65" s="168">
        <v>2</v>
      </c>
      <c r="C65" s="169"/>
      <c r="D65" s="144"/>
      <c r="E65" s="171"/>
      <c r="F65" s="145"/>
    </row>
    <row r="66" spans="1:6" x14ac:dyDescent="0.25">
      <c r="A66" s="167" t="s">
        <v>308</v>
      </c>
      <c r="B66" s="168">
        <v>2</v>
      </c>
      <c r="C66" s="168"/>
      <c r="D66" s="155"/>
      <c r="E66" s="171"/>
      <c r="F66" s="145"/>
    </row>
    <row r="67" spans="1:6" x14ac:dyDescent="0.25">
      <c r="A67" s="167" t="s">
        <v>187</v>
      </c>
      <c r="B67" s="168">
        <v>2</v>
      </c>
      <c r="C67" s="168"/>
      <c r="D67" s="155"/>
      <c r="E67" s="145"/>
      <c r="F67" s="145"/>
    </row>
    <row r="68" spans="1:6" x14ac:dyDescent="0.25">
      <c r="A68" s="167" t="s">
        <v>116</v>
      </c>
      <c r="B68" s="168" t="s">
        <v>34</v>
      </c>
      <c r="C68" s="168"/>
      <c r="D68" s="154"/>
      <c r="F68" s="145"/>
    </row>
    <row r="69" spans="1:6" x14ac:dyDescent="0.25">
      <c r="A69" s="167" t="s">
        <v>117</v>
      </c>
      <c r="B69" s="168" t="s">
        <v>34</v>
      </c>
      <c r="C69" s="169"/>
      <c r="D69" s="161"/>
      <c r="E69" s="144"/>
      <c r="F69" s="171"/>
    </row>
    <row r="70" spans="1:6" s="170" customFormat="1" ht="105" x14ac:dyDescent="0.25">
      <c r="A70" s="106" t="s">
        <v>171</v>
      </c>
      <c r="B70" s="168">
        <v>1</v>
      </c>
      <c r="C70" s="216" t="str">
        <f>IF(B70=0, -5, "0")</f>
        <v>0</v>
      </c>
      <c r="D70" s="150" t="s">
        <v>592</v>
      </c>
      <c r="E70" s="144"/>
      <c r="F70" s="171"/>
    </row>
    <row r="71" spans="1:6" s="170" customFormat="1" x14ac:dyDescent="0.25">
      <c r="A71" s="167" t="s">
        <v>291</v>
      </c>
      <c r="B71" s="168">
        <v>2</v>
      </c>
      <c r="C71" s="169"/>
      <c r="D71" s="150"/>
      <c r="E71" s="171"/>
      <c r="F71" s="171"/>
    </row>
    <row r="72" spans="1:6" s="170" customFormat="1" ht="16.5" x14ac:dyDescent="0.3">
      <c r="A72" s="49" t="s">
        <v>270</v>
      </c>
      <c r="B72" s="168" t="s">
        <v>34</v>
      </c>
      <c r="C72" s="169"/>
      <c r="D72" s="150"/>
      <c r="E72" s="171"/>
      <c r="F72" s="171"/>
    </row>
    <row r="73" spans="1:6" s="170" customFormat="1" x14ac:dyDescent="0.25">
      <c r="A73" s="167" t="s">
        <v>172</v>
      </c>
      <c r="B73" s="168">
        <v>2</v>
      </c>
      <c r="C73" s="169"/>
      <c r="D73" s="154"/>
      <c r="E73" s="171"/>
      <c r="F73" s="171"/>
    </row>
    <row r="74" spans="1:6" s="170" customFormat="1" x14ac:dyDescent="0.25">
      <c r="A74" s="167" t="s">
        <v>188</v>
      </c>
      <c r="B74" s="168">
        <v>2</v>
      </c>
      <c r="C74" s="169"/>
      <c r="D74" s="150"/>
      <c r="E74" s="171"/>
      <c r="F74" s="171"/>
    </row>
    <row r="75" spans="1:6" s="170" customFormat="1" ht="18" x14ac:dyDescent="0.35">
      <c r="A75" s="177" t="s">
        <v>289</v>
      </c>
      <c r="B75" s="168">
        <v>2</v>
      </c>
      <c r="C75" s="216" t="str">
        <f>IF(B75=0, -5, "0")</f>
        <v>0</v>
      </c>
      <c r="D75" s="150"/>
      <c r="E75" s="261"/>
      <c r="F75" s="171"/>
    </row>
    <row r="76" spans="1:6" s="170" customFormat="1" ht="16.5" x14ac:dyDescent="0.25">
      <c r="A76" s="106" t="s">
        <v>168</v>
      </c>
      <c r="B76" s="168">
        <v>1</v>
      </c>
      <c r="C76" s="216" t="str">
        <f>IF(B76=0, -5, "0")</f>
        <v>0</v>
      </c>
      <c r="D76" s="150" t="s">
        <v>606</v>
      </c>
      <c r="E76" s="171"/>
      <c r="F76" s="171"/>
    </row>
    <row r="77" spans="1:6" s="170" customFormat="1" x14ac:dyDescent="0.25">
      <c r="A77" s="24" t="s">
        <v>83</v>
      </c>
      <c r="B77" s="168">
        <v>2</v>
      </c>
      <c r="C77" s="169"/>
      <c r="D77" s="150"/>
      <c r="E77" s="171"/>
      <c r="F77" s="171"/>
    </row>
    <row r="78" spans="1:6" s="170" customFormat="1" ht="30" x14ac:dyDescent="0.25">
      <c r="A78" s="24" t="s">
        <v>221</v>
      </c>
      <c r="B78" s="168">
        <v>1</v>
      </c>
      <c r="C78" s="168"/>
      <c r="D78" s="155" t="s">
        <v>531</v>
      </c>
      <c r="E78" s="171"/>
      <c r="F78" s="171"/>
    </row>
    <row r="79" spans="1:6" s="170" customFormat="1" x14ac:dyDescent="0.25">
      <c r="A79" s="167" t="s">
        <v>292</v>
      </c>
      <c r="B79" s="168">
        <v>1</v>
      </c>
      <c r="C79" s="169"/>
      <c r="D79" s="150" t="s">
        <v>532</v>
      </c>
      <c r="E79" s="144"/>
      <c r="F79" s="171"/>
    </row>
    <row r="80" spans="1:6" s="170" customFormat="1" ht="30" x14ac:dyDescent="0.25">
      <c r="A80" s="167" t="s">
        <v>199</v>
      </c>
      <c r="B80" s="168">
        <v>2</v>
      </c>
      <c r="C80" s="169"/>
      <c r="D80" s="150"/>
      <c r="E80" s="171"/>
      <c r="F80" s="171"/>
    </row>
    <row r="81" spans="1:6" x14ac:dyDescent="0.25">
      <c r="A81" s="19" t="s">
        <v>38</v>
      </c>
      <c r="B81" s="19"/>
      <c r="C81" s="19"/>
      <c r="D81" s="19">
        <f>SUM(B58:C80)</f>
        <v>35</v>
      </c>
    </row>
    <row r="82" spans="1:6" x14ac:dyDescent="0.25">
      <c r="A82" s="19" t="s">
        <v>37</v>
      </c>
      <c r="B82" s="20"/>
      <c r="C82" s="21"/>
      <c r="D82" s="62">
        <f>D81/(COUNT(B58:C80)*2)</f>
        <v>0.875</v>
      </c>
    </row>
    <row r="83" spans="1:6" x14ac:dyDescent="0.25">
      <c r="A83" s="9"/>
      <c r="B83" s="6"/>
      <c r="C83" s="7"/>
      <c r="D83" s="6"/>
    </row>
    <row r="84" spans="1:6" ht="18" x14ac:dyDescent="0.25">
      <c r="A84" s="335" t="s">
        <v>25</v>
      </c>
      <c r="B84" s="336"/>
      <c r="C84" s="336"/>
      <c r="D84" s="336"/>
      <c r="E84" s="336"/>
      <c r="F84" s="336"/>
    </row>
    <row r="85" spans="1:6" x14ac:dyDescent="0.25">
      <c r="A85" s="167" t="s">
        <v>314</v>
      </c>
      <c r="B85" s="168">
        <v>2</v>
      </c>
      <c r="C85" s="168"/>
      <c r="D85" s="155"/>
      <c r="E85" s="145"/>
      <c r="F85" s="145"/>
    </row>
    <row r="86" spans="1:6" x14ac:dyDescent="0.25">
      <c r="A86" s="18" t="s">
        <v>105</v>
      </c>
      <c r="B86" s="168">
        <v>2</v>
      </c>
      <c r="C86" s="168"/>
      <c r="D86" s="153"/>
      <c r="E86" s="145"/>
      <c r="F86" s="145"/>
    </row>
    <row r="87" spans="1:6" ht="18" x14ac:dyDescent="0.35">
      <c r="A87" s="75" t="s">
        <v>59</v>
      </c>
      <c r="B87" s="168">
        <v>2</v>
      </c>
      <c r="C87" s="215" t="str">
        <f>IF(B87=0, -5, "0")</f>
        <v>0</v>
      </c>
      <c r="D87" s="155"/>
      <c r="E87" s="145"/>
      <c r="F87" s="145"/>
    </row>
    <row r="88" spans="1:6" ht="30" x14ac:dyDescent="0.25">
      <c r="A88" s="24" t="s">
        <v>250</v>
      </c>
      <c r="B88" s="168">
        <v>2</v>
      </c>
      <c r="C88" s="168"/>
      <c r="D88" s="155"/>
      <c r="E88" s="145"/>
      <c r="F88" s="145"/>
    </row>
    <row r="89" spans="1:6" x14ac:dyDescent="0.25">
      <c r="A89" s="18" t="s">
        <v>55</v>
      </c>
      <c r="B89" s="168">
        <v>2</v>
      </c>
      <c r="C89" s="168"/>
      <c r="D89" s="156"/>
      <c r="E89" s="145"/>
      <c r="F89" s="145"/>
    </row>
    <row r="90" spans="1:6" x14ac:dyDescent="0.25">
      <c r="A90" s="167" t="s">
        <v>293</v>
      </c>
      <c r="B90" s="168">
        <v>2</v>
      </c>
      <c r="C90" s="168"/>
      <c r="D90" s="154"/>
      <c r="E90" s="171"/>
      <c r="F90" s="145"/>
    </row>
    <row r="91" spans="1:6" ht="30" x14ac:dyDescent="0.25">
      <c r="A91" s="18" t="s">
        <v>260</v>
      </c>
      <c r="B91" s="168">
        <v>1</v>
      </c>
      <c r="C91" s="168"/>
      <c r="D91" s="155" t="s">
        <v>561</v>
      </c>
      <c r="E91" s="145"/>
      <c r="F91" s="145"/>
    </row>
    <row r="92" spans="1:6" ht="45" x14ac:dyDescent="0.25">
      <c r="A92" s="108" t="s">
        <v>287</v>
      </c>
      <c r="B92" s="168">
        <v>2</v>
      </c>
      <c r="C92" s="152"/>
      <c r="D92" s="258">
        <v>1</v>
      </c>
      <c r="E92" s="101"/>
      <c r="F92" s="101"/>
    </row>
    <row r="93" spans="1:6" x14ac:dyDescent="0.25">
      <c r="A93" s="19" t="s">
        <v>38</v>
      </c>
      <c r="B93" s="19"/>
      <c r="C93" s="19"/>
      <c r="D93" s="19">
        <f>SUM(B85:C91)</f>
        <v>13</v>
      </c>
    </row>
    <row r="94" spans="1:6" x14ac:dyDescent="0.25">
      <c r="A94" s="19" t="s">
        <v>37</v>
      </c>
      <c r="B94" s="20"/>
      <c r="C94" s="21"/>
      <c r="D94" s="62">
        <f>D93/(COUNT(B85:C91)*2)</f>
        <v>0.9285714285714286</v>
      </c>
    </row>
    <row r="95" spans="1:6" x14ac:dyDescent="0.25">
      <c r="A95" s="9"/>
      <c r="B95" s="6"/>
      <c r="C95" s="7"/>
      <c r="D95" s="6"/>
    </row>
    <row r="96" spans="1:6" ht="18" x14ac:dyDescent="0.25">
      <c r="A96" s="77" t="s">
        <v>66</v>
      </c>
      <c r="B96" s="83"/>
      <c r="C96" s="84"/>
      <c r="D96" s="80">
        <f>SUM(D81,D93,D54)</f>
        <v>61</v>
      </c>
    </row>
    <row r="97" spans="1:6" ht="18" x14ac:dyDescent="0.25">
      <c r="A97" s="77" t="s">
        <v>224</v>
      </c>
      <c r="B97" s="83"/>
      <c r="C97" s="84"/>
      <c r="D97" s="81">
        <f>D96/(COUNT(B85:C91,B46:C53,B58:C80)*2)</f>
        <v>0.8970588235294118</v>
      </c>
    </row>
    <row r="98" spans="1:6" x14ac:dyDescent="0.25">
      <c r="A98" s="5"/>
      <c r="B98" s="6"/>
      <c r="C98" s="7"/>
      <c r="D98" s="6"/>
    </row>
    <row r="99" spans="1:6" ht="18" x14ac:dyDescent="0.35">
      <c r="A99" s="337" t="s">
        <v>129</v>
      </c>
      <c r="B99" s="337"/>
      <c r="C99" s="337"/>
      <c r="D99" s="337"/>
      <c r="E99" s="337"/>
      <c r="F99" s="337"/>
    </row>
    <row r="100" spans="1:6" x14ac:dyDescent="0.25">
      <c r="A100" s="181">
        <f>B11</f>
        <v>42949</v>
      </c>
      <c r="B100" s="6"/>
      <c r="C100" s="7"/>
      <c r="D100" s="6"/>
    </row>
    <row r="101" spans="1:6" ht="16.5" x14ac:dyDescent="0.25">
      <c r="A101" s="338" t="s">
        <v>63</v>
      </c>
      <c r="B101" s="339"/>
      <c r="C101" s="339"/>
      <c r="D101" s="339"/>
      <c r="E101" s="339"/>
      <c r="F101" s="339"/>
    </row>
    <row r="102" spans="1:6" ht="30" x14ac:dyDescent="0.25">
      <c r="A102" s="23" t="s">
        <v>57</v>
      </c>
      <c r="B102" s="168">
        <v>1</v>
      </c>
      <c r="C102" s="168"/>
      <c r="D102" s="166" t="s">
        <v>533</v>
      </c>
      <c r="E102" s="166"/>
      <c r="F102" s="145"/>
    </row>
    <row r="103" spans="1:6" x14ac:dyDescent="0.25">
      <c r="A103" s="23" t="s">
        <v>297</v>
      </c>
      <c r="B103" s="168">
        <v>2</v>
      </c>
      <c r="C103" s="168"/>
      <c r="D103" s="166"/>
      <c r="E103" s="145"/>
      <c r="F103" s="145"/>
    </row>
    <row r="104" spans="1:6" x14ac:dyDescent="0.25">
      <c r="A104" s="33" t="s">
        <v>100</v>
      </c>
      <c r="B104" s="168">
        <v>2</v>
      </c>
      <c r="C104" s="169"/>
      <c r="D104" s="144"/>
      <c r="E104" s="171"/>
      <c r="F104" s="145"/>
    </row>
    <row r="105" spans="1:6" x14ac:dyDescent="0.25">
      <c r="A105" s="33" t="s">
        <v>28</v>
      </c>
      <c r="B105" s="168">
        <v>2</v>
      </c>
      <c r="C105" s="168"/>
      <c r="D105" s="147"/>
      <c r="E105" s="145"/>
      <c r="F105" s="145"/>
    </row>
    <row r="106" spans="1:6" ht="30" x14ac:dyDescent="0.25">
      <c r="A106" s="33" t="s">
        <v>174</v>
      </c>
      <c r="B106" s="168">
        <v>2</v>
      </c>
      <c r="C106" s="168"/>
      <c r="D106" s="128"/>
      <c r="E106" s="145"/>
      <c r="F106" s="145"/>
    </row>
    <row r="107" spans="1:6" ht="18" x14ac:dyDescent="0.35">
      <c r="A107" s="75" t="s">
        <v>59</v>
      </c>
      <c r="B107" s="168">
        <v>2</v>
      </c>
      <c r="C107" s="215" t="str">
        <f>IF(B107=0, -5, "0")</f>
        <v>0</v>
      </c>
      <c r="D107" s="166"/>
      <c r="E107" s="145"/>
      <c r="F107" s="145"/>
    </row>
    <row r="108" spans="1:6" ht="30" x14ac:dyDescent="0.25">
      <c r="A108" s="23" t="s">
        <v>131</v>
      </c>
      <c r="B108" s="168">
        <v>2</v>
      </c>
      <c r="C108" s="136"/>
      <c r="D108" s="166"/>
      <c r="E108" s="145"/>
      <c r="F108" s="145"/>
    </row>
    <row r="109" spans="1:6" ht="36" x14ac:dyDescent="0.35">
      <c r="A109" s="82" t="s">
        <v>27</v>
      </c>
      <c r="B109" s="168">
        <v>1</v>
      </c>
      <c r="C109" s="215" t="str">
        <f>IF(B109=0, -5, "0")</f>
        <v>0</v>
      </c>
      <c r="D109" s="309" t="s">
        <v>593</v>
      </c>
      <c r="E109" s="145"/>
      <c r="F109" s="145"/>
    </row>
    <row r="110" spans="1:6" x14ac:dyDescent="0.25">
      <c r="A110" s="19" t="s">
        <v>38</v>
      </c>
      <c r="B110" s="19"/>
      <c r="C110" s="19"/>
      <c r="D110" s="19">
        <f>SUM(B102:C109)</f>
        <v>14</v>
      </c>
    </row>
    <row r="111" spans="1:6" x14ac:dyDescent="0.25">
      <c r="A111" s="19" t="s">
        <v>37</v>
      </c>
      <c r="B111" s="20"/>
      <c r="C111" s="21"/>
      <c r="D111" s="62">
        <f>D110/(COUNT(B102:C109)*2)</f>
        <v>0.875</v>
      </c>
    </row>
    <row r="112" spans="1:6" x14ac:dyDescent="0.25">
      <c r="A112" s="9"/>
      <c r="B112" s="6"/>
      <c r="C112" s="7"/>
      <c r="D112" s="6"/>
    </row>
    <row r="113" spans="1:6" ht="18" x14ac:dyDescent="0.25">
      <c r="A113" s="335" t="s">
        <v>133</v>
      </c>
      <c r="B113" s="336"/>
      <c r="C113" s="336"/>
      <c r="D113" s="336"/>
      <c r="E113" s="336"/>
      <c r="F113" s="336"/>
    </row>
    <row r="114" spans="1:6" x14ac:dyDescent="0.25">
      <c r="A114" s="167" t="s">
        <v>314</v>
      </c>
      <c r="B114" s="168">
        <v>2</v>
      </c>
      <c r="C114" s="168"/>
      <c r="D114" s="166"/>
      <c r="E114" s="166"/>
      <c r="F114" s="145"/>
    </row>
    <row r="115" spans="1:6" x14ac:dyDescent="0.25">
      <c r="A115" s="18" t="s">
        <v>294</v>
      </c>
      <c r="B115" s="168">
        <v>1</v>
      </c>
      <c r="C115" s="168"/>
      <c r="D115" s="141" t="s">
        <v>537</v>
      </c>
      <c r="E115" s="141"/>
      <c r="F115" s="145"/>
    </row>
    <row r="116" spans="1:6" x14ac:dyDescent="0.25">
      <c r="A116" s="18" t="s">
        <v>71</v>
      </c>
      <c r="B116" s="168">
        <v>2</v>
      </c>
      <c r="C116" s="168"/>
      <c r="D116" s="141"/>
      <c r="E116" s="171"/>
      <c r="F116" s="145"/>
    </row>
    <row r="117" spans="1:6" x14ac:dyDescent="0.25">
      <c r="A117" s="167" t="s">
        <v>295</v>
      </c>
      <c r="B117" s="168" t="s">
        <v>34</v>
      </c>
      <c r="C117" s="168"/>
      <c r="D117" s="11"/>
      <c r="E117" s="171"/>
      <c r="F117" s="145"/>
    </row>
    <row r="118" spans="1:6" x14ac:dyDescent="0.25">
      <c r="A118" s="18" t="s">
        <v>64</v>
      </c>
      <c r="B118" s="168">
        <v>2</v>
      </c>
      <c r="C118" s="168"/>
      <c r="D118" s="12"/>
      <c r="E118" s="166"/>
      <c r="F118" s="145"/>
    </row>
    <row r="119" spans="1:6" ht="45" x14ac:dyDescent="0.25">
      <c r="A119" s="167" t="s">
        <v>175</v>
      </c>
      <c r="B119" s="168">
        <v>1</v>
      </c>
      <c r="C119" s="168"/>
      <c r="D119" s="12" t="s">
        <v>534</v>
      </c>
      <c r="E119" s="145"/>
      <c r="F119" s="145"/>
    </row>
    <row r="120" spans="1:6" x14ac:dyDescent="0.25">
      <c r="A120" s="167" t="s">
        <v>291</v>
      </c>
      <c r="B120" s="168">
        <v>2</v>
      </c>
      <c r="C120" s="168"/>
      <c r="D120" s="12"/>
      <c r="E120" s="145"/>
      <c r="F120" s="145"/>
    </row>
    <row r="121" spans="1:6" ht="18" x14ac:dyDescent="0.35">
      <c r="A121" s="75" t="s">
        <v>74</v>
      </c>
      <c r="B121" s="168">
        <v>2</v>
      </c>
      <c r="C121" s="215" t="str">
        <f>IF(B121=0, -5, "0")</f>
        <v>0</v>
      </c>
      <c r="D121" s="166"/>
      <c r="E121" s="145"/>
      <c r="F121" s="145"/>
    </row>
    <row r="122" spans="1:6" x14ac:dyDescent="0.25">
      <c r="A122" s="18" t="s">
        <v>188</v>
      </c>
      <c r="B122" s="168">
        <v>2</v>
      </c>
      <c r="C122" s="168"/>
      <c r="D122" s="166"/>
      <c r="E122" s="145"/>
      <c r="F122" s="145"/>
    </row>
    <row r="123" spans="1:6" ht="16.5" x14ac:dyDescent="0.3">
      <c r="A123" s="48" t="s">
        <v>189</v>
      </c>
      <c r="B123" s="175">
        <v>2</v>
      </c>
      <c r="C123" s="175"/>
      <c r="D123" s="182"/>
      <c r="E123" s="166"/>
      <c r="F123" s="145"/>
    </row>
    <row r="124" spans="1:6" x14ac:dyDescent="0.25">
      <c r="A124" s="167" t="s">
        <v>278</v>
      </c>
      <c r="B124" s="168" t="s">
        <v>34</v>
      </c>
      <c r="C124" s="168"/>
      <c r="D124" s="147"/>
      <c r="E124" s="171"/>
      <c r="F124" s="145"/>
    </row>
    <row r="125" spans="1:6" ht="36" x14ac:dyDescent="0.25">
      <c r="A125" s="107" t="s">
        <v>272</v>
      </c>
      <c r="B125" s="168">
        <v>2</v>
      </c>
      <c r="C125" s="215" t="str">
        <f>IF(B125=0, -5, "0")</f>
        <v>0</v>
      </c>
      <c r="D125" s="166"/>
      <c r="E125" s="166"/>
      <c r="F125" s="145"/>
    </row>
    <row r="126" spans="1:6" ht="16.5" x14ac:dyDescent="0.3">
      <c r="A126" s="49" t="s">
        <v>271</v>
      </c>
      <c r="B126" s="175">
        <v>2</v>
      </c>
      <c r="C126" s="175"/>
      <c r="D126" s="182" t="s">
        <v>371</v>
      </c>
      <c r="E126" s="145"/>
      <c r="F126" s="145"/>
    </row>
    <row r="127" spans="1:6" ht="18" x14ac:dyDescent="0.35">
      <c r="A127" s="75" t="s">
        <v>173</v>
      </c>
      <c r="B127" s="168">
        <v>1</v>
      </c>
      <c r="C127" s="215" t="str">
        <f>IF(B127=0, -5, "0")</f>
        <v>0</v>
      </c>
      <c r="D127" s="166" t="s">
        <v>535</v>
      </c>
      <c r="E127" s="166"/>
      <c r="F127" s="145"/>
    </row>
    <row r="128" spans="1:6" ht="18" x14ac:dyDescent="0.35">
      <c r="A128" s="48" t="s">
        <v>289</v>
      </c>
      <c r="B128" s="168">
        <v>2</v>
      </c>
      <c r="C128" s="168"/>
      <c r="D128" s="166"/>
      <c r="E128" s="261"/>
      <c r="F128" s="145"/>
    </row>
    <row r="129" spans="1:6" ht="16.5" x14ac:dyDescent="0.25">
      <c r="A129" s="183" t="s">
        <v>168</v>
      </c>
      <c r="B129" s="169">
        <v>2</v>
      </c>
      <c r="C129" s="216" t="str">
        <f>IF(B129=0, -5, "0")</f>
        <v>0</v>
      </c>
      <c r="D129" s="144"/>
      <c r="E129" s="171"/>
      <c r="F129" s="171"/>
    </row>
    <row r="130" spans="1:6" x14ac:dyDescent="0.25">
      <c r="A130" s="24" t="s">
        <v>83</v>
      </c>
      <c r="B130" s="169">
        <v>2</v>
      </c>
      <c r="C130" s="168"/>
      <c r="D130" s="166"/>
      <c r="E130" s="145"/>
      <c r="F130" s="145"/>
    </row>
    <row r="131" spans="1:6" ht="33" x14ac:dyDescent="0.3">
      <c r="A131" s="49" t="s">
        <v>222</v>
      </c>
      <c r="B131" s="169">
        <v>2</v>
      </c>
      <c r="C131" s="168"/>
      <c r="D131" s="166"/>
      <c r="E131" s="145"/>
      <c r="F131" s="145"/>
    </row>
    <row r="132" spans="1:6" x14ac:dyDescent="0.25">
      <c r="A132" s="24" t="s">
        <v>248</v>
      </c>
      <c r="B132" s="169">
        <v>1</v>
      </c>
      <c r="C132" s="168"/>
      <c r="D132" s="166" t="s">
        <v>536</v>
      </c>
      <c r="E132" s="166"/>
      <c r="F132" s="145"/>
    </row>
    <row r="133" spans="1:6" ht="30" x14ac:dyDescent="0.25">
      <c r="A133" s="24" t="s">
        <v>199</v>
      </c>
      <c r="B133" s="169">
        <v>2</v>
      </c>
      <c r="C133" s="168"/>
      <c r="D133" s="166"/>
      <c r="E133" s="145"/>
      <c r="F133" s="145"/>
    </row>
    <row r="134" spans="1:6" x14ac:dyDescent="0.25">
      <c r="A134" s="19" t="s">
        <v>38</v>
      </c>
      <c r="B134" s="19"/>
      <c r="C134" s="19"/>
      <c r="D134" s="19">
        <f>SUM(B114:C133)</f>
        <v>32</v>
      </c>
    </row>
    <row r="135" spans="1:6" x14ac:dyDescent="0.25">
      <c r="A135" s="19" t="s">
        <v>37</v>
      </c>
      <c r="B135" s="20"/>
      <c r="C135" s="21"/>
      <c r="D135" s="62">
        <f>D134/(COUNT(B114:C133)*2)</f>
        <v>0.88888888888888884</v>
      </c>
    </row>
    <row r="136" spans="1:6" x14ac:dyDescent="0.25">
      <c r="A136" s="9"/>
      <c r="B136" s="6"/>
      <c r="C136" s="7"/>
      <c r="D136" s="6"/>
    </row>
    <row r="137" spans="1:6" ht="18" x14ac:dyDescent="0.25">
      <c r="A137" s="335" t="s">
        <v>73</v>
      </c>
      <c r="B137" s="336"/>
      <c r="C137" s="336"/>
      <c r="D137" s="336"/>
      <c r="E137" s="336"/>
      <c r="F137" s="336"/>
    </row>
    <row r="138" spans="1:6" ht="30" x14ac:dyDescent="0.25">
      <c r="A138" s="167" t="s">
        <v>372</v>
      </c>
      <c r="B138" s="168">
        <v>2</v>
      </c>
      <c r="C138" s="168"/>
      <c r="D138" s="166"/>
      <c r="E138" s="144"/>
      <c r="F138" s="145"/>
    </row>
    <row r="139" spans="1:6" x14ac:dyDescent="0.25">
      <c r="A139" s="18" t="s">
        <v>144</v>
      </c>
      <c r="B139" s="168">
        <v>2</v>
      </c>
      <c r="C139" s="168"/>
      <c r="D139" s="141"/>
      <c r="E139" s="145"/>
      <c r="F139" s="145"/>
    </row>
    <row r="140" spans="1:6" ht="18" x14ac:dyDescent="0.35">
      <c r="A140" s="75" t="s">
        <v>59</v>
      </c>
      <c r="B140" s="168">
        <v>2</v>
      </c>
      <c r="C140" s="215" t="str">
        <f>IF(B140=0, -5, "0")</f>
        <v>0</v>
      </c>
      <c r="D140" s="166"/>
      <c r="E140" s="166"/>
      <c r="F140" s="145"/>
    </row>
    <row r="141" spans="1:6" ht="36" x14ac:dyDescent="0.35">
      <c r="A141" s="82" t="s">
        <v>55</v>
      </c>
      <c r="B141" s="168">
        <v>2</v>
      </c>
      <c r="C141" s="215" t="str">
        <f>IF(B141=0, -5, "0")</f>
        <v>0</v>
      </c>
      <c r="D141" s="12"/>
      <c r="E141" s="166"/>
      <c r="F141" s="145"/>
    </row>
    <row r="142" spans="1:6" ht="16.5" x14ac:dyDescent="0.3">
      <c r="A142" s="53" t="s">
        <v>149</v>
      </c>
      <c r="B142" s="168">
        <v>2</v>
      </c>
      <c r="C142" s="168"/>
      <c r="D142" s="147"/>
      <c r="E142" s="145"/>
      <c r="F142" s="145"/>
    </row>
    <row r="143" spans="1:6" ht="18" x14ac:dyDescent="0.35">
      <c r="A143" s="82" t="s">
        <v>273</v>
      </c>
      <c r="B143" s="168">
        <v>2</v>
      </c>
      <c r="C143" s="215" t="str">
        <f>IF(B143=0, -5, "0")</f>
        <v>0</v>
      </c>
      <c r="D143" s="166"/>
      <c r="E143" s="166"/>
      <c r="F143" s="145"/>
    </row>
    <row r="144" spans="1:6" ht="16.5" x14ac:dyDescent="0.25">
      <c r="A144" s="184" t="s">
        <v>75</v>
      </c>
      <c r="B144" s="168">
        <v>2</v>
      </c>
      <c r="C144" s="175"/>
      <c r="D144" s="185"/>
      <c r="E144" s="166"/>
      <c r="F144" s="145"/>
    </row>
    <row r="145" spans="1:6" ht="66" x14ac:dyDescent="0.25">
      <c r="A145" s="109" t="s">
        <v>287</v>
      </c>
      <c r="B145" s="168">
        <v>1</v>
      </c>
      <c r="C145" s="152"/>
      <c r="D145" s="310">
        <v>0.5</v>
      </c>
      <c r="E145" s="7"/>
      <c r="F145" s="101"/>
    </row>
    <row r="146" spans="1:6" x14ac:dyDescent="0.25">
      <c r="A146" s="19" t="s">
        <v>38</v>
      </c>
      <c r="B146" s="19"/>
      <c r="C146" s="19"/>
      <c r="D146" s="19">
        <f>SUM(B138:C144)</f>
        <v>14</v>
      </c>
    </row>
    <row r="147" spans="1:6" x14ac:dyDescent="0.25">
      <c r="A147" s="19" t="s">
        <v>37</v>
      </c>
      <c r="B147" s="20"/>
      <c r="C147" s="21"/>
      <c r="D147" s="62">
        <f>D146/(COUNT(B138:C144)*2)</f>
        <v>1</v>
      </c>
    </row>
    <row r="148" spans="1:6" x14ac:dyDescent="0.25">
      <c r="A148" s="9"/>
      <c r="B148" s="6"/>
      <c r="C148" s="7"/>
      <c r="D148" s="6"/>
    </row>
    <row r="149" spans="1:6" ht="18" x14ac:dyDescent="0.25">
      <c r="A149" s="77" t="s">
        <v>138</v>
      </c>
      <c r="B149" s="83"/>
      <c r="C149" s="84"/>
      <c r="D149" s="80">
        <f>SUM(D146,D110,D134)</f>
        <v>60</v>
      </c>
    </row>
    <row r="150" spans="1:6" ht="18" x14ac:dyDescent="0.25">
      <c r="A150" s="77" t="s">
        <v>225</v>
      </c>
      <c r="B150" s="83"/>
      <c r="C150" s="84"/>
      <c r="D150" s="81">
        <f>D149/(COUNT(B138:C144,B102:C109,B114:C133)*2)</f>
        <v>0.90909090909090906</v>
      </c>
    </row>
    <row r="151" spans="1:6" x14ac:dyDescent="0.25">
      <c r="A151" s="9"/>
      <c r="B151" s="6"/>
      <c r="C151" s="7"/>
      <c r="D151" s="6"/>
    </row>
    <row r="152" spans="1:6" ht="18" x14ac:dyDescent="0.35">
      <c r="A152" s="337" t="s">
        <v>130</v>
      </c>
      <c r="B152" s="337"/>
      <c r="C152" s="337"/>
      <c r="D152" s="337"/>
      <c r="E152" s="337"/>
      <c r="F152" s="337"/>
    </row>
    <row r="153" spans="1:6" x14ac:dyDescent="0.25">
      <c r="A153" s="181">
        <f>B11</f>
        <v>42949</v>
      </c>
      <c r="B153" s="6"/>
      <c r="C153" s="7"/>
      <c r="D153" s="59"/>
    </row>
    <row r="154" spans="1:6" ht="16.5" x14ac:dyDescent="0.25">
      <c r="A154" s="338" t="s">
        <v>63</v>
      </c>
      <c r="B154" s="339"/>
      <c r="C154" s="339"/>
      <c r="D154" s="339"/>
      <c r="E154" s="339"/>
      <c r="F154" s="339"/>
    </row>
    <row r="155" spans="1:6" x14ac:dyDescent="0.25">
      <c r="A155" s="23" t="s">
        <v>132</v>
      </c>
      <c r="B155" s="168">
        <v>2</v>
      </c>
      <c r="C155" s="168"/>
      <c r="D155" s="166"/>
      <c r="E155" s="145"/>
      <c r="F155" s="145"/>
    </row>
    <row r="156" spans="1:6" x14ac:dyDescent="0.25">
      <c r="A156" s="23" t="s">
        <v>297</v>
      </c>
      <c r="B156" s="168">
        <v>2</v>
      </c>
      <c r="C156" s="168"/>
      <c r="D156" s="166"/>
      <c r="E156" s="145"/>
      <c r="F156" s="145"/>
    </row>
    <row r="157" spans="1:6" x14ac:dyDescent="0.25">
      <c r="A157" s="23" t="s">
        <v>69</v>
      </c>
      <c r="B157" s="168">
        <v>2</v>
      </c>
      <c r="C157" s="166"/>
      <c r="D157" s="166"/>
      <c r="E157" s="145"/>
      <c r="F157" s="145"/>
    </row>
    <row r="158" spans="1:6" x14ac:dyDescent="0.25">
      <c r="A158" s="33" t="s">
        <v>136</v>
      </c>
      <c r="B158" s="168">
        <v>2</v>
      </c>
      <c r="C158" s="168"/>
      <c r="D158" s="147"/>
      <c r="E158" s="145"/>
      <c r="F158" s="145"/>
    </row>
    <row r="159" spans="1:6" ht="30" x14ac:dyDescent="0.25">
      <c r="A159" s="23" t="s">
        <v>190</v>
      </c>
      <c r="B159" s="168">
        <v>2</v>
      </c>
      <c r="C159" s="168"/>
      <c r="D159" s="166"/>
      <c r="E159" s="145"/>
      <c r="F159" s="145"/>
    </row>
    <row r="160" spans="1:6" ht="18" x14ac:dyDescent="0.35">
      <c r="A160" s="75" t="s">
        <v>59</v>
      </c>
      <c r="B160" s="168">
        <v>2</v>
      </c>
      <c r="C160" s="215" t="str">
        <f>IF(B160=0, -5, "0")</f>
        <v>0</v>
      </c>
      <c r="D160" s="166"/>
      <c r="E160" s="145"/>
      <c r="F160" s="145"/>
    </row>
    <row r="161" spans="1:6" x14ac:dyDescent="0.25">
      <c r="A161" s="23" t="s">
        <v>145</v>
      </c>
      <c r="B161" s="168">
        <v>2</v>
      </c>
      <c r="C161" s="136"/>
      <c r="D161" s="166"/>
      <c r="E161" s="145"/>
      <c r="F161" s="145"/>
    </row>
    <row r="162" spans="1:6" ht="45" x14ac:dyDescent="0.25">
      <c r="A162" s="23" t="s">
        <v>27</v>
      </c>
      <c r="B162" s="168">
        <v>1</v>
      </c>
      <c r="C162" s="168"/>
      <c r="D162" s="311" t="s">
        <v>594</v>
      </c>
      <c r="E162" s="145"/>
      <c r="F162" s="145"/>
    </row>
    <row r="163" spans="1:6" x14ac:dyDescent="0.25">
      <c r="A163" s="19" t="s">
        <v>38</v>
      </c>
      <c r="B163" s="19"/>
      <c r="C163" s="19"/>
      <c r="D163" s="19">
        <f>SUM(B155:C162)</f>
        <v>15</v>
      </c>
    </row>
    <row r="164" spans="1:6" x14ac:dyDescent="0.25">
      <c r="A164" s="19" t="s">
        <v>37</v>
      </c>
      <c r="B164" s="20"/>
      <c r="C164" s="21"/>
      <c r="D164" s="62">
        <f>D163/(COUNT(B155:C162)*2)</f>
        <v>0.9375</v>
      </c>
    </row>
    <row r="165" spans="1:6" x14ac:dyDescent="0.25">
      <c r="A165" s="9"/>
      <c r="B165" s="6"/>
      <c r="C165" s="7"/>
      <c r="D165" s="6"/>
    </row>
    <row r="166" spans="1:6" ht="18" x14ac:dyDescent="0.25">
      <c r="A166" s="335" t="s">
        <v>134</v>
      </c>
      <c r="B166" s="336"/>
      <c r="C166" s="336"/>
      <c r="D166" s="336"/>
      <c r="E166" s="336"/>
      <c r="F166" s="336"/>
    </row>
    <row r="167" spans="1:6" x14ac:dyDescent="0.25">
      <c r="A167" s="167" t="s">
        <v>314</v>
      </c>
      <c r="B167" s="168">
        <v>2</v>
      </c>
      <c r="C167" s="168"/>
      <c r="D167" s="141"/>
      <c r="E167" s="145"/>
      <c r="F167" s="145"/>
    </row>
    <row r="168" spans="1:6" x14ac:dyDescent="0.25">
      <c r="A168" s="18" t="s">
        <v>102</v>
      </c>
      <c r="B168" s="168">
        <v>2</v>
      </c>
      <c r="C168" s="168"/>
      <c r="D168" s="141"/>
      <c r="E168" s="145"/>
      <c r="F168" s="145"/>
    </row>
    <row r="169" spans="1:6" x14ac:dyDescent="0.25">
      <c r="A169" s="18" t="s">
        <v>135</v>
      </c>
      <c r="B169" s="168">
        <v>2</v>
      </c>
      <c r="C169" s="168"/>
      <c r="D169" s="141"/>
      <c r="E169" s="145"/>
      <c r="F169" s="145"/>
    </row>
    <row r="170" spans="1:6" x14ac:dyDescent="0.25">
      <c r="A170" s="18" t="s">
        <v>64</v>
      </c>
      <c r="B170" s="168">
        <v>2</v>
      </c>
      <c r="C170" s="168"/>
      <c r="D170" s="12"/>
      <c r="E170" s="145"/>
      <c r="F170" s="145"/>
    </row>
    <row r="171" spans="1:6" x14ac:dyDescent="0.25">
      <c r="A171" s="18" t="s">
        <v>279</v>
      </c>
      <c r="B171" s="168">
        <v>2</v>
      </c>
      <c r="C171" s="168"/>
      <c r="D171" s="12"/>
      <c r="E171" s="145"/>
      <c r="F171" s="145"/>
    </row>
    <row r="172" spans="1:6" ht="45" x14ac:dyDescent="0.35">
      <c r="A172" s="82" t="s">
        <v>80</v>
      </c>
      <c r="B172" s="168">
        <v>1</v>
      </c>
      <c r="C172" s="215" t="str">
        <f>IF(B172=0, -5, "0")</f>
        <v>0</v>
      </c>
      <c r="D172" s="312" t="s">
        <v>595</v>
      </c>
      <c r="E172" s="145"/>
      <c r="F172" s="145"/>
    </row>
    <row r="173" spans="1:6" x14ac:dyDescent="0.25">
      <c r="A173" s="167" t="s">
        <v>296</v>
      </c>
      <c r="B173" s="168">
        <v>2</v>
      </c>
      <c r="C173" s="169"/>
      <c r="D173" s="164"/>
      <c r="E173" s="171"/>
      <c r="F173" s="145"/>
    </row>
    <row r="174" spans="1:6" ht="18" x14ac:dyDescent="0.35">
      <c r="A174" s="75" t="s">
        <v>251</v>
      </c>
      <c r="B174" s="168">
        <v>2</v>
      </c>
      <c r="C174" s="215" t="str">
        <f>IF(B174=0, -5, "0")</f>
        <v>0</v>
      </c>
      <c r="D174" s="12"/>
      <c r="E174" s="166"/>
      <c r="F174" s="145"/>
    </row>
    <row r="175" spans="1:6" x14ac:dyDescent="0.25">
      <c r="A175" s="167" t="s">
        <v>313</v>
      </c>
      <c r="B175" s="168">
        <v>2</v>
      </c>
      <c r="C175" s="168"/>
      <c r="D175" s="147"/>
      <c r="E175" s="145"/>
      <c r="F175" s="145"/>
    </row>
    <row r="176" spans="1:6" ht="36" x14ac:dyDescent="0.35">
      <c r="A176" s="85" t="s">
        <v>209</v>
      </c>
      <c r="B176" s="168">
        <v>2</v>
      </c>
      <c r="C176" s="215" t="str">
        <f>IF(B176=0, -5, "0")</f>
        <v>0</v>
      </c>
      <c r="D176" s="166"/>
      <c r="E176" s="145"/>
      <c r="F176" s="145"/>
    </row>
    <row r="177" spans="1:7" x14ac:dyDescent="0.25">
      <c r="A177" s="167" t="s">
        <v>291</v>
      </c>
      <c r="B177" s="168">
        <v>2</v>
      </c>
      <c r="C177" s="168"/>
      <c r="D177" s="166"/>
      <c r="E177" s="145"/>
      <c r="F177" s="145"/>
    </row>
    <row r="178" spans="1:7" ht="30" x14ac:dyDescent="0.25">
      <c r="A178" s="167" t="s">
        <v>188</v>
      </c>
      <c r="B178" s="168">
        <v>0</v>
      </c>
      <c r="C178" s="168"/>
      <c r="D178" s="144" t="s">
        <v>596</v>
      </c>
      <c r="E178" s="144" t="s">
        <v>597</v>
      </c>
      <c r="F178" s="145"/>
    </row>
    <row r="179" spans="1:7" ht="18" x14ac:dyDescent="0.35">
      <c r="A179" s="158" t="s">
        <v>289</v>
      </c>
      <c r="B179" s="168">
        <v>2</v>
      </c>
      <c r="C179" s="168"/>
      <c r="D179" s="166"/>
      <c r="E179" s="261"/>
      <c r="F179" s="145"/>
    </row>
    <row r="180" spans="1:7" ht="16.5" x14ac:dyDescent="0.25">
      <c r="A180" s="106" t="s">
        <v>168</v>
      </c>
      <c r="B180" s="168">
        <v>2</v>
      </c>
      <c r="C180" s="216" t="str">
        <f>IF(B180=0, -5, "0")</f>
        <v>0</v>
      </c>
      <c r="D180" s="144"/>
      <c r="E180" s="171"/>
      <c r="F180" s="145"/>
    </row>
    <row r="181" spans="1:7" x14ac:dyDescent="0.25">
      <c r="A181" s="24" t="s">
        <v>83</v>
      </c>
      <c r="B181" s="168">
        <v>2</v>
      </c>
      <c r="C181" s="168"/>
      <c r="D181" s="166"/>
      <c r="E181" s="145"/>
      <c r="F181" s="145"/>
    </row>
    <row r="182" spans="1:7" ht="33" x14ac:dyDescent="0.3">
      <c r="A182" s="178" t="s">
        <v>234</v>
      </c>
      <c r="B182" s="168">
        <v>2</v>
      </c>
      <c r="C182" s="168"/>
      <c r="D182" s="68"/>
      <c r="E182" s="145"/>
      <c r="F182" s="145"/>
      <c r="G182" s="170"/>
    </row>
    <row r="183" spans="1:7" x14ac:dyDescent="0.25">
      <c r="A183" s="24" t="s">
        <v>248</v>
      </c>
      <c r="B183" s="168">
        <v>1</v>
      </c>
      <c r="C183" s="168"/>
      <c r="D183" s="144" t="s">
        <v>566</v>
      </c>
      <c r="E183" s="166"/>
      <c r="F183" s="145"/>
    </row>
    <row r="184" spans="1:7" ht="30" x14ac:dyDescent="0.25">
      <c r="A184" s="24" t="s">
        <v>200</v>
      </c>
      <c r="B184" s="168">
        <v>2</v>
      </c>
      <c r="C184" s="168"/>
      <c r="D184" s="166"/>
      <c r="E184" s="145"/>
      <c r="F184" s="145"/>
    </row>
    <row r="185" spans="1:7" ht="45" x14ac:dyDescent="0.25">
      <c r="A185" s="100" t="s">
        <v>287</v>
      </c>
      <c r="B185" s="168">
        <v>2</v>
      </c>
      <c r="C185" s="152"/>
      <c r="D185" s="310">
        <v>1</v>
      </c>
      <c r="E185" s="101"/>
      <c r="F185" s="101"/>
    </row>
    <row r="186" spans="1:7" x14ac:dyDescent="0.25">
      <c r="A186" s="19" t="s">
        <v>38</v>
      </c>
      <c r="B186" s="19"/>
      <c r="C186" s="19"/>
      <c r="D186" s="19">
        <f>SUM(B167:C184)</f>
        <v>32</v>
      </c>
    </row>
    <row r="187" spans="1:7" x14ac:dyDescent="0.25">
      <c r="A187" s="19" t="s">
        <v>37</v>
      </c>
      <c r="B187" s="20"/>
      <c r="C187" s="21"/>
      <c r="D187" s="62">
        <f>D186/(COUNT(B167:C184)*2)</f>
        <v>0.88888888888888884</v>
      </c>
    </row>
    <row r="188" spans="1:7" x14ac:dyDescent="0.25">
      <c r="A188" s="9"/>
      <c r="B188" s="6"/>
      <c r="C188" s="7"/>
      <c r="D188" s="6"/>
    </row>
    <row r="189" spans="1:7" ht="18" x14ac:dyDescent="0.25">
      <c r="A189" s="77" t="s">
        <v>139</v>
      </c>
      <c r="B189" s="83"/>
      <c r="C189" s="84"/>
      <c r="D189" s="80">
        <f>SUM(D163,D186)</f>
        <v>47</v>
      </c>
    </row>
    <row r="190" spans="1:7" ht="18" x14ac:dyDescent="0.25">
      <c r="A190" s="77" t="s">
        <v>226</v>
      </c>
      <c r="B190" s="83"/>
      <c r="C190" s="84"/>
      <c r="D190" s="81">
        <f>D189/(COUNT(B155:C162,B167:C184)*2)</f>
        <v>0.90384615384615385</v>
      </c>
    </row>
    <row r="191" spans="1:7" x14ac:dyDescent="0.25">
      <c r="A191" s="9"/>
      <c r="B191" s="6"/>
      <c r="C191" s="7"/>
      <c r="D191" s="6"/>
    </row>
    <row r="192" spans="1:7" ht="18" x14ac:dyDescent="0.35">
      <c r="A192" s="337" t="s">
        <v>167</v>
      </c>
      <c r="B192" s="337"/>
      <c r="C192" s="337"/>
      <c r="D192" s="337"/>
      <c r="E192" s="337"/>
      <c r="F192" s="337"/>
    </row>
    <row r="193" spans="1:7" x14ac:dyDescent="0.25">
      <c r="A193" s="187">
        <f>B11</f>
        <v>42949</v>
      </c>
      <c r="B193" s="6"/>
      <c r="C193" s="7"/>
      <c r="D193" s="6"/>
    </row>
    <row r="194" spans="1:7" ht="18" x14ac:dyDescent="0.25">
      <c r="A194" s="335" t="s">
        <v>158</v>
      </c>
      <c r="B194" s="336"/>
      <c r="C194" s="336"/>
      <c r="D194" s="336"/>
      <c r="E194" s="336"/>
      <c r="F194" s="336"/>
    </row>
    <row r="195" spans="1:7" ht="36" x14ac:dyDescent="0.35">
      <c r="A195" s="82" t="s">
        <v>27</v>
      </c>
      <c r="B195" s="168">
        <v>2</v>
      </c>
      <c r="C195" s="215" t="str">
        <f>IF(B195=0, -5, "0")</f>
        <v>0</v>
      </c>
      <c r="D195" s="166"/>
      <c r="E195" s="145"/>
      <c r="F195" s="145"/>
    </row>
    <row r="196" spans="1:7" x14ac:dyDescent="0.25">
      <c r="A196" s="23" t="s">
        <v>57</v>
      </c>
      <c r="B196" s="168">
        <v>2</v>
      </c>
      <c r="C196" s="168"/>
      <c r="D196" s="166"/>
      <c r="E196" s="145"/>
      <c r="F196" s="145"/>
    </row>
    <row r="197" spans="1:7" x14ac:dyDescent="0.25">
      <c r="A197" s="33" t="s">
        <v>297</v>
      </c>
      <c r="B197" s="168">
        <v>2</v>
      </c>
      <c r="C197" s="168"/>
      <c r="D197" s="166"/>
      <c r="E197" s="171"/>
      <c r="F197" s="145"/>
    </row>
    <row r="198" spans="1:7" x14ac:dyDescent="0.25">
      <c r="A198" s="23" t="s">
        <v>100</v>
      </c>
      <c r="B198" s="168">
        <v>2</v>
      </c>
      <c r="C198" s="168"/>
      <c r="D198" s="166"/>
      <c r="E198" s="145"/>
      <c r="F198" s="145"/>
    </row>
    <row r="199" spans="1:7" x14ac:dyDescent="0.25">
      <c r="A199" s="23" t="s">
        <v>154</v>
      </c>
      <c r="B199" s="168">
        <v>2</v>
      </c>
      <c r="C199" s="168"/>
      <c r="D199" s="166"/>
      <c r="E199" s="145"/>
      <c r="F199" s="145"/>
    </row>
    <row r="200" spans="1:7" x14ac:dyDescent="0.25">
      <c r="A200" s="33" t="s">
        <v>153</v>
      </c>
      <c r="B200" s="168">
        <v>2</v>
      </c>
      <c r="C200" s="168"/>
      <c r="D200" s="166"/>
      <c r="E200" s="145"/>
      <c r="F200" s="145"/>
    </row>
    <row r="201" spans="1:7" x14ac:dyDescent="0.25">
      <c r="A201" s="33" t="s">
        <v>28</v>
      </c>
      <c r="B201" s="168" t="s">
        <v>34</v>
      </c>
      <c r="C201" s="168"/>
      <c r="D201" s="166"/>
      <c r="E201" s="145"/>
      <c r="F201" s="145"/>
    </row>
    <row r="202" spans="1:7" x14ac:dyDescent="0.25">
      <c r="A202" s="33" t="s">
        <v>155</v>
      </c>
      <c r="B202" s="168">
        <v>2</v>
      </c>
      <c r="C202" s="168"/>
      <c r="D202" s="147"/>
      <c r="E202" s="145"/>
      <c r="F202" s="145"/>
    </row>
    <row r="203" spans="1:7" ht="18" x14ac:dyDescent="0.35">
      <c r="A203" s="188" t="s">
        <v>298</v>
      </c>
      <c r="B203" s="168">
        <v>2</v>
      </c>
      <c r="C203" s="215" t="str">
        <f>IF(B203=0, -5, "0")</f>
        <v>0</v>
      </c>
      <c r="D203" s="166"/>
      <c r="E203" s="145"/>
      <c r="F203" s="145"/>
    </row>
    <row r="204" spans="1:7" ht="16.5" x14ac:dyDescent="0.3">
      <c r="A204" s="189" t="s">
        <v>362</v>
      </c>
      <c r="B204" s="168">
        <v>2</v>
      </c>
      <c r="C204" s="215" t="str">
        <f>IF(B204=0, -5, "0")</f>
        <v>0</v>
      </c>
      <c r="D204" s="144"/>
      <c r="E204" s="145"/>
      <c r="F204" s="145"/>
      <c r="G204" s="170"/>
    </row>
    <row r="205" spans="1:7" x14ac:dyDescent="0.25">
      <c r="A205" s="172" t="s">
        <v>145</v>
      </c>
      <c r="B205" s="168">
        <v>2</v>
      </c>
      <c r="C205" s="168"/>
      <c r="D205" s="166"/>
      <c r="E205" s="145"/>
      <c r="F205" s="145"/>
    </row>
    <row r="206" spans="1:7" x14ac:dyDescent="0.25">
      <c r="A206" s="19" t="s">
        <v>38</v>
      </c>
      <c r="B206" s="19"/>
      <c r="C206" s="19"/>
      <c r="D206" s="19">
        <f>SUM(B195:C205)</f>
        <v>20</v>
      </c>
    </row>
    <row r="207" spans="1:7" x14ac:dyDescent="0.25">
      <c r="A207" s="19" t="s">
        <v>37</v>
      </c>
      <c r="B207" s="20"/>
      <c r="C207" s="21"/>
      <c r="D207" s="62">
        <f>D206/(COUNT(B195:C205)*2)</f>
        <v>1</v>
      </c>
    </row>
    <row r="208" spans="1:7" x14ac:dyDescent="0.25">
      <c r="A208" s="9"/>
      <c r="B208" s="6"/>
      <c r="C208" s="7"/>
      <c r="D208" s="6"/>
    </row>
    <row r="209" spans="1:7" ht="18" x14ac:dyDescent="0.25">
      <c r="A209" s="335" t="s">
        <v>76</v>
      </c>
      <c r="B209" s="336"/>
      <c r="C209" s="336"/>
      <c r="D209" s="336"/>
      <c r="E209" s="336"/>
      <c r="F209" s="336"/>
    </row>
    <row r="210" spans="1:7" x14ac:dyDescent="0.25">
      <c r="A210" s="167" t="s">
        <v>314</v>
      </c>
      <c r="B210" s="168">
        <v>2</v>
      </c>
      <c r="C210" s="168"/>
      <c r="D210" s="166"/>
      <c r="E210" s="171"/>
      <c r="F210" s="145"/>
    </row>
    <row r="211" spans="1:7" ht="54" x14ac:dyDescent="0.35">
      <c r="A211" s="82" t="s">
        <v>363</v>
      </c>
      <c r="B211" s="168">
        <v>2</v>
      </c>
      <c r="C211" s="215" t="str">
        <f>IF(B211=0, -5, "0")</f>
        <v>0</v>
      </c>
      <c r="D211" s="166"/>
      <c r="E211" s="145"/>
      <c r="F211" s="145"/>
    </row>
    <row r="212" spans="1:7" ht="30" x14ac:dyDescent="0.25">
      <c r="A212" s="18" t="s">
        <v>192</v>
      </c>
      <c r="B212" s="168">
        <v>1</v>
      </c>
      <c r="C212" s="168"/>
      <c r="D212" s="160" t="s">
        <v>567</v>
      </c>
      <c r="E212" s="145"/>
      <c r="F212" s="145"/>
    </row>
    <row r="213" spans="1:7" ht="30" x14ac:dyDescent="0.25">
      <c r="A213" s="167" t="s">
        <v>176</v>
      </c>
      <c r="B213" s="168">
        <v>2</v>
      </c>
      <c r="C213" s="168"/>
      <c r="D213" s="141"/>
      <c r="E213" s="166"/>
      <c r="F213" s="145"/>
    </row>
    <row r="214" spans="1:7" ht="18" x14ac:dyDescent="0.35">
      <c r="A214" s="82" t="s">
        <v>359</v>
      </c>
      <c r="B214" s="168">
        <v>2</v>
      </c>
      <c r="C214" s="215" t="str">
        <f>IF(B214=0, -5, "0")</f>
        <v>0</v>
      </c>
      <c r="D214" s="11"/>
      <c r="E214" s="145"/>
      <c r="F214" s="145"/>
    </row>
    <row r="215" spans="1:7" x14ac:dyDescent="0.25">
      <c r="A215" s="167" t="s">
        <v>64</v>
      </c>
      <c r="B215" s="168">
        <v>2</v>
      </c>
      <c r="C215" s="168"/>
      <c r="D215" s="147"/>
      <c r="E215" s="145"/>
      <c r="F215" s="145"/>
    </row>
    <row r="216" spans="1:7" x14ac:dyDescent="0.25">
      <c r="A216" s="18" t="s">
        <v>70</v>
      </c>
      <c r="B216" s="168">
        <v>2</v>
      </c>
      <c r="C216" s="168"/>
      <c r="D216" s="12"/>
      <c r="E216" s="166"/>
      <c r="F216" s="145"/>
    </row>
    <row r="217" spans="1:7" x14ac:dyDescent="0.25">
      <c r="A217" s="167" t="s">
        <v>291</v>
      </c>
      <c r="B217" s="168">
        <v>2</v>
      </c>
      <c r="C217" s="168"/>
      <c r="D217" s="12"/>
      <c r="E217" s="145"/>
      <c r="F217" s="145"/>
    </row>
    <row r="218" spans="1:7" x14ac:dyDescent="0.25">
      <c r="A218" s="18" t="s">
        <v>188</v>
      </c>
      <c r="B218" s="168">
        <v>2</v>
      </c>
      <c r="C218" s="168"/>
      <c r="D218" s="166"/>
      <c r="E218" s="145"/>
      <c r="F218" s="145"/>
    </row>
    <row r="219" spans="1:7" ht="45.75" x14ac:dyDescent="0.3">
      <c r="A219" s="49" t="s">
        <v>178</v>
      </c>
      <c r="B219" s="168">
        <v>0</v>
      </c>
      <c r="C219" s="168"/>
      <c r="D219" s="144" t="s">
        <v>569</v>
      </c>
      <c r="E219" s="144" t="s">
        <v>570</v>
      </c>
      <c r="F219" s="145"/>
      <c r="G219" s="170"/>
    </row>
    <row r="220" spans="1:7" x14ac:dyDescent="0.25">
      <c r="A220" s="167" t="s">
        <v>157</v>
      </c>
      <c r="B220" s="168">
        <v>2</v>
      </c>
      <c r="C220" s="168"/>
      <c r="D220" s="147"/>
      <c r="E220" s="145"/>
      <c r="F220" s="145"/>
    </row>
    <row r="221" spans="1:7" x14ac:dyDescent="0.25">
      <c r="A221" s="24" t="s">
        <v>159</v>
      </c>
      <c r="B221" s="168">
        <v>2</v>
      </c>
      <c r="C221" s="168"/>
      <c r="D221" s="166"/>
      <c r="E221" s="145"/>
      <c r="F221" s="145"/>
    </row>
    <row r="222" spans="1:7" ht="120" x14ac:dyDescent="0.25">
      <c r="A222" s="107" t="s">
        <v>72</v>
      </c>
      <c r="B222" s="168">
        <v>0</v>
      </c>
      <c r="C222" s="215">
        <f>IF(B222=0, -5, "0")</f>
        <v>-5</v>
      </c>
      <c r="D222" s="144" t="s">
        <v>598</v>
      </c>
      <c r="E222" s="144" t="s">
        <v>568</v>
      </c>
      <c r="F222" s="145"/>
    </row>
    <row r="223" spans="1:7" ht="18" x14ac:dyDescent="0.35">
      <c r="A223" s="48" t="s">
        <v>289</v>
      </c>
      <c r="B223" s="168">
        <v>2</v>
      </c>
      <c r="C223" s="168"/>
      <c r="D223" s="166"/>
      <c r="E223" s="261"/>
      <c r="F223" s="145"/>
      <c r="G223" s="170"/>
    </row>
    <row r="224" spans="1:7" ht="16.5" x14ac:dyDescent="0.25">
      <c r="A224" s="106" t="s">
        <v>168</v>
      </c>
      <c r="B224" s="168">
        <v>2</v>
      </c>
      <c r="C224" s="216" t="str">
        <f>IF(B224=0, -5, "0")</f>
        <v>0</v>
      </c>
      <c r="D224" s="144"/>
      <c r="E224" s="145"/>
      <c r="F224" s="145"/>
    </row>
    <row r="225" spans="1:6" x14ac:dyDescent="0.25">
      <c r="A225" s="24" t="s">
        <v>83</v>
      </c>
      <c r="B225" s="168">
        <v>2</v>
      </c>
      <c r="C225" s="168"/>
      <c r="D225" s="166"/>
      <c r="E225" s="145"/>
      <c r="F225" s="145"/>
    </row>
    <row r="226" spans="1:6" ht="30" x14ac:dyDescent="0.25">
      <c r="A226" s="24" t="s">
        <v>244</v>
      </c>
      <c r="B226" s="168">
        <v>1</v>
      </c>
      <c r="C226" s="168"/>
      <c r="D226" s="150" t="s">
        <v>571</v>
      </c>
      <c r="E226" s="145"/>
      <c r="F226" s="145"/>
    </row>
    <row r="227" spans="1:6" x14ac:dyDescent="0.25">
      <c r="A227" s="24" t="s">
        <v>248</v>
      </c>
      <c r="B227" s="168">
        <v>1</v>
      </c>
      <c r="C227" s="168"/>
      <c r="D227" s="150" t="s">
        <v>599</v>
      </c>
      <c r="E227" s="145"/>
      <c r="F227" s="145"/>
    </row>
    <row r="228" spans="1:6" ht="30" x14ac:dyDescent="0.25">
      <c r="A228" s="24" t="s">
        <v>199</v>
      </c>
      <c r="B228" s="168" t="s">
        <v>34</v>
      </c>
      <c r="C228" s="24"/>
      <c r="D228" s="262"/>
      <c r="E228" s="145"/>
      <c r="F228" s="145"/>
    </row>
    <row r="229" spans="1:6" x14ac:dyDescent="0.25">
      <c r="A229" s="19" t="s">
        <v>38</v>
      </c>
      <c r="B229" s="19"/>
      <c r="C229" s="19"/>
      <c r="D229" s="19">
        <f>SUM(B210:C228)</f>
        <v>24</v>
      </c>
    </row>
    <row r="230" spans="1:6" x14ac:dyDescent="0.25">
      <c r="A230" s="263" t="s">
        <v>37</v>
      </c>
      <c r="B230" s="264"/>
      <c r="C230" s="265"/>
      <c r="D230" s="62">
        <f>D229/(COUNT(B210:C228)*2)</f>
        <v>0.63157894736842102</v>
      </c>
    </row>
    <row r="231" spans="1:6" x14ac:dyDescent="0.25">
      <c r="A231" s="9"/>
      <c r="B231" s="6"/>
      <c r="C231" s="7"/>
      <c r="D231" s="6"/>
    </row>
    <row r="232" spans="1:6" ht="18" x14ac:dyDescent="0.25">
      <c r="A232" s="373" t="s">
        <v>191</v>
      </c>
      <c r="B232" s="374"/>
      <c r="C232" s="374"/>
      <c r="D232" s="374"/>
      <c r="E232" s="374"/>
      <c r="F232" s="374"/>
    </row>
    <row r="233" spans="1:6" x14ac:dyDescent="0.25">
      <c r="A233" s="266" t="s">
        <v>314</v>
      </c>
      <c r="B233" s="169">
        <v>2</v>
      </c>
      <c r="C233" s="169"/>
      <c r="D233" s="150"/>
      <c r="E233" s="145"/>
      <c r="F233" s="145"/>
    </row>
    <row r="234" spans="1:6" ht="30" x14ac:dyDescent="0.25">
      <c r="A234" s="18" t="s">
        <v>205</v>
      </c>
      <c r="B234" s="169">
        <v>2</v>
      </c>
      <c r="C234" s="168"/>
      <c r="D234" s="153"/>
      <c r="E234" s="145"/>
      <c r="F234" s="145"/>
    </row>
    <row r="235" spans="1:6" ht="18" x14ac:dyDescent="0.35">
      <c r="A235" s="75" t="s">
        <v>59</v>
      </c>
      <c r="B235" s="169">
        <v>2</v>
      </c>
      <c r="C235" s="215" t="str">
        <f>IF(B235=0, -5, "0")</f>
        <v>0</v>
      </c>
      <c r="D235" s="155"/>
      <c r="E235" s="145"/>
      <c r="F235" s="145"/>
    </row>
    <row r="236" spans="1:6" ht="36" x14ac:dyDescent="0.35">
      <c r="A236" s="82" t="s">
        <v>177</v>
      </c>
      <c r="B236" s="169">
        <v>2</v>
      </c>
      <c r="C236" s="215" t="str">
        <f>IF(B236=0, -5, "0")</f>
        <v>0</v>
      </c>
      <c r="D236" s="155"/>
      <c r="E236" s="145"/>
      <c r="F236" s="145"/>
    </row>
    <row r="237" spans="1:6" x14ac:dyDescent="0.25">
      <c r="A237" s="18" t="s">
        <v>252</v>
      </c>
      <c r="B237" s="169">
        <v>2</v>
      </c>
      <c r="C237" s="168"/>
      <c r="D237" s="155"/>
      <c r="E237" s="145"/>
      <c r="F237" s="145"/>
    </row>
    <row r="238" spans="1:6" x14ac:dyDescent="0.25">
      <c r="A238" s="18" t="s">
        <v>55</v>
      </c>
      <c r="B238" s="169">
        <v>2</v>
      </c>
      <c r="C238" s="168"/>
      <c r="D238" s="156"/>
      <c r="E238" s="145"/>
      <c r="F238" s="145"/>
    </row>
    <row r="239" spans="1:6" x14ac:dyDescent="0.25">
      <c r="A239" s="167" t="s">
        <v>299</v>
      </c>
      <c r="B239" s="169">
        <v>2</v>
      </c>
      <c r="C239" s="169"/>
      <c r="D239" s="163"/>
      <c r="E239" s="171"/>
      <c r="F239" s="145"/>
    </row>
    <row r="240" spans="1:6" x14ac:dyDescent="0.25">
      <c r="A240" s="167" t="s">
        <v>156</v>
      </c>
      <c r="B240" s="169">
        <v>2</v>
      </c>
      <c r="C240" s="168"/>
      <c r="D240" s="154"/>
      <c r="E240" s="145"/>
      <c r="F240" s="145"/>
    </row>
    <row r="241" spans="1:6" ht="45" x14ac:dyDescent="0.25">
      <c r="A241" s="99" t="s">
        <v>287</v>
      </c>
      <c r="B241" s="169">
        <v>2</v>
      </c>
      <c r="C241" s="152"/>
      <c r="D241" s="313">
        <v>1</v>
      </c>
      <c r="E241" s="101"/>
      <c r="F241" s="101"/>
    </row>
    <row r="242" spans="1:6" x14ac:dyDescent="0.25">
      <c r="A242" s="19" t="s">
        <v>38</v>
      </c>
      <c r="B242" s="19"/>
      <c r="C242" s="19"/>
      <c r="D242" s="19">
        <f>SUM(B233:C240)</f>
        <v>16</v>
      </c>
    </row>
    <row r="243" spans="1:6" x14ac:dyDescent="0.25">
      <c r="A243" s="19" t="s">
        <v>37</v>
      </c>
      <c r="B243" s="20"/>
      <c r="C243" s="21"/>
      <c r="D243" s="62">
        <f>D242/(COUNT(B233:C240)*2)</f>
        <v>1</v>
      </c>
    </row>
    <row r="244" spans="1:6" x14ac:dyDescent="0.25">
      <c r="A244" s="9"/>
      <c r="B244" s="6"/>
      <c r="C244" s="7"/>
      <c r="D244" s="6"/>
    </row>
    <row r="245" spans="1:6" ht="18" x14ac:dyDescent="0.25">
      <c r="A245" s="77" t="s">
        <v>77</v>
      </c>
      <c r="B245" s="83"/>
      <c r="C245" s="84"/>
      <c r="D245" s="80">
        <f>SUM(D242,D206,D229)</f>
        <v>60</v>
      </c>
    </row>
    <row r="246" spans="1:6" ht="18" x14ac:dyDescent="0.25">
      <c r="A246" s="102" t="s">
        <v>227</v>
      </c>
      <c r="B246" s="103"/>
      <c r="C246" s="104"/>
      <c r="D246" s="105">
        <f>D245/(COUNT(B210:C228,B233:C240,B195:C205)*2)</f>
        <v>0.81081081081081086</v>
      </c>
    </row>
    <row r="247" spans="1:6" s="3" customFormat="1" ht="18" x14ac:dyDescent="0.25">
      <c r="A247" s="45"/>
      <c r="B247" s="46"/>
      <c r="C247" s="46"/>
      <c r="D247" s="47"/>
    </row>
    <row r="248" spans="1:6" s="3" customFormat="1" ht="18" x14ac:dyDescent="0.35">
      <c r="A248" s="337" t="s">
        <v>78</v>
      </c>
      <c r="B248" s="337"/>
      <c r="C248" s="337"/>
      <c r="D248" s="337"/>
      <c r="E248" s="337"/>
      <c r="F248" s="337"/>
    </row>
    <row r="249" spans="1:6" s="3" customFormat="1" x14ac:dyDescent="0.25">
      <c r="A249" s="181">
        <f>B11</f>
        <v>42949</v>
      </c>
      <c r="B249" s="6"/>
      <c r="C249" s="7"/>
      <c r="D249" s="6"/>
    </row>
    <row r="250" spans="1:6" s="3" customFormat="1" ht="18" x14ac:dyDescent="0.25">
      <c r="A250" s="335" t="s">
        <v>79</v>
      </c>
      <c r="B250" s="336"/>
      <c r="C250" s="336"/>
      <c r="D250" s="336"/>
      <c r="E250" s="336"/>
      <c r="F250" s="336"/>
    </row>
    <row r="251" spans="1:6" s="3" customFormat="1" ht="36" x14ac:dyDescent="0.35">
      <c r="A251" s="82" t="s">
        <v>27</v>
      </c>
      <c r="B251" s="168">
        <v>2</v>
      </c>
      <c r="C251" s="215" t="str">
        <f>IF(B251=0, -5, "0")</f>
        <v>0</v>
      </c>
      <c r="D251" s="166"/>
      <c r="E251" s="171"/>
      <c r="F251" s="171"/>
    </row>
    <row r="252" spans="1:6" s="3" customFormat="1" x14ac:dyDescent="0.25">
      <c r="A252" s="23" t="s">
        <v>148</v>
      </c>
      <c r="B252" s="168">
        <v>2</v>
      </c>
      <c r="C252" s="168"/>
      <c r="D252" s="166"/>
      <c r="E252" s="171"/>
      <c r="F252" s="171"/>
    </row>
    <row r="253" spans="1:6" s="3" customFormat="1" x14ac:dyDescent="0.25">
      <c r="A253" s="33" t="s">
        <v>300</v>
      </c>
      <c r="B253" s="168">
        <v>2</v>
      </c>
      <c r="C253" s="168"/>
      <c r="D253" s="144"/>
      <c r="E253" s="171"/>
      <c r="F253" s="171"/>
    </row>
    <row r="254" spans="1:6" s="3" customFormat="1" ht="45" x14ac:dyDescent="0.25">
      <c r="A254" s="33" t="s">
        <v>301</v>
      </c>
      <c r="B254" s="168">
        <v>0</v>
      </c>
      <c r="C254" s="168"/>
      <c r="D254" s="144" t="s">
        <v>574</v>
      </c>
      <c r="E254" s="144" t="s">
        <v>600</v>
      </c>
      <c r="F254" s="171"/>
    </row>
    <row r="255" spans="1:6" s="3" customFormat="1" x14ac:dyDescent="0.25">
      <c r="A255" s="33" t="s">
        <v>28</v>
      </c>
      <c r="B255" s="168" t="s">
        <v>34</v>
      </c>
      <c r="C255" s="168"/>
      <c r="D255" s="147"/>
      <c r="E255" s="171"/>
      <c r="F255" s="171"/>
    </row>
    <row r="256" spans="1:6" s="3" customFormat="1" ht="36" x14ac:dyDescent="0.35">
      <c r="A256" s="82" t="s">
        <v>161</v>
      </c>
      <c r="B256" s="168">
        <v>2</v>
      </c>
      <c r="C256" s="215" t="str">
        <f>IF(B256=0, -5, "0")</f>
        <v>0</v>
      </c>
      <c r="D256" s="166"/>
      <c r="E256" s="171"/>
      <c r="F256" s="171"/>
    </row>
    <row r="257" spans="1:6" s="3" customFormat="1" ht="30" x14ac:dyDescent="0.25">
      <c r="A257" s="33" t="s">
        <v>193</v>
      </c>
      <c r="B257" s="168">
        <v>2</v>
      </c>
      <c r="C257" s="168"/>
      <c r="D257" s="147"/>
      <c r="E257" s="171"/>
      <c r="F257" s="171"/>
    </row>
    <row r="258" spans="1:6" s="3" customFormat="1" x14ac:dyDescent="0.25">
      <c r="A258" s="33" t="s">
        <v>160</v>
      </c>
      <c r="B258" s="168">
        <v>2</v>
      </c>
      <c r="C258" s="168"/>
      <c r="D258" s="147"/>
      <c r="E258" s="171"/>
      <c r="F258" s="171"/>
    </row>
    <row r="259" spans="1:6" s="3" customFormat="1" x14ac:dyDescent="0.25">
      <c r="A259" s="23" t="s">
        <v>68</v>
      </c>
      <c r="B259" s="168">
        <v>2</v>
      </c>
      <c r="C259" s="168"/>
      <c r="D259" s="166"/>
      <c r="E259" s="171"/>
      <c r="F259" s="171"/>
    </row>
    <row r="260" spans="1:6" s="3" customFormat="1" ht="18" x14ac:dyDescent="0.35">
      <c r="A260" s="75" t="s">
        <v>59</v>
      </c>
      <c r="B260" s="168" t="s">
        <v>34</v>
      </c>
      <c r="C260" s="215" t="str">
        <f>IF(B260=0, -5, "0")</f>
        <v>0</v>
      </c>
      <c r="D260" s="166"/>
      <c r="E260" s="171"/>
      <c r="F260" s="171"/>
    </row>
    <row r="261" spans="1:6" s="3" customFormat="1" x14ac:dyDescent="0.25">
      <c r="A261" s="23" t="s">
        <v>145</v>
      </c>
      <c r="B261" s="168" t="s">
        <v>34</v>
      </c>
      <c r="C261" s="168"/>
      <c r="D261" s="166"/>
      <c r="E261" s="171"/>
      <c r="F261" s="171"/>
    </row>
    <row r="262" spans="1:6" s="3" customFormat="1" x14ac:dyDescent="0.25">
      <c r="A262" s="23" t="s">
        <v>153</v>
      </c>
      <c r="B262" s="168">
        <v>2</v>
      </c>
      <c r="C262" s="168"/>
      <c r="D262" s="10"/>
      <c r="E262" s="171"/>
      <c r="F262" s="171"/>
    </row>
    <row r="263" spans="1:6" s="3" customFormat="1" x14ac:dyDescent="0.25">
      <c r="A263" s="19" t="s">
        <v>38</v>
      </c>
      <c r="B263" s="19"/>
      <c r="C263" s="19"/>
      <c r="D263" s="19">
        <f>SUM(B251:C262)</f>
        <v>16</v>
      </c>
    </row>
    <row r="264" spans="1:6" s="3" customFormat="1" x14ac:dyDescent="0.25">
      <c r="A264" s="19" t="s">
        <v>37</v>
      </c>
      <c r="B264" s="20"/>
      <c r="C264" s="21"/>
      <c r="D264" s="62">
        <f>D263/(COUNT(B251:C262)*2)</f>
        <v>0.88888888888888884</v>
      </c>
    </row>
    <row r="265" spans="1:6" s="3" customFormat="1" x14ac:dyDescent="0.25">
      <c r="A265" s="9"/>
      <c r="B265" s="6"/>
      <c r="C265" s="7"/>
      <c r="D265" s="6"/>
    </row>
    <row r="266" spans="1:6" s="3" customFormat="1" ht="18" x14ac:dyDescent="0.25">
      <c r="A266" s="335" t="s">
        <v>81</v>
      </c>
      <c r="B266" s="336"/>
      <c r="C266" s="336"/>
      <c r="D266" s="336"/>
      <c r="E266" s="336"/>
      <c r="F266" s="336"/>
    </row>
    <row r="267" spans="1:6" s="3" customFormat="1" x14ac:dyDescent="0.25">
      <c r="A267" s="150" t="s">
        <v>368</v>
      </c>
      <c r="B267" s="169">
        <v>2</v>
      </c>
      <c r="C267" s="169"/>
      <c r="E267" s="171"/>
      <c r="F267" s="171"/>
    </row>
    <row r="268" spans="1:6" s="3" customFormat="1" x14ac:dyDescent="0.25">
      <c r="A268" s="18" t="s">
        <v>206</v>
      </c>
      <c r="B268" s="169">
        <v>1</v>
      </c>
      <c r="C268" s="168"/>
      <c r="D268" s="162" t="s">
        <v>573</v>
      </c>
      <c r="E268" s="171"/>
      <c r="F268" s="171"/>
    </row>
    <row r="269" spans="1:6" s="3" customFormat="1" x14ac:dyDescent="0.25">
      <c r="A269" s="167" t="s">
        <v>312</v>
      </c>
      <c r="B269" s="169">
        <v>2</v>
      </c>
      <c r="C269" s="168"/>
      <c r="D269" s="162"/>
      <c r="E269" s="171"/>
      <c r="F269" s="171"/>
    </row>
    <row r="270" spans="1:6" s="3" customFormat="1" x14ac:dyDescent="0.25">
      <c r="A270" s="167" t="s">
        <v>149</v>
      </c>
      <c r="B270" s="169">
        <v>2</v>
      </c>
      <c r="C270" s="168"/>
      <c r="D270" s="11"/>
      <c r="E270" s="171"/>
      <c r="F270" s="171"/>
    </row>
    <row r="271" spans="1:6" s="3" customFormat="1" ht="18" x14ac:dyDescent="0.35">
      <c r="A271" s="75" t="s">
        <v>7</v>
      </c>
      <c r="B271" s="169" t="s">
        <v>34</v>
      </c>
      <c r="C271" s="215" t="str">
        <f>IF(B271=0, -5, "0")</f>
        <v>0</v>
      </c>
      <c r="D271" s="162" t="s">
        <v>575</v>
      </c>
      <c r="E271" s="171"/>
      <c r="F271" s="171"/>
    </row>
    <row r="272" spans="1:6" s="3" customFormat="1" x14ac:dyDescent="0.25">
      <c r="A272" s="18" t="s">
        <v>253</v>
      </c>
      <c r="B272" s="169" t="s">
        <v>34</v>
      </c>
      <c r="C272" s="168"/>
      <c r="D272" s="11"/>
      <c r="E272" s="171"/>
      <c r="F272" s="171"/>
    </row>
    <row r="273" spans="1:6" s="3" customFormat="1" ht="16.5" x14ac:dyDescent="0.3">
      <c r="A273" s="48" t="s">
        <v>80</v>
      </c>
      <c r="B273" s="169">
        <v>2</v>
      </c>
      <c r="C273" s="168"/>
      <c r="D273" s="11"/>
      <c r="E273" s="144"/>
      <c r="F273" s="171"/>
    </row>
    <row r="274" spans="1:6" s="3" customFormat="1" ht="30" x14ac:dyDescent="0.25">
      <c r="A274" s="167" t="s">
        <v>302</v>
      </c>
      <c r="B274" s="169">
        <v>2</v>
      </c>
      <c r="C274" s="168"/>
      <c r="D274" s="11"/>
      <c r="E274" s="171"/>
      <c r="F274" s="171"/>
    </row>
    <row r="275" spans="1:6" s="3" customFormat="1" x14ac:dyDescent="0.25">
      <c r="A275" s="167" t="s">
        <v>188</v>
      </c>
      <c r="B275" s="169">
        <v>2</v>
      </c>
      <c r="C275" s="168"/>
      <c r="D275" s="11"/>
      <c r="E275" s="144"/>
      <c r="F275" s="171"/>
    </row>
    <row r="276" spans="1:6" s="3" customFormat="1" x14ac:dyDescent="0.25">
      <c r="A276" s="167" t="s">
        <v>291</v>
      </c>
      <c r="B276" s="169">
        <v>2</v>
      </c>
      <c r="C276" s="216"/>
      <c r="D276" s="162"/>
      <c r="E276" s="171"/>
      <c r="F276" s="171"/>
    </row>
    <row r="277" spans="1:6" s="3" customFormat="1" ht="18" x14ac:dyDescent="0.25">
      <c r="A277" s="107" t="s">
        <v>173</v>
      </c>
      <c r="B277" s="169" t="s">
        <v>34</v>
      </c>
      <c r="C277" s="216" t="str">
        <f>IF(B277=0, -5, "0")</f>
        <v>0</v>
      </c>
      <c r="D277" s="162"/>
      <c r="E277" s="171"/>
      <c r="F277" s="171"/>
    </row>
    <row r="278" spans="1:6" s="3" customFormat="1" ht="18" x14ac:dyDescent="0.35">
      <c r="A278" s="48" t="s">
        <v>289</v>
      </c>
      <c r="B278" s="169" t="s">
        <v>34</v>
      </c>
      <c r="C278" s="169"/>
      <c r="D278" s="162" t="s">
        <v>576</v>
      </c>
      <c r="E278" s="261"/>
      <c r="F278" s="171"/>
    </row>
    <row r="279" spans="1:6" s="3" customFormat="1" ht="16.5" x14ac:dyDescent="0.25">
      <c r="A279" s="106" t="s">
        <v>168</v>
      </c>
      <c r="B279" s="169">
        <v>2</v>
      </c>
      <c r="C279" s="216" t="str">
        <f>IF(B279=0, -5, "0")</f>
        <v>0</v>
      </c>
      <c r="D279" s="162"/>
      <c r="E279" s="171"/>
      <c r="F279" s="171"/>
    </row>
    <row r="280" spans="1:6" s="3" customFormat="1" x14ac:dyDescent="0.25">
      <c r="A280" s="24" t="s">
        <v>83</v>
      </c>
      <c r="B280" s="169">
        <v>2</v>
      </c>
      <c r="C280" s="168"/>
      <c r="D280" s="11"/>
      <c r="E280" s="171"/>
      <c r="F280" s="171"/>
    </row>
    <row r="281" spans="1:6" s="3" customFormat="1" ht="30" x14ac:dyDescent="0.25">
      <c r="A281" s="24" t="s">
        <v>234</v>
      </c>
      <c r="B281" s="169">
        <v>1</v>
      </c>
      <c r="C281" s="168"/>
      <c r="D281" s="162" t="s">
        <v>572</v>
      </c>
      <c r="E281" s="171"/>
      <c r="F281" s="171"/>
    </row>
    <row r="282" spans="1:6" s="3" customFormat="1" x14ac:dyDescent="0.25">
      <c r="A282" s="24" t="s">
        <v>248</v>
      </c>
      <c r="B282" s="169">
        <v>1</v>
      </c>
      <c r="C282" s="168"/>
      <c r="D282" s="162" t="s">
        <v>599</v>
      </c>
      <c r="E282" s="171"/>
      <c r="F282" s="171"/>
    </row>
    <row r="283" spans="1:6" s="3" customFormat="1" ht="30" x14ac:dyDescent="0.25">
      <c r="A283" s="24" t="s">
        <v>199</v>
      </c>
      <c r="B283" s="169" t="s">
        <v>34</v>
      </c>
      <c r="C283" s="168"/>
      <c r="D283" s="11"/>
      <c r="E283" s="171"/>
      <c r="F283" s="171"/>
    </row>
    <row r="284" spans="1:6" s="3" customFormat="1" ht="45" x14ac:dyDescent="0.25">
      <c r="A284" s="100" t="s">
        <v>287</v>
      </c>
      <c r="B284" s="169">
        <v>2</v>
      </c>
      <c r="C284" s="152"/>
      <c r="D284" s="314">
        <v>1</v>
      </c>
    </row>
    <row r="285" spans="1:6" s="3" customFormat="1" x14ac:dyDescent="0.25">
      <c r="A285" s="19" t="s">
        <v>38</v>
      </c>
      <c r="B285" s="19"/>
      <c r="C285" s="19"/>
      <c r="D285" s="19">
        <f>SUM(B267:C283)</f>
        <v>21</v>
      </c>
    </row>
    <row r="286" spans="1:6" s="3" customFormat="1" x14ac:dyDescent="0.25">
      <c r="A286" s="19" t="s">
        <v>37</v>
      </c>
      <c r="B286" s="20"/>
      <c r="C286" s="21"/>
      <c r="D286" s="62">
        <f>D285/(COUNT(B267:C283)*2)</f>
        <v>0.875</v>
      </c>
    </row>
    <row r="287" spans="1:6" s="3" customFormat="1" x14ac:dyDescent="0.25">
      <c r="A287" s="9"/>
      <c r="B287" s="6"/>
      <c r="C287" s="7"/>
      <c r="D287" s="6"/>
    </row>
    <row r="288" spans="1:6" s="3" customFormat="1" ht="18" x14ac:dyDescent="0.25">
      <c r="A288" s="77" t="s">
        <v>82</v>
      </c>
      <c r="B288" s="83"/>
      <c r="C288" s="84"/>
      <c r="D288" s="80">
        <f>SUM(D285,D263)</f>
        <v>37</v>
      </c>
    </row>
    <row r="289" spans="1:7" s="3" customFormat="1" ht="18" x14ac:dyDescent="0.25">
      <c r="A289" s="77" t="s">
        <v>228</v>
      </c>
      <c r="B289" s="83"/>
      <c r="C289" s="84"/>
      <c r="D289" s="81">
        <f>D288/(COUNT(B251:C262,B267:C283)*2)</f>
        <v>0.88095238095238093</v>
      </c>
    </row>
    <row r="290" spans="1:7" s="3" customFormat="1" ht="18" x14ac:dyDescent="0.25">
      <c r="A290" s="45"/>
      <c r="B290" s="46"/>
      <c r="C290" s="46"/>
      <c r="D290" s="47"/>
    </row>
    <row r="291" spans="1:7" ht="18" x14ac:dyDescent="0.35">
      <c r="A291" s="337" t="s">
        <v>4</v>
      </c>
      <c r="B291" s="337"/>
      <c r="C291" s="337"/>
      <c r="D291" s="337"/>
      <c r="E291" s="337"/>
      <c r="F291" s="337"/>
    </row>
    <row r="292" spans="1:7" x14ac:dyDescent="0.25">
      <c r="A292" s="190">
        <f>B11</f>
        <v>42949</v>
      </c>
      <c r="B292" s="6"/>
      <c r="C292" s="7"/>
      <c r="D292" s="59"/>
    </row>
    <row r="293" spans="1:7" ht="18" x14ac:dyDescent="0.25">
      <c r="A293" s="335" t="s">
        <v>19</v>
      </c>
      <c r="B293" s="336"/>
      <c r="C293" s="336"/>
      <c r="D293" s="336"/>
      <c r="E293" s="336"/>
      <c r="F293" s="336"/>
    </row>
    <row r="294" spans="1:7" x14ac:dyDescent="0.25">
      <c r="A294" s="32" t="s">
        <v>62</v>
      </c>
      <c r="B294" s="168">
        <v>2</v>
      </c>
      <c r="C294" s="168"/>
      <c r="D294" s="166"/>
      <c r="E294" s="145"/>
      <c r="F294" s="145"/>
    </row>
    <row r="295" spans="1:7" x14ac:dyDescent="0.25">
      <c r="A295" s="22" t="s">
        <v>6</v>
      </c>
      <c r="B295" s="168">
        <v>2</v>
      </c>
      <c r="C295" s="168"/>
      <c r="D295" s="166"/>
      <c r="E295" s="145"/>
      <c r="F295" s="145"/>
    </row>
    <row r="296" spans="1:7" x14ac:dyDescent="0.25">
      <c r="A296" s="159" t="s">
        <v>297</v>
      </c>
      <c r="B296" s="168">
        <v>2</v>
      </c>
      <c r="C296" s="168"/>
      <c r="D296" s="166"/>
      <c r="E296" s="145"/>
      <c r="F296" s="145"/>
    </row>
    <row r="297" spans="1:7" x14ac:dyDescent="0.25">
      <c r="A297" s="32" t="s">
        <v>20</v>
      </c>
      <c r="B297" s="168">
        <v>2</v>
      </c>
      <c r="C297" s="168"/>
      <c r="D297" s="147"/>
      <c r="E297" s="145"/>
      <c r="F297" s="145"/>
    </row>
    <row r="298" spans="1:7" x14ac:dyDescent="0.25">
      <c r="A298" s="22" t="s">
        <v>39</v>
      </c>
      <c r="B298" s="168">
        <v>2</v>
      </c>
      <c r="C298" s="168"/>
      <c r="D298" s="166"/>
      <c r="E298" s="145"/>
      <c r="F298" s="145"/>
    </row>
    <row r="299" spans="1:7" x14ac:dyDescent="0.25">
      <c r="A299" s="32" t="s">
        <v>50</v>
      </c>
      <c r="B299" s="168">
        <v>2</v>
      </c>
      <c r="C299" s="168"/>
      <c r="D299" s="154"/>
      <c r="E299" s="145"/>
      <c r="F299" s="145"/>
    </row>
    <row r="300" spans="1:7" ht="18" x14ac:dyDescent="0.35">
      <c r="A300" s="75" t="s">
        <v>54</v>
      </c>
      <c r="B300" s="168">
        <v>2</v>
      </c>
      <c r="C300" s="215" t="str">
        <f>IF(B300=0, -5, "0")</f>
        <v>0</v>
      </c>
      <c r="D300" s="166"/>
      <c r="E300" s="145"/>
      <c r="F300" s="145"/>
      <c r="G300" s="170"/>
    </row>
    <row r="301" spans="1:7" x14ac:dyDescent="0.25">
      <c r="A301" s="22" t="s">
        <v>145</v>
      </c>
      <c r="B301" s="168">
        <v>2</v>
      </c>
      <c r="C301" s="168"/>
      <c r="D301" s="166"/>
      <c r="E301" s="145"/>
      <c r="F301" s="145"/>
    </row>
    <row r="302" spans="1:7" x14ac:dyDescent="0.25">
      <c r="A302" s="19" t="s">
        <v>38</v>
      </c>
      <c r="B302" s="19"/>
      <c r="C302" s="19"/>
      <c r="D302" s="19">
        <f>SUM(B294:C301)</f>
        <v>16</v>
      </c>
    </row>
    <row r="303" spans="1:7" x14ac:dyDescent="0.25">
      <c r="A303" s="19" t="s">
        <v>37</v>
      </c>
      <c r="B303" s="20"/>
      <c r="C303" s="21"/>
      <c r="D303" s="62">
        <f>D302/(COUNT(B294:C301)*2)</f>
        <v>1</v>
      </c>
    </row>
    <row r="304" spans="1:7" x14ac:dyDescent="0.25">
      <c r="A304" s="34"/>
      <c r="B304" s="6"/>
      <c r="C304" s="7"/>
      <c r="D304" s="6"/>
    </row>
    <row r="305" spans="1:6" ht="18" x14ac:dyDescent="0.25">
      <c r="A305" s="335" t="s">
        <v>122</v>
      </c>
      <c r="B305" s="336"/>
      <c r="C305" s="336"/>
      <c r="D305" s="336"/>
      <c r="E305" s="336"/>
      <c r="F305" s="336"/>
    </row>
    <row r="306" spans="1:6" x14ac:dyDescent="0.25">
      <c r="A306" s="167" t="s">
        <v>303</v>
      </c>
      <c r="B306" s="169">
        <v>2</v>
      </c>
      <c r="C306" s="169"/>
      <c r="D306" s="144"/>
      <c r="E306" s="171"/>
      <c r="F306" s="171"/>
    </row>
    <row r="307" spans="1:6" x14ac:dyDescent="0.25">
      <c r="A307" s="167" t="s">
        <v>373</v>
      </c>
      <c r="B307" s="169">
        <v>2</v>
      </c>
      <c r="C307" s="168"/>
      <c r="D307" s="166"/>
      <c r="E307" s="145"/>
      <c r="F307" s="145"/>
    </row>
    <row r="308" spans="1:6" x14ac:dyDescent="0.25">
      <c r="A308" s="18" t="s">
        <v>5</v>
      </c>
      <c r="B308" s="169">
        <v>2</v>
      </c>
      <c r="C308" s="168"/>
      <c r="D308" s="155"/>
      <c r="E308" s="145"/>
      <c r="F308" s="145"/>
    </row>
    <row r="309" spans="1:6" ht="18" x14ac:dyDescent="0.35">
      <c r="A309" s="75" t="s">
        <v>367</v>
      </c>
      <c r="B309" s="169">
        <v>2</v>
      </c>
      <c r="C309" s="215" t="str">
        <f>IF(B309=0, -5, "0")</f>
        <v>0</v>
      </c>
      <c r="D309" s="97"/>
      <c r="E309" s="145"/>
      <c r="F309" s="145"/>
    </row>
    <row r="310" spans="1:6" x14ac:dyDescent="0.25">
      <c r="A310" s="167" t="s">
        <v>108</v>
      </c>
      <c r="B310" s="169">
        <v>2</v>
      </c>
      <c r="C310" s="168"/>
      <c r="D310" s="154"/>
      <c r="E310" s="166"/>
      <c r="F310" s="145"/>
    </row>
    <row r="311" spans="1:6" ht="18" x14ac:dyDescent="0.35">
      <c r="A311" s="75" t="s">
        <v>61</v>
      </c>
      <c r="B311" s="169">
        <v>2</v>
      </c>
      <c r="C311" s="215" t="str">
        <f>IF(B311=0, -5, "0")</f>
        <v>0</v>
      </c>
      <c r="D311" s="155"/>
      <c r="E311" s="166"/>
      <c r="F311" s="145"/>
    </row>
    <row r="312" spans="1:6" x14ac:dyDescent="0.25">
      <c r="A312" s="18" t="s">
        <v>254</v>
      </c>
      <c r="B312" s="169">
        <v>2</v>
      </c>
      <c r="C312" s="168"/>
      <c r="D312" s="97"/>
      <c r="E312" s="145"/>
      <c r="F312" s="145"/>
    </row>
    <row r="313" spans="1:6" ht="30" x14ac:dyDescent="0.25">
      <c r="A313" s="18" t="s">
        <v>199</v>
      </c>
      <c r="B313" s="169">
        <v>2</v>
      </c>
      <c r="C313" s="168"/>
      <c r="D313" s="166"/>
      <c r="E313" s="145"/>
      <c r="F313" s="145"/>
    </row>
    <row r="314" spans="1:6" x14ac:dyDescent="0.25">
      <c r="A314" s="18" t="s">
        <v>248</v>
      </c>
      <c r="B314" s="169">
        <v>1</v>
      </c>
      <c r="C314" s="168"/>
      <c r="D314" s="166" t="s">
        <v>536</v>
      </c>
      <c r="E314" s="145"/>
      <c r="F314" s="145"/>
    </row>
    <row r="315" spans="1:6" ht="16.5" x14ac:dyDescent="0.25">
      <c r="A315" s="106" t="s">
        <v>168</v>
      </c>
      <c r="B315" s="169">
        <v>2</v>
      </c>
      <c r="C315" s="216" t="str">
        <f>IF(B315=0, -5, "0")</f>
        <v>0</v>
      </c>
      <c r="D315" s="144"/>
      <c r="E315" s="145"/>
      <c r="F315" s="145"/>
    </row>
    <row r="316" spans="1:6" x14ac:dyDescent="0.25">
      <c r="A316" s="24" t="s">
        <v>83</v>
      </c>
      <c r="B316" s="169">
        <v>2</v>
      </c>
      <c r="C316" s="168"/>
      <c r="D316" s="166"/>
      <c r="E316" s="145"/>
      <c r="F316" s="145"/>
    </row>
    <row r="317" spans="1:6" ht="45" x14ac:dyDescent="0.25">
      <c r="A317" s="100" t="s">
        <v>287</v>
      </c>
      <c r="B317" s="169">
        <v>2</v>
      </c>
      <c r="C317" s="152"/>
      <c r="D317" s="132">
        <v>1</v>
      </c>
      <c r="E317" s="101"/>
      <c r="F317" s="101"/>
    </row>
    <row r="318" spans="1:6" x14ac:dyDescent="0.25">
      <c r="A318" s="19" t="s">
        <v>38</v>
      </c>
      <c r="B318" s="19"/>
      <c r="C318" s="19"/>
      <c r="D318" s="114">
        <f>SUM(B306:C316)</f>
        <v>21</v>
      </c>
    </row>
    <row r="319" spans="1:6" x14ac:dyDescent="0.25">
      <c r="A319" s="19" t="s">
        <v>37</v>
      </c>
      <c r="B319" s="20"/>
      <c r="C319" s="21"/>
      <c r="D319" s="62">
        <f>D318/(COUNT(B306:C316)*2)</f>
        <v>0.95454545454545459</v>
      </c>
    </row>
    <row r="320" spans="1:6" x14ac:dyDescent="0.25">
      <c r="A320" s="8"/>
      <c r="B320" s="7"/>
      <c r="C320" s="7"/>
      <c r="D320" s="7"/>
    </row>
    <row r="321" spans="1:9" ht="18" x14ac:dyDescent="0.25">
      <c r="A321" s="77" t="s">
        <v>41</v>
      </c>
      <c r="B321" s="83"/>
      <c r="C321" s="84"/>
      <c r="D321" s="80">
        <f>SUM(D318,D302)</f>
        <v>37</v>
      </c>
    </row>
    <row r="322" spans="1:9" ht="18" x14ac:dyDescent="0.25">
      <c r="A322" s="77" t="s">
        <v>229</v>
      </c>
      <c r="B322" s="83"/>
      <c r="C322" s="84"/>
      <c r="D322" s="81">
        <f>D321/(COUNT(B306:C316,B294:C301)*2)</f>
        <v>0.97368421052631582</v>
      </c>
    </row>
    <row r="323" spans="1:9" x14ac:dyDescent="0.25">
      <c r="A323" s="9"/>
      <c r="B323" s="6"/>
      <c r="C323" s="7"/>
      <c r="D323" s="6"/>
    </row>
    <row r="324" spans="1:9" ht="18" x14ac:dyDescent="0.35">
      <c r="A324" s="337" t="s">
        <v>21</v>
      </c>
      <c r="B324" s="337"/>
      <c r="C324" s="337"/>
      <c r="D324" s="337"/>
      <c r="E324" s="337"/>
      <c r="F324" s="337"/>
    </row>
    <row r="325" spans="1:9" x14ac:dyDescent="0.25">
      <c r="A325" s="191">
        <f>B11</f>
        <v>42949</v>
      </c>
      <c r="B325" s="6"/>
      <c r="C325" s="7"/>
      <c r="D325" s="6"/>
    </row>
    <row r="326" spans="1:9" ht="18" x14ac:dyDescent="0.25">
      <c r="A326" s="335" t="s">
        <v>12</v>
      </c>
      <c r="B326" s="336"/>
      <c r="C326" s="336"/>
      <c r="D326" s="336"/>
      <c r="E326" s="336"/>
      <c r="F326" s="336"/>
    </row>
    <row r="327" spans="1:9" x14ac:dyDescent="0.25">
      <c r="A327" s="167" t="s">
        <v>109</v>
      </c>
      <c r="B327" s="168">
        <v>2</v>
      </c>
      <c r="C327" s="168"/>
      <c r="D327" s="141"/>
      <c r="E327" s="145"/>
      <c r="F327" s="145"/>
    </row>
    <row r="328" spans="1:9" x14ac:dyDescent="0.25">
      <c r="A328" s="167" t="s">
        <v>51</v>
      </c>
      <c r="B328" s="168">
        <v>2</v>
      </c>
      <c r="C328" s="168"/>
      <c r="E328" s="145"/>
      <c r="F328" s="145"/>
    </row>
    <row r="329" spans="1:9" x14ac:dyDescent="0.25">
      <c r="A329" s="167" t="s">
        <v>100</v>
      </c>
      <c r="B329" s="168">
        <v>2</v>
      </c>
      <c r="C329" s="168"/>
      <c r="D329" s="141"/>
      <c r="E329" s="145"/>
      <c r="F329" s="145"/>
    </row>
    <row r="330" spans="1:9" ht="18" x14ac:dyDescent="0.35">
      <c r="A330" s="75" t="s">
        <v>22</v>
      </c>
      <c r="B330" s="168">
        <v>2</v>
      </c>
      <c r="C330" s="215" t="str">
        <f>IF(B330=0, -5, "0")</f>
        <v>0</v>
      </c>
      <c r="D330" s="166"/>
      <c r="E330" s="145"/>
      <c r="F330" s="145"/>
    </row>
    <row r="331" spans="1:9" ht="18" x14ac:dyDescent="0.35">
      <c r="A331" s="75" t="s">
        <v>60</v>
      </c>
      <c r="B331" s="168">
        <v>2</v>
      </c>
      <c r="C331" s="215" t="str">
        <f>IF(B331=0, -5, "0")</f>
        <v>0</v>
      </c>
      <c r="D331" s="166"/>
      <c r="E331" s="145"/>
      <c r="F331" s="145"/>
    </row>
    <row r="332" spans="1:9" x14ac:dyDescent="0.25">
      <c r="A332" s="167" t="s">
        <v>145</v>
      </c>
      <c r="B332" s="168">
        <v>2</v>
      </c>
      <c r="C332" s="168"/>
      <c r="D332" s="166"/>
      <c r="E332" s="145"/>
      <c r="F332" s="145"/>
    </row>
    <row r="333" spans="1:9" ht="36" x14ac:dyDescent="0.35">
      <c r="A333" s="82" t="s">
        <v>23</v>
      </c>
      <c r="B333" s="168">
        <v>2</v>
      </c>
      <c r="C333" s="215" t="str">
        <f>IF(B333=0, -5, "0")</f>
        <v>0</v>
      </c>
      <c r="D333" s="128"/>
      <c r="E333" s="145"/>
      <c r="F333" s="145"/>
    </row>
    <row r="334" spans="1:9" ht="30" x14ac:dyDescent="0.25">
      <c r="A334" s="167" t="s">
        <v>304</v>
      </c>
      <c r="B334" s="168">
        <v>2</v>
      </c>
      <c r="C334" s="169"/>
      <c r="D334" s="160"/>
      <c r="E334" s="144"/>
      <c r="F334" s="171"/>
      <c r="G334" s="170"/>
      <c r="H334" s="170"/>
      <c r="I334" s="170"/>
    </row>
    <row r="335" spans="1:9" x14ac:dyDescent="0.25">
      <c r="A335" s="100" t="s">
        <v>248</v>
      </c>
      <c r="B335" s="168">
        <v>1</v>
      </c>
      <c r="C335" s="152"/>
      <c r="D335" s="144" t="s">
        <v>599</v>
      </c>
      <c r="E335" s="145"/>
      <c r="F335" s="145"/>
    </row>
    <row r="336" spans="1:9" x14ac:dyDescent="0.25">
      <c r="A336" s="19" t="s">
        <v>38</v>
      </c>
      <c r="B336" s="19"/>
      <c r="C336" s="19"/>
      <c r="D336" s="110">
        <f>SUM(B327:C335)</f>
        <v>17</v>
      </c>
    </row>
    <row r="337" spans="1:6" x14ac:dyDescent="0.25">
      <c r="A337" s="19" t="s">
        <v>37</v>
      </c>
      <c r="B337" s="20"/>
      <c r="C337" s="21"/>
      <c r="D337" s="62">
        <f>D336/(COUNT(B327:C335)*2)</f>
        <v>0.94444444444444442</v>
      </c>
    </row>
    <row r="338" spans="1:6" x14ac:dyDescent="0.25">
      <c r="A338" s="9"/>
      <c r="B338" s="6"/>
      <c r="C338" s="7"/>
      <c r="D338" s="6"/>
    </row>
    <row r="339" spans="1:6" ht="18" x14ac:dyDescent="0.25">
      <c r="A339" s="335" t="s">
        <v>25</v>
      </c>
      <c r="B339" s="336"/>
      <c r="C339" s="336"/>
      <c r="D339" s="336"/>
      <c r="E339" s="336"/>
      <c r="F339" s="336"/>
    </row>
    <row r="340" spans="1:6" x14ac:dyDescent="0.25">
      <c r="A340" s="167" t="s">
        <v>110</v>
      </c>
      <c r="B340" s="168">
        <v>1</v>
      </c>
      <c r="C340" s="168"/>
      <c r="D340" s="166" t="s">
        <v>538</v>
      </c>
      <c r="E340" s="145"/>
      <c r="F340" s="145"/>
    </row>
    <row r="341" spans="1:6" ht="75" customHeight="1" x14ac:dyDescent="0.35">
      <c r="A341" s="75" t="s">
        <v>7</v>
      </c>
      <c r="B341" s="168">
        <v>0</v>
      </c>
      <c r="C341" s="215">
        <f>IF(B341=0, -5, "0")</f>
        <v>-5</v>
      </c>
      <c r="D341" s="144" t="s">
        <v>601</v>
      </c>
      <c r="E341" s="144" t="s">
        <v>577</v>
      </c>
      <c r="F341" s="145"/>
    </row>
    <row r="342" spans="1:6" x14ac:dyDescent="0.25">
      <c r="A342" s="167" t="s">
        <v>145</v>
      </c>
      <c r="B342" s="168">
        <v>2</v>
      </c>
      <c r="C342" s="168"/>
      <c r="D342" s="144"/>
      <c r="E342" s="171"/>
      <c r="F342" s="145"/>
    </row>
    <row r="343" spans="1:6" ht="60" x14ac:dyDescent="0.25">
      <c r="A343" s="167" t="s">
        <v>253</v>
      </c>
      <c r="B343" s="168">
        <v>0</v>
      </c>
      <c r="C343" s="168"/>
      <c r="D343" s="144" t="s">
        <v>602</v>
      </c>
      <c r="E343" s="144" t="s">
        <v>578</v>
      </c>
      <c r="F343" s="145"/>
    </row>
    <row r="344" spans="1:6" ht="30" x14ac:dyDescent="0.25">
      <c r="A344" s="24" t="s">
        <v>111</v>
      </c>
      <c r="B344" s="168">
        <v>1</v>
      </c>
      <c r="C344" s="168"/>
      <c r="D344" s="141" t="s">
        <v>539</v>
      </c>
      <c r="E344" s="145"/>
      <c r="F344" s="145"/>
    </row>
    <row r="345" spans="1:6" ht="45" x14ac:dyDescent="0.25">
      <c r="A345" s="100" t="s">
        <v>287</v>
      </c>
      <c r="B345" s="168">
        <v>1</v>
      </c>
      <c r="C345" s="152"/>
      <c r="D345" s="257">
        <v>0.5</v>
      </c>
      <c r="E345" s="101"/>
      <c r="F345" s="101"/>
    </row>
    <row r="346" spans="1:6" x14ac:dyDescent="0.25">
      <c r="A346" s="19" t="s">
        <v>38</v>
      </c>
      <c r="B346" s="19"/>
      <c r="C346" s="19"/>
      <c r="D346" s="19">
        <f>SUM(B340:C344)</f>
        <v>-1</v>
      </c>
    </row>
    <row r="347" spans="1:6" x14ac:dyDescent="0.25">
      <c r="A347" s="19" t="s">
        <v>37</v>
      </c>
      <c r="B347" s="20"/>
      <c r="C347" s="21"/>
      <c r="D347" s="62">
        <f>D346/(COUNT(B340:C344)*2)</f>
        <v>-8.3333333333333329E-2</v>
      </c>
    </row>
    <row r="348" spans="1:6" x14ac:dyDescent="0.25">
      <c r="A348" s="8"/>
      <c r="B348" s="7"/>
      <c r="C348" s="7"/>
      <c r="D348" s="7"/>
    </row>
    <row r="349" spans="1:6" ht="18" x14ac:dyDescent="0.25">
      <c r="A349" s="77" t="s">
        <v>42</v>
      </c>
      <c r="B349" s="83"/>
      <c r="C349" s="84"/>
      <c r="D349" s="80">
        <f>SUM(D346,D336)</f>
        <v>16</v>
      </c>
    </row>
    <row r="350" spans="1:6" ht="18" x14ac:dyDescent="0.25">
      <c r="A350" s="77" t="s">
        <v>230</v>
      </c>
      <c r="B350" s="83"/>
      <c r="C350" s="84"/>
      <c r="D350" s="210">
        <f>D349/(COUNT(B340:C344,B327:C335)*2)</f>
        <v>0.53333333333333333</v>
      </c>
    </row>
    <row r="351" spans="1:6" x14ac:dyDescent="0.25">
      <c r="A351" s="9"/>
      <c r="B351" s="6"/>
      <c r="C351" s="7"/>
      <c r="D351" s="6"/>
    </row>
    <row r="352" spans="1:6" ht="18" x14ac:dyDescent="0.35">
      <c r="A352" s="337" t="s">
        <v>8</v>
      </c>
      <c r="B352" s="337"/>
      <c r="C352" s="337"/>
      <c r="D352" s="337"/>
      <c r="E352" s="337"/>
      <c r="F352" s="337"/>
    </row>
    <row r="353" spans="1:6" x14ac:dyDescent="0.25">
      <c r="A353" s="181">
        <f>B11</f>
        <v>42949</v>
      </c>
      <c r="B353" s="6"/>
      <c r="C353" s="7"/>
      <c r="D353" s="59"/>
    </row>
    <row r="354" spans="1:6" ht="16.5" x14ac:dyDescent="0.25">
      <c r="A354" s="338" t="s">
        <v>113</v>
      </c>
      <c r="B354" s="339"/>
      <c r="C354" s="339"/>
      <c r="D354" s="339"/>
      <c r="E354" s="339"/>
      <c r="F354" s="339"/>
    </row>
    <row r="355" spans="1:6" x14ac:dyDescent="0.25">
      <c r="A355" s="43" t="s">
        <v>112</v>
      </c>
      <c r="B355" s="168">
        <v>2</v>
      </c>
      <c r="C355" s="168"/>
      <c r="D355" s="166"/>
      <c r="E355" s="145"/>
      <c r="F355" s="145"/>
    </row>
    <row r="356" spans="1:6" x14ac:dyDescent="0.25">
      <c r="A356" s="43" t="s">
        <v>309</v>
      </c>
      <c r="B356" s="168">
        <v>2</v>
      </c>
      <c r="C356" s="168"/>
      <c r="D356" s="166"/>
      <c r="E356" s="157"/>
      <c r="F356" s="145"/>
    </row>
    <row r="357" spans="1:6" x14ac:dyDescent="0.25">
      <c r="A357" s="33" t="s">
        <v>28</v>
      </c>
      <c r="B357" s="168">
        <v>2</v>
      </c>
      <c r="C357" s="168"/>
      <c r="D357" s="147"/>
      <c r="E357" s="145"/>
      <c r="F357" s="145"/>
    </row>
    <row r="358" spans="1:6" x14ac:dyDescent="0.25">
      <c r="A358" s="23" t="s">
        <v>13</v>
      </c>
      <c r="B358" s="168">
        <v>1</v>
      </c>
      <c r="C358" s="168"/>
      <c r="D358" s="166" t="s">
        <v>563</v>
      </c>
      <c r="E358" s="145"/>
      <c r="F358" s="145"/>
    </row>
    <row r="359" spans="1:6" ht="18" x14ac:dyDescent="0.35">
      <c r="A359" s="75" t="s">
        <v>59</v>
      </c>
      <c r="B359" s="168">
        <v>2</v>
      </c>
      <c r="C359" s="215" t="str">
        <f>IF(B359=0, -5, "0")</f>
        <v>0</v>
      </c>
      <c r="D359" s="166"/>
      <c r="E359" s="145"/>
      <c r="F359" s="145"/>
    </row>
    <row r="360" spans="1:6" x14ac:dyDescent="0.25">
      <c r="A360" s="23" t="s">
        <v>145</v>
      </c>
      <c r="B360" s="168">
        <v>2</v>
      </c>
      <c r="C360" s="136"/>
      <c r="D360" s="166"/>
      <c r="E360" s="145"/>
      <c r="F360" s="145"/>
    </row>
    <row r="361" spans="1:6" x14ac:dyDescent="0.25">
      <c r="A361" s="23" t="s">
        <v>280</v>
      </c>
      <c r="B361" s="168" t="s">
        <v>34</v>
      </c>
      <c r="C361" s="136"/>
      <c r="D361" s="10"/>
      <c r="E361" s="145"/>
      <c r="F361" s="145"/>
    </row>
    <row r="362" spans="1:6" x14ac:dyDescent="0.25">
      <c r="A362" s="23" t="s">
        <v>27</v>
      </c>
      <c r="B362" s="168">
        <v>2</v>
      </c>
      <c r="C362" s="168"/>
      <c r="D362" s="10"/>
      <c r="E362" s="145"/>
      <c r="F362" s="145"/>
    </row>
    <row r="363" spans="1:6" x14ac:dyDescent="0.25">
      <c r="A363" s="19" t="s">
        <v>38</v>
      </c>
      <c r="B363" s="19"/>
      <c r="C363" s="19"/>
      <c r="D363" s="19">
        <f>SUM(B355:C362)</f>
        <v>13</v>
      </c>
    </row>
    <row r="364" spans="1:6" x14ac:dyDescent="0.25">
      <c r="A364" s="19" t="s">
        <v>37</v>
      </c>
      <c r="B364" s="20"/>
      <c r="C364" s="21"/>
      <c r="D364" s="62">
        <f>D363/(COUNT(B355:C362)*2)</f>
        <v>0.9285714285714286</v>
      </c>
    </row>
    <row r="365" spans="1:6" x14ac:dyDescent="0.25">
      <c r="A365" s="9"/>
      <c r="B365" s="6"/>
      <c r="C365" s="7"/>
      <c r="D365" s="6"/>
    </row>
    <row r="366" spans="1:6" ht="18" x14ac:dyDescent="0.25">
      <c r="A366" s="335" t="s">
        <v>25</v>
      </c>
      <c r="B366" s="336"/>
      <c r="C366" s="336"/>
      <c r="D366" s="336"/>
      <c r="E366" s="336"/>
      <c r="F366" s="336"/>
    </row>
    <row r="367" spans="1:6" x14ac:dyDescent="0.25">
      <c r="A367" s="167" t="s">
        <v>314</v>
      </c>
      <c r="B367" s="169">
        <v>2</v>
      </c>
      <c r="C367" s="169"/>
      <c r="D367" s="150"/>
      <c r="E367" s="145"/>
      <c r="F367" s="145"/>
    </row>
    <row r="368" spans="1:6" x14ac:dyDescent="0.25">
      <c r="A368" s="18" t="s">
        <v>105</v>
      </c>
      <c r="B368" s="169">
        <v>2</v>
      </c>
      <c r="C368" s="168"/>
      <c r="D368" s="141"/>
      <c r="E368" s="145"/>
      <c r="F368" s="145"/>
    </row>
    <row r="369" spans="1:6" ht="46.5" x14ac:dyDescent="0.35">
      <c r="A369" s="75" t="s">
        <v>59</v>
      </c>
      <c r="B369" s="169">
        <v>0</v>
      </c>
      <c r="C369" s="215">
        <f>IF(B369=0, -5, "0")</f>
        <v>-5</v>
      </c>
      <c r="D369" s="166" t="s">
        <v>540</v>
      </c>
      <c r="E369" s="166" t="s">
        <v>541</v>
      </c>
      <c r="F369" s="145"/>
    </row>
    <row r="370" spans="1:6" x14ac:dyDescent="0.25">
      <c r="A370" s="18" t="s">
        <v>253</v>
      </c>
      <c r="B370" s="169">
        <v>2</v>
      </c>
      <c r="C370" s="168"/>
      <c r="D370" s="166"/>
      <c r="E370" s="145"/>
      <c r="F370" s="145"/>
    </row>
    <row r="371" spans="1:6" x14ac:dyDescent="0.25">
      <c r="A371" s="18" t="s">
        <v>55</v>
      </c>
      <c r="B371" s="169">
        <v>2</v>
      </c>
      <c r="C371" s="168"/>
      <c r="D371" s="12"/>
      <c r="E371" s="145"/>
      <c r="F371" s="145"/>
    </row>
    <row r="372" spans="1:6" x14ac:dyDescent="0.25">
      <c r="A372" s="18" t="s">
        <v>14</v>
      </c>
      <c r="B372" s="169">
        <v>2</v>
      </c>
      <c r="C372" s="168"/>
      <c r="D372" s="12"/>
      <c r="E372" s="145"/>
      <c r="F372" s="145"/>
    </row>
    <row r="373" spans="1:6" x14ac:dyDescent="0.25">
      <c r="A373" s="24" t="s">
        <v>114</v>
      </c>
      <c r="B373" s="169">
        <v>2</v>
      </c>
      <c r="C373" s="168"/>
      <c r="D373" s="128"/>
      <c r="E373" s="145"/>
      <c r="F373" s="145"/>
    </row>
    <row r="374" spans="1:6" ht="18" x14ac:dyDescent="0.35">
      <c r="A374" s="75" t="s">
        <v>115</v>
      </c>
      <c r="B374" s="169">
        <v>2</v>
      </c>
      <c r="C374" s="215" t="str">
        <f>IF(B374=0, -5, "0")</f>
        <v>0</v>
      </c>
      <c r="D374" s="166"/>
      <c r="E374" s="145"/>
      <c r="F374" s="145"/>
    </row>
    <row r="375" spans="1:6" ht="30" x14ac:dyDescent="0.25">
      <c r="A375" s="18" t="s">
        <v>199</v>
      </c>
      <c r="B375" s="169">
        <v>1</v>
      </c>
      <c r="C375" s="168"/>
      <c r="D375" s="166" t="s">
        <v>562</v>
      </c>
      <c r="E375" s="145"/>
      <c r="F375" s="145"/>
    </row>
    <row r="376" spans="1:6" x14ac:dyDescent="0.25">
      <c r="A376" s="18" t="s">
        <v>248</v>
      </c>
      <c r="B376" s="169">
        <v>1</v>
      </c>
      <c r="C376" s="168"/>
      <c r="D376" s="166" t="s">
        <v>536</v>
      </c>
      <c r="E376" s="145"/>
      <c r="F376" s="145"/>
    </row>
    <row r="377" spans="1:6" x14ac:dyDescent="0.25">
      <c r="A377" s="24" t="s">
        <v>168</v>
      </c>
      <c r="B377" s="169">
        <v>2</v>
      </c>
      <c r="C377" s="168"/>
      <c r="D377" s="166"/>
      <c r="E377" s="145"/>
      <c r="F377" s="145"/>
    </row>
    <row r="378" spans="1:6" x14ac:dyDescent="0.25">
      <c r="A378" s="24" t="s">
        <v>83</v>
      </c>
      <c r="B378" s="169">
        <v>2</v>
      </c>
      <c r="C378" s="168"/>
      <c r="D378" s="166"/>
      <c r="E378" s="145"/>
      <c r="F378" s="145"/>
    </row>
    <row r="379" spans="1:6" x14ac:dyDescent="0.25">
      <c r="A379" s="19" t="s">
        <v>38</v>
      </c>
      <c r="B379" s="19"/>
      <c r="C379" s="19"/>
      <c r="D379" s="19">
        <f>SUM(B367:C378)</f>
        <v>15</v>
      </c>
    </row>
    <row r="380" spans="1:6" x14ac:dyDescent="0.25">
      <c r="A380" s="19" t="s">
        <v>37</v>
      </c>
      <c r="B380" s="20"/>
      <c r="C380" s="20"/>
      <c r="D380" s="63">
        <f>D379/(COUNT(B367:C378)*2)</f>
        <v>0.57692307692307687</v>
      </c>
    </row>
    <row r="381" spans="1:6" x14ac:dyDescent="0.25">
      <c r="A381" s="44"/>
      <c r="B381" s="44"/>
      <c r="C381" s="44"/>
      <c r="D381" s="44"/>
    </row>
    <row r="382" spans="1:6" ht="18" x14ac:dyDescent="0.25">
      <c r="A382" s="335" t="s">
        <v>124</v>
      </c>
      <c r="B382" s="336"/>
      <c r="C382" s="336"/>
      <c r="D382" s="336"/>
      <c r="E382" s="336"/>
      <c r="F382" s="336"/>
    </row>
    <row r="383" spans="1:6" x14ac:dyDescent="0.25">
      <c r="A383" s="18" t="s">
        <v>105</v>
      </c>
      <c r="B383" s="168">
        <v>2</v>
      </c>
      <c r="C383" s="168"/>
      <c r="D383" s="166"/>
      <c r="E383" s="145"/>
      <c r="F383" s="145"/>
    </row>
    <row r="384" spans="1:6" ht="18" x14ac:dyDescent="0.35">
      <c r="A384" s="75" t="s">
        <v>59</v>
      </c>
      <c r="B384" s="168">
        <v>2</v>
      </c>
      <c r="C384" s="215" t="str">
        <f>IF(B384=0, -5, "0")</f>
        <v>0</v>
      </c>
      <c r="D384" s="166"/>
      <c r="E384" s="145"/>
      <c r="F384" s="145"/>
    </row>
    <row r="385" spans="1:16384" x14ac:dyDescent="0.25">
      <c r="A385" s="18" t="s">
        <v>255</v>
      </c>
      <c r="B385" s="168">
        <v>2</v>
      </c>
      <c r="C385" s="168"/>
      <c r="D385" s="166"/>
      <c r="E385" s="145"/>
      <c r="F385" s="145"/>
    </row>
    <row r="386" spans="1:16384" ht="27" customHeight="1" x14ac:dyDescent="0.25">
      <c r="A386" s="167" t="s">
        <v>310</v>
      </c>
      <c r="B386" s="168">
        <v>2</v>
      </c>
      <c r="C386" s="169"/>
      <c r="D386" s="144"/>
      <c r="E386" s="171"/>
      <c r="F386" s="145"/>
    </row>
    <row r="387" spans="1:16384" ht="13.5" customHeight="1" x14ac:dyDescent="0.35">
      <c r="A387" s="75" t="s">
        <v>115</v>
      </c>
      <c r="B387" s="168">
        <v>2</v>
      </c>
      <c r="C387" s="215" t="str">
        <f>IF(B387=0, -5, "0")</f>
        <v>0</v>
      </c>
      <c r="D387" s="166"/>
      <c r="E387" s="145"/>
      <c r="F387" s="145"/>
    </row>
    <row r="388" spans="1:16384" s="3" customFormat="1" ht="13.5" customHeight="1" x14ac:dyDescent="0.25">
      <c r="A388" s="114" t="s">
        <v>38</v>
      </c>
      <c r="B388" s="114"/>
      <c r="C388" s="114"/>
      <c r="D388" s="114">
        <f>SUM(B383:C387)</f>
        <v>10</v>
      </c>
      <c r="E388" s="167"/>
      <c r="F388" s="167"/>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1</v>
      </c>
    </row>
    <row r="390" spans="1:16384" ht="13.5" customHeight="1" x14ac:dyDescent="0.25">
      <c r="A390" s="44"/>
      <c r="B390" s="44"/>
      <c r="C390" s="44"/>
      <c r="D390" s="44"/>
    </row>
    <row r="391" spans="1:16384" ht="18" x14ac:dyDescent="0.25">
      <c r="A391" s="335" t="s">
        <v>29</v>
      </c>
      <c r="B391" s="336"/>
      <c r="C391" s="336"/>
      <c r="D391" s="336"/>
      <c r="E391" s="336"/>
      <c r="F391" s="336"/>
    </row>
    <row r="392" spans="1:16384" x14ac:dyDescent="0.25">
      <c r="A392" s="167" t="s">
        <v>314</v>
      </c>
      <c r="B392" s="169">
        <v>2</v>
      </c>
      <c r="C392" s="169"/>
      <c r="D392" s="150"/>
      <c r="E392" s="145"/>
      <c r="F392" s="145"/>
    </row>
    <row r="393" spans="1:16384" x14ac:dyDescent="0.25">
      <c r="A393" s="167" t="s">
        <v>56</v>
      </c>
      <c r="B393" s="169">
        <v>2</v>
      </c>
      <c r="C393" s="168"/>
      <c r="D393" s="155"/>
      <c r="E393" s="145"/>
      <c r="F393" s="145"/>
    </row>
    <row r="394" spans="1:16384" x14ac:dyDescent="0.25">
      <c r="A394" s="24" t="s">
        <v>311</v>
      </c>
      <c r="B394" s="169">
        <v>2</v>
      </c>
      <c r="C394" s="168"/>
      <c r="D394" s="155"/>
      <c r="E394" s="166"/>
      <c r="F394" s="145"/>
    </row>
    <row r="395" spans="1:16384" ht="18" x14ac:dyDescent="0.35">
      <c r="A395" s="75" t="s">
        <v>150</v>
      </c>
      <c r="B395" s="169">
        <v>2</v>
      </c>
      <c r="C395" s="215" t="str">
        <f>IF(B395=0, -5, "0")</f>
        <v>0</v>
      </c>
      <c r="D395" s="155"/>
      <c r="E395" s="145"/>
      <c r="F395" s="145"/>
    </row>
    <row r="396" spans="1:16384" ht="18" x14ac:dyDescent="0.35">
      <c r="A396" s="75" t="s">
        <v>119</v>
      </c>
      <c r="B396" s="169">
        <v>2</v>
      </c>
      <c r="C396" s="215" t="str">
        <f>IF(B396=0, -5, "0")</f>
        <v>0</v>
      </c>
      <c r="D396" s="155"/>
      <c r="E396" s="145"/>
      <c r="F396" s="145"/>
    </row>
    <row r="397" spans="1:16384" ht="32.25" customHeight="1" x14ac:dyDescent="0.25">
      <c r="A397" s="18" t="s">
        <v>256</v>
      </c>
      <c r="B397" s="169">
        <v>2</v>
      </c>
      <c r="C397" s="215"/>
      <c r="D397" s="155"/>
      <c r="E397" s="145"/>
      <c r="F397" s="145"/>
    </row>
    <row r="398" spans="1:16384" ht="27.75" customHeight="1" x14ac:dyDescent="0.25">
      <c r="A398" s="108" t="s">
        <v>287</v>
      </c>
      <c r="B398" s="169">
        <v>2</v>
      </c>
      <c r="C398" s="152"/>
      <c r="D398" s="258">
        <v>1</v>
      </c>
      <c r="E398" s="101"/>
      <c r="F398" s="101"/>
    </row>
    <row r="399" spans="1:16384" ht="27.75" customHeight="1" x14ac:dyDescent="0.25">
      <c r="A399" s="19" t="s">
        <v>38</v>
      </c>
      <c r="B399" s="19"/>
      <c r="C399" s="19"/>
      <c r="D399" s="19">
        <f>SUM(B392:C397)</f>
        <v>12</v>
      </c>
    </row>
    <row r="400" spans="1:16384" x14ac:dyDescent="0.25">
      <c r="A400" s="19" t="s">
        <v>37</v>
      </c>
      <c r="B400" s="20"/>
      <c r="C400" s="21"/>
      <c r="D400" s="62">
        <f>D399/(COUNT(B392:C397)*2)</f>
        <v>1</v>
      </c>
    </row>
    <row r="401" spans="1:6" x14ac:dyDescent="0.25">
      <c r="A401" s="8"/>
      <c r="B401" s="7"/>
      <c r="C401" s="7"/>
      <c r="D401" s="7"/>
    </row>
    <row r="402" spans="1:6" ht="18" x14ac:dyDescent="0.25">
      <c r="A402" s="77" t="s">
        <v>43</v>
      </c>
      <c r="B402" s="83"/>
      <c r="C402" s="84"/>
      <c r="D402" s="80">
        <f>SUM(D399,D379,D388,D363)</f>
        <v>50</v>
      </c>
    </row>
    <row r="403" spans="1:6" ht="18" x14ac:dyDescent="0.25">
      <c r="A403" s="77" t="s">
        <v>231</v>
      </c>
      <c r="B403" s="83"/>
      <c r="C403" s="84"/>
      <c r="D403" s="81">
        <f>D402/(COUNT(B392:C397,B367:C378,B383:C387,B355:C362)*2)</f>
        <v>0.80645161290322576</v>
      </c>
      <c r="E403" s="170"/>
    </row>
    <row r="404" spans="1:6" x14ac:dyDescent="0.25">
      <c r="A404" s="5"/>
      <c r="B404" s="6"/>
      <c r="C404" s="7"/>
      <c r="D404" s="6"/>
    </row>
    <row r="405" spans="1:6" ht="18" x14ac:dyDescent="0.35">
      <c r="A405" s="337" t="s">
        <v>125</v>
      </c>
      <c r="B405" s="337"/>
      <c r="C405" s="337"/>
      <c r="D405" s="337"/>
      <c r="E405" s="337"/>
      <c r="F405" s="337"/>
    </row>
    <row r="406" spans="1:6" x14ac:dyDescent="0.25">
      <c r="A406" s="190">
        <f>B11</f>
        <v>42949</v>
      </c>
      <c r="B406" s="6"/>
      <c r="C406" s="7"/>
      <c r="D406" s="6"/>
    </row>
    <row r="407" spans="1:6" ht="16.5" x14ac:dyDescent="0.25">
      <c r="A407" s="338" t="s">
        <v>19</v>
      </c>
      <c r="B407" s="339"/>
      <c r="C407" s="339"/>
      <c r="D407" s="339"/>
      <c r="E407" s="339"/>
      <c r="F407" s="339"/>
    </row>
    <row r="408" spans="1:6" x14ac:dyDescent="0.25">
      <c r="A408" s="32" t="s">
        <v>62</v>
      </c>
      <c r="B408" s="168">
        <v>2</v>
      </c>
      <c r="C408" s="168"/>
      <c r="D408" s="166"/>
      <c r="E408" s="145"/>
      <c r="F408" s="145"/>
    </row>
    <row r="409" spans="1:6" x14ac:dyDescent="0.25">
      <c r="A409" s="22" t="s">
        <v>6</v>
      </c>
      <c r="B409" s="168">
        <v>2</v>
      </c>
      <c r="C409" s="168"/>
      <c r="D409" s="166"/>
      <c r="E409" s="145"/>
      <c r="F409" s="145"/>
    </row>
    <row r="410" spans="1:6" x14ac:dyDescent="0.25">
      <c r="A410" s="32" t="s">
        <v>20</v>
      </c>
      <c r="B410" s="168">
        <v>2</v>
      </c>
      <c r="C410" s="168"/>
      <c r="D410" s="147"/>
      <c r="E410" s="145"/>
      <c r="F410" s="145"/>
    </row>
    <row r="411" spans="1:6" x14ac:dyDescent="0.25">
      <c r="A411" s="22" t="s">
        <v>126</v>
      </c>
      <c r="B411" s="168">
        <v>2</v>
      </c>
      <c r="C411" s="168"/>
      <c r="D411" s="166"/>
      <c r="E411" s="145"/>
      <c r="F411" s="145"/>
    </row>
    <row r="412" spans="1:6" x14ac:dyDescent="0.25">
      <c r="A412" s="32" t="s">
        <v>194</v>
      </c>
      <c r="B412" s="168">
        <v>2</v>
      </c>
      <c r="C412" s="168"/>
      <c r="D412" s="166"/>
      <c r="E412" s="145"/>
      <c r="F412" s="145"/>
    </row>
    <row r="413" spans="1:6" ht="18" x14ac:dyDescent="0.35">
      <c r="A413" s="75" t="s">
        <v>54</v>
      </c>
      <c r="B413" s="168">
        <v>2</v>
      </c>
      <c r="C413" s="215" t="str">
        <f>IF(B413=0, -5, "0")</f>
        <v>0</v>
      </c>
      <c r="D413" s="166"/>
      <c r="E413" s="145"/>
      <c r="F413" s="145"/>
    </row>
    <row r="414" spans="1:6" x14ac:dyDescent="0.25">
      <c r="A414" s="22" t="s">
        <v>118</v>
      </c>
      <c r="B414" s="168">
        <v>2</v>
      </c>
      <c r="C414" s="168"/>
      <c r="D414" s="166"/>
      <c r="E414" s="145"/>
      <c r="F414" s="145"/>
    </row>
    <row r="415" spans="1:6" x14ac:dyDescent="0.25">
      <c r="A415" s="19" t="s">
        <v>38</v>
      </c>
      <c r="B415" s="19"/>
      <c r="C415" s="19"/>
      <c r="D415" s="19">
        <f>SUM(B408:C414)</f>
        <v>14</v>
      </c>
    </row>
    <row r="416" spans="1:6" x14ac:dyDescent="0.25">
      <c r="A416" s="19" t="s">
        <v>37</v>
      </c>
      <c r="B416" s="20"/>
      <c r="C416" s="21"/>
      <c r="D416" s="62">
        <f>D415/(COUNT(B408:C414)*2)</f>
        <v>1</v>
      </c>
    </row>
    <row r="417" spans="1:6" x14ac:dyDescent="0.25">
      <c r="A417" s="34"/>
      <c r="B417" s="6"/>
      <c r="C417" s="7"/>
      <c r="D417" s="6"/>
    </row>
    <row r="418" spans="1:6" ht="16.5" x14ac:dyDescent="0.25">
      <c r="A418" s="338" t="s">
        <v>122</v>
      </c>
      <c r="B418" s="339"/>
      <c r="C418" s="339"/>
      <c r="D418" s="339"/>
      <c r="E418" s="339"/>
      <c r="F418" s="339"/>
    </row>
    <row r="419" spans="1:6" ht="16.5" x14ac:dyDescent="0.25">
      <c r="A419" s="106" t="s">
        <v>127</v>
      </c>
      <c r="B419" s="168">
        <v>2</v>
      </c>
      <c r="C419" s="215" t="str">
        <f>IF(B419=0, -5, "0")</f>
        <v>0</v>
      </c>
      <c r="D419" s="166"/>
      <c r="E419" s="145"/>
      <c r="F419" s="145"/>
    </row>
    <row r="420" spans="1:6" ht="30" x14ac:dyDescent="0.25">
      <c r="A420" s="167" t="s">
        <v>281</v>
      </c>
      <c r="B420" s="168">
        <v>2</v>
      </c>
      <c r="C420" s="168"/>
      <c r="D420" s="166"/>
      <c r="E420" s="145"/>
      <c r="F420" s="145"/>
    </row>
    <row r="421" spans="1:6" x14ac:dyDescent="0.25">
      <c r="A421" s="167" t="s">
        <v>407</v>
      </c>
      <c r="B421" s="168">
        <v>2</v>
      </c>
      <c r="C421" s="168"/>
      <c r="D421" s="166"/>
      <c r="E421" s="145"/>
      <c r="F421" s="145"/>
    </row>
    <row r="422" spans="1:6" x14ac:dyDescent="0.25">
      <c r="A422" s="167" t="s">
        <v>146</v>
      </c>
      <c r="B422" s="168">
        <v>2</v>
      </c>
      <c r="C422" s="168"/>
      <c r="D422" s="147"/>
      <c r="E422" s="145"/>
      <c r="F422" s="145"/>
    </row>
    <row r="423" spans="1:6" ht="18" x14ac:dyDescent="0.35">
      <c r="A423" s="75" t="s">
        <v>61</v>
      </c>
      <c r="B423" s="168">
        <v>2</v>
      </c>
      <c r="C423" s="215" t="str">
        <f>IF(B423=0, -5, "0")</f>
        <v>0</v>
      </c>
      <c r="D423" s="166"/>
      <c r="E423" s="145"/>
      <c r="F423" s="145"/>
    </row>
    <row r="424" spans="1:6" ht="30" x14ac:dyDescent="0.25">
      <c r="A424" s="18" t="s">
        <v>199</v>
      </c>
      <c r="B424" s="168">
        <v>2</v>
      </c>
      <c r="C424" s="168"/>
      <c r="D424" s="166"/>
      <c r="E424" s="145"/>
      <c r="F424" s="145"/>
    </row>
    <row r="425" spans="1:6" x14ac:dyDescent="0.25">
      <c r="A425" s="18" t="s">
        <v>248</v>
      </c>
      <c r="B425" s="168">
        <v>2</v>
      </c>
      <c r="C425" s="168"/>
      <c r="D425" s="166"/>
      <c r="E425" s="145"/>
      <c r="F425" s="145"/>
    </row>
    <row r="426" spans="1:6" ht="16.5" x14ac:dyDescent="0.25">
      <c r="A426" s="106" t="s">
        <v>168</v>
      </c>
      <c r="B426" s="168">
        <v>2</v>
      </c>
      <c r="C426" s="216" t="str">
        <f>IF(B426=0, -5, "0")</f>
        <v>0</v>
      </c>
      <c r="D426" s="144"/>
      <c r="E426" s="171"/>
      <c r="F426" s="171"/>
    </row>
    <row r="427" spans="1:6" x14ac:dyDescent="0.25">
      <c r="A427" s="24" t="s">
        <v>83</v>
      </c>
      <c r="B427" s="168">
        <v>2</v>
      </c>
      <c r="C427" s="168"/>
      <c r="D427" s="166"/>
      <c r="E427" s="145"/>
      <c r="F427" s="145"/>
    </row>
    <row r="428" spans="1:6" ht="45" x14ac:dyDescent="0.25">
      <c r="A428" s="100" t="s">
        <v>287</v>
      </c>
      <c r="B428" s="168">
        <v>2</v>
      </c>
      <c r="C428" s="152"/>
      <c r="D428" s="132">
        <v>1</v>
      </c>
      <c r="E428" s="101"/>
      <c r="F428" s="101"/>
    </row>
    <row r="429" spans="1:6" x14ac:dyDescent="0.25">
      <c r="A429" s="19" t="s">
        <v>38</v>
      </c>
      <c r="B429" s="19"/>
      <c r="C429" s="19"/>
      <c r="D429" s="96">
        <f>SUM(B419:C427)</f>
        <v>18</v>
      </c>
    </row>
    <row r="430" spans="1:6" x14ac:dyDescent="0.25">
      <c r="A430" s="19" t="s">
        <v>37</v>
      </c>
      <c r="B430" s="20"/>
      <c r="C430" s="21"/>
      <c r="D430" s="62">
        <f>D429/(COUNT(B419:C427)*2)</f>
        <v>1</v>
      </c>
    </row>
    <row r="431" spans="1:6" x14ac:dyDescent="0.25">
      <c r="A431" s="8"/>
      <c r="B431" s="7"/>
      <c r="C431" s="7"/>
      <c r="D431" s="7"/>
    </row>
    <row r="432" spans="1:6" ht="18" x14ac:dyDescent="0.25">
      <c r="A432" s="77" t="s">
        <v>128</v>
      </c>
      <c r="B432" s="83"/>
      <c r="C432" s="84"/>
      <c r="D432" s="80">
        <f>SUM(D429,D415)</f>
        <v>32</v>
      </c>
    </row>
    <row r="433" spans="1:7" ht="18" x14ac:dyDescent="0.25">
      <c r="A433" s="77" t="s">
        <v>232</v>
      </c>
      <c r="B433" s="83"/>
      <c r="C433" s="84"/>
      <c r="D433" s="81">
        <f>D432/(COUNT(B419:C427,B408:C414)*2)</f>
        <v>1</v>
      </c>
    </row>
    <row r="434" spans="1:7" x14ac:dyDescent="0.25">
      <c r="A434" s="5"/>
      <c r="B434" s="6"/>
      <c r="C434" s="7"/>
      <c r="D434" s="6"/>
    </row>
    <row r="435" spans="1:7" ht="18" x14ac:dyDescent="0.35">
      <c r="A435" s="337" t="s">
        <v>374</v>
      </c>
      <c r="B435" s="337"/>
      <c r="C435" s="337"/>
      <c r="D435" s="337"/>
      <c r="E435" s="337"/>
      <c r="F435" s="337"/>
    </row>
    <row r="436" spans="1:7" x14ac:dyDescent="0.25">
      <c r="A436" s="193">
        <f>+B11</f>
        <v>42949</v>
      </c>
      <c r="B436" s="6"/>
      <c r="C436" s="7"/>
      <c r="D436" s="6"/>
    </row>
    <row r="437" spans="1:7" ht="18" x14ac:dyDescent="0.25">
      <c r="A437" s="335" t="s">
        <v>375</v>
      </c>
      <c r="B437" s="336"/>
      <c r="C437" s="336"/>
      <c r="D437" s="336"/>
      <c r="E437" s="336"/>
      <c r="F437" s="336"/>
    </row>
    <row r="438" spans="1:7" ht="30" x14ac:dyDescent="0.25">
      <c r="A438" s="18" t="s">
        <v>305</v>
      </c>
      <c r="B438" s="168">
        <v>2</v>
      </c>
      <c r="C438" s="168"/>
      <c r="D438" s="166"/>
      <c r="E438" s="145"/>
      <c r="F438" s="145"/>
    </row>
    <row r="439" spans="1:7" ht="16.5" x14ac:dyDescent="0.25">
      <c r="A439" s="106" t="s">
        <v>369</v>
      </c>
      <c r="B439" s="168">
        <v>2</v>
      </c>
      <c r="C439" s="215" t="str">
        <f>IF(B439=0, -5, "0")</f>
        <v>0</v>
      </c>
      <c r="D439" s="166"/>
      <c r="E439" s="145"/>
      <c r="F439" s="145"/>
    </row>
    <row r="440" spans="1:7" x14ac:dyDescent="0.25">
      <c r="A440" s="167" t="s">
        <v>315</v>
      </c>
      <c r="B440" s="168">
        <v>2</v>
      </c>
      <c r="C440" s="169"/>
      <c r="D440" s="145"/>
      <c r="E440" s="171"/>
      <c r="F440" s="145"/>
    </row>
    <row r="441" spans="1:7" ht="16.5" x14ac:dyDescent="0.3">
      <c r="A441" s="48" t="s">
        <v>195</v>
      </c>
      <c r="B441" s="168">
        <v>2</v>
      </c>
      <c r="C441" s="169"/>
      <c r="D441" s="144"/>
      <c r="E441" s="171"/>
      <c r="F441" s="145"/>
      <c r="G441" s="170"/>
    </row>
    <row r="442" spans="1:7" x14ac:dyDescent="0.25">
      <c r="A442" s="19" t="s">
        <v>38</v>
      </c>
      <c r="B442" s="19"/>
      <c r="C442" s="19"/>
      <c r="D442" s="96">
        <f>SUM(B438:C441)</f>
        <v>8</v>
      </c>
    </row>
    <row r="443" spans="1:7" x14ac:dyDescent="0.25">
      <c r="A443" s="19" t="s">
        <v>37</v>
      </c>
      <c r="B443" s="20"/>
      <c r="C443" s="21"/>
      <c r="D443" s="62">
        <f>D442/(COUNT(B438:C441)*2)</f>
        <v>1</v>
      </c>
    </row>
    <row r="444" spans="1:7" ht="18" x14ac:dyDescent="0.25">
      <c r="A444" s="335" t="s">
        <v>31</v>
      </c>
      <c r="B444" s="336"/>
      <c r="C444" s="336"/>
      <c r="D444" s="336"/>
      <c r="E444" s="336"/>
      <c r="F444" s="336"/>
    </row>
    <row r="445" spans="1:7" x14ac:dyDescent="0.25">
      <c r="A445" s="22" t="s">
        <v>3</v>
      </c>
      <c r="B445" s="168">
        <v>2</v>
      </c>
      <c r="C445" s="168"/>
      <c r="D445" s="166"/>
      <c r="E445" s="145"/>
      <c r="F445" s="145"/>
    </row>
    <row r="446" spans="1:7" x14ac:dyDescent="0.25">
      <c r="A446" s="32" t="s">
        <v>30</v>
      </c>
      <c r="B446" s="168">
        <v>2</v>
      </c>
      <c r="C446" s="168"/>
      <c r="D446" s="166"/>
      <c r="E446" s="145"/>
      <c r="F446" s="145"/>
    </row>
    <row r="447" spans="1:7" ht="45" x14ac:dyDescent="0.25">
      <c r="A447" s="115" t="s">
        <v>287</v>
      </c>
      <c r="B447" s="168">
        <v>2</v>
      </c>
      <c r="C447" s="152"/>
      <c r="D447" s="166"/>
      <c r="E447" s="101"/>
      <c r="F447" s="101"/>
    </row>
    <row r="448" spans="1:7" x14ac:dyDescent="0.25">
      <c r="A448" s="19" t="s">
        <v>38</v>
      </c>
      <c r="B448" s="19"/>
      <c r="C448" s="19"/>
      <c r="D448" s="96">
        <f>SUM(B445:C446)</f>
        <v>4</v>
      </c>
    </row>
    <row r="449" spans="1:6" x14ac:dyDescent="0.25">
      <c r="A449" s="19" t="s">
        <v>37</v>
      </c>
      <c r="B449" s="20"/>
      <c r="C449" s="21"/>
      <c r="D449" s="62">
        <f>D448/(COUNT(B445:C446)*2)</f>
        <v>1</v>
      </c>
    </row>
    <row r="450" spans="1:6" x14ac:dyDescent="0.25">
      <c r="A450" s="8"/>
      <c r="B450" s="7"/>
      <c r="C450" s="7"/>
      <c r="D450" s="7"/>
    </row>
    <row r="451" spans="1:6" ht="18" x14ac:dyDescent="0.25">
      <c r="A451" s="77" t="s">
        <v>84</v>
      </c>
      <c r="B451" s="83"/>
      <c r="C451" s="84"/>
      <c r="D451" s="80">
        <f>SUM(D448,D442)</f>
        <v>12</v>
      </c>
    </row>
    <row r="452" spans="1:6" ht="18" x14ac:dyDescent="0.25">
      <c r="A452" s="77" t="s">
        <v>233</v>
      </c>
      <c r="B452" s="83"/>
      <c r="C452" s="84"/>
      <c r="D452" s="81">
        <f>D451/(COUNT(B445:C446,B438:C441)*2)</f>
        <v>1</v>
      </c>
    </row>
    <row r="453" spans="1:6" x14ac:dyDescent="0.25">
      <c r="A453" s="13"/>
      <c r="B453" s="6"/>
      <c r="C453" s="7"/>
      <c r="D453" s="6"/>
    </row>
    <row r="454" spans="1:6" ht="18" x14ac:dyDescent="0.35">
      <c r="A454" s="337" t="s">
        <v>180</v>
      </c>
      <c r="B454" s="337"/>
      <c r="C454" s="337"/>
      <c r="D454" s="337"/>
      <c r="E454" s="337"/>
      <c r="F454" s="337"/>
    </row>
    <row r="455" spans="1:6" x14ac:dyDescent="0.25">
      <c r="A455" s="15"/>
      <c r="B455" s="6"/>
      <c r="C455" s="7"/>
      <c r="D455" s="6"/>
    </row>
    <row r="456" spans="1:6" x14ac:dyDescent="0.25">
      <c r="A456" s="22" t="s">
        <v>15</v>
      </c>
      <c r="B456" s="168">
        <v>2</v>
      </c>
      <c r="C456" s="168"/>
      <c r="D456" s="166"/>
      <c r="E456" s="145"/>
      <c r="F456" s="145"/>
    </row>
    <row r="457" spans="1:6" x14ac:dyDescent="0.25">
      <c r="A457" s="32" t="s">
        <v>245</v>
      </c>
      <c r="B457" s="168">
        <v>2</v>
      </c>
      <c r="C457" s="168"/>
      <c r="D457" s="147"/>
      <c r="E457" s="145"/>
      <c r="F457" s="145"/>
    </row>
    <row r="458" spans="1:6" x14ac:dyDescent="0.25">
      <c r="A458" s="32" t="s">
        <v>86</v>
      </c>
      <c r="B458" s="168">
        <v>2</v>
      </c>
      <c r="C458" s="169"/>
      <c r="D458" s="160"/>
      <c r="E458" s="171"/>
      <c r="F458" s="145"/>
    </row>
    <row r="459" spans="1:6" x14ac:dyDescent="0.25">
      <c r="A459" s="32" t="s">
        <v>16</v>
      </c>
      <c r="B459" s="168">
        <v>1</v>
      </c>
      <c r="C459" s="168"/>
      <c r="D459" s="161" t="s">
        <v>603</v>
      </c>
      <c r="E459" s="145"/>
      <c r="F459" s="145"/>
    </row>
    <row r="460" spans="1:6" ht="45" x14ac:dyDescent="0.25">
      <c r="A460" s="115" t="s">
        <v>287</v>
      </c>
      <c r="B460" s="168">
        <v>2</v>
      </c>
      <c r="C460" s="152"/>
      <c r="D460" s="255">
        <v>1</v>
      </c>
      <c r="E460" s="101"/>
      <c r="F460" s="101"/>
    </row>
    <row r="461" spans="1:6" x14ac:dyDescent="0.25">
      <c r="A461" s="19" t="s">
        <v>38</v>
      </c>
      <c r="B461" s="19"/>
      <c r="C461" s="19"/>
      <c r="D461" s="19">
        <f>SUM(B456:C459)</f>
        <v>7</v>
      </c>
    </row>
    <row r="462" spans="1:6" x14ac:dyDescent="0.25">
      <c r="A462" s="19" t="s">
        <v>37</v>
      </c>
      <c r="B462" s="20"/>
      <c r="C462" s="21"/>
      <c r="D462" s="62">
        <f>D461/(COUNT(B456:C459)*2)</f>
        <v>0.875</v>
      </c>
    </row>
    <row r="463" spans="1:6" x14ac:dyDescent="0.25">
      <c r="A463" s="14"/>
      <c r="B463" s="6"/>
      <c r="C463" s="7"/>
      <c r="D463" s="6"/>
    </row>
    <row r="464" spans="1:6" ht="18" x14ac:dyDescent="0.35">
      <c r="A464" s="337" t="s">
        <v>87</v>
      </c>
      <c r="B464" s="337"/>
      <c r="C464" s="337"/>
      <c r="D464" s="337"/>
      <c r="E464" s="337"/>
      <c r="F464" s="337"/>
    </row>
    <row r="465" spans="1:7" x14ac:dyDescent="0.25">
      <c r="A465" s="15"/>
      <c r="B465" s="6"/>
      <c r="C465" s="7"/>
      <c r="D465" s="6"/>
    </row>
    <row r="466" spans="1:7" ht="30" x14ac:dyDescent="0.25">
      <c r="A466" s="32" t="s">
        <v>288</v>
      </c>
      <c r="B466" s="169">
        <v>0</v>
      </c>
      <c r="C466" s="169"/>
      <c r="D466" s="144"/>
      <c r="E466" s="171"/>
      <c r="F466" s="145"/>
    </row>
    <row r="467" spans="1:7" ht="15.75" x14ac:dyDescent="0.3">
      <c r="A467" s="179" t="s">
        <v>306</v>
      </c>
      <c r="B467" s="169" t="s">
        <v>34</v>
      </c>
      <c r="C467" s="216" t="str">
        <f>IF(B467=0, -5, "0")</f>
        <v>0</v>
      </c>
      <c r="D467" s="144"/>
      <c r="E467" s="170"/>
      <c r="F467" s="145"/>
      <c r="G467" s="170"/>
    </row>
    <row r="468" spans="1:7" ht="30" x14ac:dyDescent="0.25">
      <c r="A468" s="32" t="s">
        <v>196</v>
      </c>
      <c r="B468" s="169">
        <v>1</v>
      </c>
      <c r="C468" s="169"/>
      <c r="D468" s="160" t="s">
        <v>542</v>
      </c>
      <c r="E468" s="171"/>
      <c r="F468" s="145"/>
    </row>
    <row r="469" spans="1:7" ht="45" x14ac:dyDescent="0.25">
      <c r="A469" s="32" t="s">
        <v>287</v>
      </c>
      <c r="B469" s="169">
        <v>2</v>
      </c>
      <c r="C469" s="152"/>
      <c r="D469" s="257">
        <v>1</v>
      </c>
      <c r="E469" s="101"/>
      <c r="F469" s="101"/>
    </row>
    <row r="470" spans="1:7" x14ac:dyDescent="0.25">
      <c r="A470" s="19" t="s">
        <v>38</v>
      </c>
      <c r="B470" s="19"/>
      <c r="C470" s="19"/>
      <c r="D470" s="19">
        <f>SUM(B466:C468)</f>
        <v>1</v>
      </c>
    </row>
    <row r="471" spans="1:7" x14ac:dyDescent="0.25">
      <c r="A471" s="19" t="s">
        <v>37</v>
      </c>
      <c r="B471" s="20"/>
      <c r="C471" s="21"/>
      <c r="D471" s="62">
        <f>D470/(COUNT(B466:C468)*2)</f>
        <v>0.25</v>
      </c>
    </row>
    <row r="472" spans="1:7" x14ac:dyDescent="0.25">
      <c r="A472" s="14"/>
      <c r="B472" s="6"/>
      <c r="C472" s="7"/>
      <c r="D472" s="6"/>
    </row>
    <row r="473" spans="1:7" ht="18" x14ac:dyDescent="0.35">
      <c r="A473" s="337" t="s">
        <v>151</v>
      </c>
      <c r="B473" s="337"/>
      <c r="C473" s="337"/>
      <c r="D473" s="337"/>
      <c r="E473" s="337"/>
      <c r="F473" s="337"/>
    </row>
    <row r="474" spans="1:7" ht="18" x14ac:dyDescent="0.25">
      <c r="A474" s="16"/>
      <c r="B474" s="6"/>
      <c r="C474" s="7"/>
      <c r="D474" s="6"/>
    </row>
    <row r="475" spans="1:7" x14ac:dyDescent="0.25">
      <c r="A475" s="18" t="s">
        <v>9</v>
      </c>
      <c r="B475" s="168" t="s">
        <v>34</v>
      </c>
      <c r="C475" s="168"/>
      <c r="D475" s="166"/>
      <c r="E475" s="145"/>
      <c r="F475" s="145"/>
    </row>
    <row r="476" spans="1:7" ht="36" x14ac:dyDescent="0.35">
      <c r="A476" s="82" t="s">
        <v>274</v>
      </c>
      <c r="B476" s="168">
        <v>2</v>
      </c>
      <c r="C476" s="215" t="str">
        <f>IF(B476=0, -5, "0")</f>
        <v>0</v>
      </c>
      <c r="D476" s="166"/>
      <c r="E476" s="145"/>
      <c r="F476" s="145"/>
    </row>
    <row r="477" spans="1:7" ht="36" x14ac:dyDescent="0.35">
      <c r="A477" s="82" t="s">
        <v>106</v>
      </c>
      <c r="B477" s="168">
        <v>2</v>
      </c>
      <c r="C477" s="215" t="str">
        <f>IF(B477=0, -5, "0")</f>
        <v>0</v>
      </c>
      <c r="D477" s="166"/>
      <c r="E477" s="145"/>
      <c r="F477" s="145"/>
    </row>
    <row r="478" spans="1:7" x14ac:dyDescent="0.25">
      <c r="A478" s="167" t="s">
        <v>179</v>
      </c>
      <c r="B478" s="168">
        <v>2</v>
      </c>
      <c r="C478" s="168"/>
      <c r="D478" s="166"/>
      <c r="E478" s="145"/>
      <c r="F478" s="145"/>
    </row>
    <row r="479" spans="1:7" x14ac:dyDescent="0.25">
      <c r="A479" s="18" t="s">
        <v>275</v>
      </c>
      <c r="B479" s="168" t="s">
        <v>34</v>
      </c>
      <c r="C479" s="168"/>
      <c r="D479" s="141"/>
      <c r="E479" s="166"/>
      <c r="F479" s="145"/>
    </row>
    <row r="480" spans="1:7" ht="30" x14ac:dyDescent="0.25">
      <c r="A480" s="18" t="s">
        <v>49</v>
      </c>
      <c r="B480" s="168">
        <v>1</v>
      </c>
      <c r="C480" s="168"/>
      <c r="D480" s="166" t="s">
        <v>543</v>
      </c>
      <c r="E480" s="145"/>
      <c r="F480" s="145"/>
    </row>
    <row r="481" spans="1:7" x14ac:dyDescent="0.25">
      <c r="A481" s="18" t="s">
        <v>258</v>
      </c>
      <c r="B481" s="168">
        <v>2</v>
      </c>
      <c r="C481" s="168"/>
      <c r="D481" s="166"/>
      <c r="E481" s="145"/>
      <c r="F481" s="145"/>
    </row>
    <row r="482" spans="1:7" x14ac:dyDescent="0.25">
      <c r="A482" s="24" t="s">
        <v>120</v>
      </c>
      <c r="B482" s="168">
        <v>2</v>
      </c>
      <c r="C482" s="168"/>
      <c r="D482" s="166"/>
      <c r="E482" s="145"/>
      <c r="F482" s="145"/>
    </row>
    <row r="483" spans="1:7" ht="30" x14ac:dyDescent="0.25">
      <c r="A483" s="18" t="s">
        <v>88</v>
      </c>
      <c r="B483" s="168">
        <v>1</v>
      </c>
      <c r="C483" s="168"/>
      <c r="D483" s="166" t="s">
        <v>544</v>
      </c>
      <c r="E483" s="145"/>
      <c r="F483" s="145"/>
    </row>
    <row r="484" spans="1:7" ht="45" x14ac:dyDescent="0.25">
      <c r="A484" s="167" t="s">
        <v>257</v>
      </c>
      <c r="B484" s="168">
        <v>0</v>
      </c>
      <c r="C484" s="168"/>
      <c r="D484" s="144" t="s">
        <v>604</v>
      </c>
      <c r="E484" s="144" t="s">
        <v>585</v>
      </c>
      <c r="F484" s="145"/>
    </row>
    <row r="485" spans="1:7" ht="30" x14ac:dyDescent="0.25">
      <c r="A485" s="167" t="s">
        <v>210</v>
      </c>
      <c r="B485" s="168" t="s">
        <v>34</v>
      </c>
      <c r="C485" s="168"/>
      <c r="D485" s="166"/>
      <c r="E485" s="145"/>
      <c r="F485" s="145"/>
    </row>
    <row r="486" spans="1:7" x14ac:dyDescent="0.25">
      <c r="A486" s="192" t="s">
        <v>370</v>
      </c>
      <c r="B486" s="168" t="s">
        <v>34</v>
      </c>
      <c r="C486" s="168"/>
      <c r="D486" s="166"/>
      <c r="E486" s="145"/>
      <c r="F486" s="145"/>
    </row>
    <row r="487" spans="1:7" x14ac:dyDescent="0.25">
      <c r="A487" s="99" t="s">
        <v>408</v>
      </c>
      <c r="B487" s="168" t="s">
        <v>34</v>
      </c>
      <c r="C487" s="145"/>
      <c r="D487" s="145"/>
      <c r="E487" s="145"/>
      <c r="F487" s="145"/>
      <c r="G487" s="170"/>
    </row>
    <row r="488" spans="1:7" ht="30" x14ac:dyDescent="0.25">
      <c r="A488" s="99" t="s">
        <v>409</v>
      </c>
      <c r="B488" s="168">
        <v>1</v>
      </c>
      <c r="C488" s="175"/>
      <c r="D488" s="173" t="s">
        <v>607</v>
      </c>
      <c r="E488" s="174"/>
      <c r="F488" s="174"/>
    </row>
    <row r="489" spans="1:7" ht="45" x14ac:dyDescent="0.25">
      <c r="A489" s="99" t="s">
        <v>410</v>
      </c>
      <c r="B489" s="168" t="s">
        <v>34</v>
      </c>
      <c r="C489" s="152"/>
      <c r="D489" s="173"/>
      <c r="E489" s="145"/>
      <c r="F489" s="145"/>
    </row>
    <row r="490" spans="1:7" ht="45" x14ac:dyDescent="0.25">
      <c r="A490" s="99" t="s">
        <v>287</v>
      </c>
      <c r="B490" s="168">
        <v>2</v>
      </c>
      <c r="C490" s="152"/>
      <c r="D490" s="176">
        <v>1</v>
      </c>
      <c r="E490" s="101"/>
      <c r="F490" s="101"/>
    </row>
    <row r="491" spans="1:7" x14ac:dyDescent="0.25">
      <c r="A491" s="19" t="s">
        <v>38</v>
      </c>
      <c r="B491" s="19"/>
      <c r="C491" s="19"/>
      <c r="D491" s="19">
        <f>SUM(B475:C489)</f>
        <v>13</v>
      </c>
    </row>
    <row r="492" spans="1:7" x14ac:dyDescent="0.25">
      <c r="A492" s="19" t="s">
        <v>37</v>
      </c>
      <c r="B492" s="20"/>
      <c r="C492" s="21"/>
      <c r="D492" s="62">
        <f>D491/(COUNT(B475:C489)*2)</f>
        <v>0.72222222222222221</v>
      </c>
    </row>
    <row r="493" spans="1:7" x14ac:dyDescent="0.25">
      <c r="A493" s="9"/>
      <c r="B493" s="6"/>
      <c r="C493" s="7"/>
      <c r="D493" s="6"/>
    </row>
    <row r="494" spans="1:7" ht="18" x14ac:dyDescent="0.35">
      <c r="A494" s="337" t="s">
        <v>152</v>
      </c>
      <c r="B494" s="337"/>
      <c r="C494" s="337"/>
      <c r="D494" s="337"/>
      <c r="E494" s="337"/>
      <c r="F494" s="337"/>
    </row>
    <row r="495" spans="1:7" x14ac:dyDescent="0.25">
      <c r="A495" s="9"/>
      <c r="B495" s="6"/>
      <c r="C495" s="7"/>
      <c r="D495" s="6"/>
    </row>
    <row r="496" spans="1:7" ht="30" x14ac:dyDescent="0.25">
      <c r="A496" s="167" t="s">
        <v>169</v>
      </c>
      <c r="B496" s="168" t="s">
        <v>34</v>
      </c>
      <c r="C496" s="168"/>
      <c r="D496" s="147"/>
      <c r="E496" s="145"/>
      <c r="F496" s="145"/>
    </row>
    <row r="497" spans="1:6" x14ac:dyDescent="0.25">
      <c r="A497" s="18" t="s">
        <v>58</v>
      </c>
      <c r="B497" s="168" t="s">
        <v>34</v>
      </c>
      <c r="C497" s="168"/>
      <c r="D497" s="166"/>
      <c r="E497" s="145"/>
      <c r="F497" s="145"/>
    </row>
    <row r="498" spans="1:6" ht="16.5" x14ac:dyDescent="0.35">
      <c r="A498" s="116" t="s">
        <v>121</v>
      </c>
      <c r="B498" s="168" t="s">
        <v>34</v>
      </c>
      <c r="C498" s="215" t="str">
        <f>IF(B498=0, -5, "0")</f>
        <v>0</v>
      </c>
      <c r="D498" s="166"/>
      <c r="E498" s="145"/>
      <c r="F498" s="145"/>
    </row>
    <row r="499" spans="1:6" ht="45" x14ac:dyDescent="0.3">
      <c r="A499" s="122" t="s">
        <v>287</v>
      </c>
      <c r="B499" s="168" t="s">
        <v>34</v>
      </c>
      <c r="C499" s="168"/>
      <c r="D499" s="166"/>
      <c r="E499" s="101"/>
      <c r="F499" s="101"/>
    </row>
    <row r="500" spans="1:6" x14ac:dyDescent="0.25">
      <c r="A500" s="19" t="s">
        <v>38</v>
      </c>
      <c r="B500" s="19"/>
      <c r="C500" s="25"/>
      <c r="D500" s="19">
        <f>SUM(B496:C498)</f>
        <v>0</v>
      </c>
    </row>
    <row r="501" spans="1:6" x14ac:dyDescent="0.25">
      <c r="A501" s="19" t="s">
        <v>37</v>
      </c>
      <c r="B501" s="25"/>
      <c r="C501" s="26"/>
      <c r="D501" s="64" t="e">
        <f>D500/(COUNT(B496:C498)*2)</f>
        <v>#DIV/0!</v>
      </c>
    </row>
    <row r="503" spans="1:6" ht="18.75" x14ac:dyDescent="0.3">
      <c r="A503" s="117" t="s">
        <v>283</v>
      </c>
      <c r="B503" s="118"/>
      <c r="C503" s="118"/>
      <c r="D503" s="217">
        <f>AVERAGE(D36,D92,D145,D185,D241,D284,D317,D345,D398,D428,D447,D460,D469,D490,D499)</f>
        <v>0.92307692307692313</v>
      </c>
    </row>
    <row r="504" spans="1:6" ht="22.5" x14ac:dyDescent="0.3">
      <c r="A504" s="70" t="s">
        <v>47</v>
      </c>
      <c r="B504" s="71"/>
      <c r="C504" s="72"/>
      <c r="D504" s="73">
        <f>SUM(D500,D491,D461,D451,D402,D349,D321,D40,D470,D288,D245,D149,D432,D189,D96)</f>
        <v>454</v>
      </c>
    </row>
    <row r="505" spans="1:6" ht="22.5" x14ac:dyDescent="0.3">
      <c r="A505" s="70" t="s">
        <v>235</v>
      </c>
      <c r="B505" s="71"/>
      <c r="C505" s="72"/>
      <c r="D505" s="74">
        <f>D504/(COUNT(B496:C498,B475:C489,B456:C459,B445:C446,B438:C441,B392:C397,B419:C427,B408:C414,B383:C387,B367:C378,B355:C362,B340:C344,B327:C335,B306:C316,B294:C301,B27:C35,B19:C21,B466:C468,#REF!,B267:C283,B251:C262,B233:C240,B210:C228,B195:C205,B138:C144,B167:C184,B155:C162,B114:C133,B102:C109,B85:C91,B58:C80,B46:C53)*2)</f>
        <v>0.85984848484848486</v>
      </c>
    </row>
  </sheetData>
  <sheetProtection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41" orientation="portrait" horizontalDpi="1200" verticalDpi="1200" r:id="rId1"/>
  <rowBreaks count="6" manualBreakCount="6">
    <brk id="82" max="5" man="1"/>
    <brk id="165" max="5" man="1"/>
    <brk id="247" max="5" man="1"/>
    <brk id="338" max="5" man="1"/>
    <brk id="351" max="5" man="1"/>
    <brk id="453" max="5" man="1"/>
  </rowBreaks>
  <colBreaks count="1" manualBreakCount="1">
    <brk id="7" max="1048575" man="1"/>
  </colBreaks>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
  <dimension ref="A1:I198"/>
  <sheetViews>
    <sheetView view="pageBreakPreview" zoomScale="70" zoomScaleNormal="50" zoomScaleSheetLayoutView="70" workbookViewId="0">
      <selection sqref="A1:XFD1048576"/>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65"/>
      <c r="E1" s="365"/>
      <c r="F1" s="365"/>
      <c r="G1" s="365"/>
      <c r="H1" s="365"/>
      <c r="I1" s="365"/>
    </row>
    <row r="2" spans="1:9" s="36" customFormat="1" ht="24.75" x14ac:dyDescent="0.5">
      <c r="A2" s="35"/>
      <c r="B2" s="52">
        <v>1</v>
      </c>
      <c r="D2" s="214"/>
      <c r="E2" s="214"/>
      <c r="F2" s="214"/>
      <c r="G2" s="214"/>
      <c r="H2" s="214"/>
      <c r="I2" s="214"/>
    </row>
    <row r="3" spans="1:9" s="36" customFormat="1" ht="24.75" x14ac:dyDescent="0.5">
      <c r="A3" s="35"/>
      <c r="B3" s="52">
        <v>2</v>
      </c>
      <c r="D3" s="214"/>
      <c r="E3" s="214"/>
      <c r="F3" s="214"/>
      <c r="G3" s="214"/>
      <c r="H3" s="214"/>
      <c r="I3" s="214"/>
    </row>
    <row r="4" spans="1:9" s="36" customFormat="1" ht="16.5" customHeight="1" x14ac:dyDescent="0.5">
      <c r="A4" s="35"/>
      <c r="B4" s="52" t="s">
        <v>34</v>
      </c>
      <c r="D4" s="37"/>
      <c r="E4" s="214"/>
      <c r="F4" s="214"/>
      <c r="G4" s="214"/>
      <c r="H4" s="214"/>
      <c r="I4" s="214"/>
    </row>
    <row r="5" spans="1:9" s="36" customFormat="1" ht="16.5" customHeight="1" x14ac:dyDescent="0.5">
      <c r="A5" s="35"/>
      <c r="D5" s="214"/>
      <c r="E5" s="214"/>
      <c r="F5" s="214"/>
      <c r="G5" s="214"/>
      <c r="H5" s="214"/>
      <c r="I5" s="214"/>
    </row>
    <row r="6" spans="1:9" s="36" customFormat="1" ht="37.5" customHeight="1" x14ac:dyDescent="0.5">
      <c r="A6" s="342" t="s">
        <v>52</v>
      </c>
      <c r="B6" s="342"/>
      <c r="C6" s="342"/>
      <c r="D6" s="342"/>
      <c r="E6" s="342"/>
      <c r="F6" s="342"/>
      <c r="G6" s="214"/>
      <c r="H6" s="214"/>
      <c r="I6" s="214"/>
    </row>
    <row r="7" spans="1:9" s="36" customFormat="1" ht="21.75" customHeight="1" x14ac:dyDescent="0.5">
      <c r="A7" s="343" t="str">
        <f>'A1 Exploitation'!A8:F8</f>
        <v>CM TOZEUR</v>
      </c>
      <c r="B7" s="343"/>
      <c r="C7" s="343"/>
      <c r="D7" s="343"/>
      <c r="E7" s="343"/>
      <c r="F7" s="343"/>
      <c r="G7" s="214"/>
      <c r="H7" s="214"/>
      <c r="I7" s="214"/>
    </row>
    <row r="8" spans="1:9" s="36" customFormat="1" ht="24.75" x14ac:dyDescent="0.5">
      <c r="A8" s="38" t="s">
        <v>44</v>
      </c>
      <c r="B8" s="366" t="str">
        <f>'A3 Exploitation'!B9:F9</f>
        <v>Dr Mejed Heni - M. Bilel Hamdi</v>
      </c>
      <c r="C8" s="366"/>
      <c r="D8" s="366"/>
      <c r="E8" s="366"/>
      <c r="F8" s="366"/>
      <c r="G8" s="214"/>
      <c r="H8" s="214"/>
      <c r="I8" s="214"/>
    </row>
    <row r="9" spans="1:9" s="36" customFormat="1" ht="24.75" x14ac:dyDescent="0.5">
      <c r="A9" s="39" t="s">
        <v>46</v>
      </c>
      <c r="B9" s="367" t="str">
        <f>'A3 Exploitation'!B10:F10</f>
        <v>M. Belgacem (PFT) - M. Hamza (PLS et PGC)</v>
      </c>
      <c r="C9" s="367"/>
      <c r="D9" s="367"/>
      <c r="E9" s="367"/>
      <c r="F9" s="367"/>
      <c r="G9" s="214"/>
      <c r="H9" s="214"/>
      <c r="I9" s="214"/>
    </row>
    <row r="10" spans="1:9" s="36" customFormat="1" ht="24.75" x14ac:dyDescent="0.5">
      <c r="A10" s="38" t="s">
        <v>45</v>
      </c>
      <c r="B10" s="364">
        <f>'A3 Exploitation'!B11:F11</f>
        <v>42949</v>
      </c>
      <c r="C10" s="364"/>
      <c r="D10" s="364"/>
      <c r="E10" s="364"/>
      <c r="F10" s="364"/>
      <c r="G10" s="214"/>
      <c r="H10" s="214"/>
      <c r="I10" s="214"/>
    </row>
    <row r="11" spans="1:9" s="36" customFormat="1" ht="24.75" x14ac:dyDescent="0.5">
      <c r="A11" s="38" t="s">
        <v>341</v>
      </c>
      <c r="B11" s="356">
        <f>D198</f>
        <v>0.80275229357798161</v>
      </c>
      <c r="C11" s="356"/>
      <c r="D11" s="356"/>
      <c r="E11" s="356"/>
      <c r="F11" s="356"/>
      <c r="G11" s="214"/>
      <c r="H11" s="214"/>
      <c r="I11" s="214"/>
    </row>
    <row r="12" spans="1:9" s="36" customFormat="1" ht="22.5" x14ac:dyDescent="0.45">
      <c r="A12" s="35"/>
      <c r="D12" s="347"/>
      <c r="E12" s="347"/>
      <c r="F12" s="347"/>
      <c r="G12" s="347"/>
      <c r="H12" s="347"/>
      <c r="I12" s="40"/>
    </row>
    <row r="13" spans="1:9" s="36" customFormat="1" ht="11.25" customHeight="1" x14ac:dyDescent="0.3">
      <c r="A13" s="348" t="s">
        <v>32</v>
      </c>
      <c r="B13" s="349" t="s">
        <v>33</v>
      </c>
      <c r="C13" s="349"/>
      <c r="D13" s="349" t="s">
        <v>48</v>
      </c>
      <c r="E13" s="349" t="s">
        <v>213</v>
      </c>
      <c r="F13" s="349" t="s">
        <v>214</v>
      </c>
    </row>
    <row r="14" spans="1:9" s="36" customFormat="1" ht="12.75" customHeight="1" x14ac:dyDescent="0.3">
      <c r="A14" s="348"/>
      <c r="B14" s="69" t="s">
        <v>36</v>
      </c>
      <c r="C14" s="69" t="s">
        <v>35</v>
      </c>
      <c r="D14" s="349"/>
      <c r="E14" s="349"/>
      <c r="F14" s="349"/>
    </row>
    <row r="15" spans="1:9" x14ac:dyDescent="0.3">
      <c r="A15" s="41"/>
      <c r="B15" s="41"/>
      <c r="C15" s="41"/>
      <c r="D15" s="41"/>
    </row>
    <row r="16" spans="1:9" ht="19.5" x14ac:dyDescent="0.4">
      <c r="A16" s="357" t="s">
        <v>0</v>
      </c>
      <c r="B16" s="358"/>
      <c r="C16" s="358"/>
      <c r="D16" s="358"/>
      <c r="E16" s="358"/>
      <c r="F16" s="358"/>
    </row>
    <row r="17" spans="1:6" x14ac:dyDescent="0.3">
      <c r="A17" s="41" t="s">
        <v>316</v>
      </c>
      <c r="B17" s="219">
        <v>1</v>
      </c>
      <c r="C17" s="219"/>
      <c r="D17" s="220" t="s">
        <v>545</v>
      </c>
      <c r="E17" s="219"/>
      <c r="F17" s="219"/>
    </row>
    <row r="18" spans="1:6" x14ac:dyDescent="0.3">
      <c r="A18" s="48" t="s">
        <v>89</v>
      </c>
      <c r="B18" s="219">
        <v>2</v>
      </c>
      <c r="C18" s="219"/>
      <c r="D18" s="220"/>
      <c r="E18" s="219"/>
      <c r="F18" s="219"/>
    </row>
    <row r="19" spans="1:6" x14ac:dyDescent="0.3">
      <c r="A19" s="41" t="s">
        <v>90</v>
      </c>
      <c r="B19" s="219">
        <v>2</v>
      </c>
      <c r="C19" s="219"/>
      <c r="D19" s="220"/>
      <c r="E19" s="220"/>
      <c r="F19" s="219"/>
    </row>
    <row r="20" spans="1:6" x14ac:dyDescent="0.3">
      <c r="A20" s="41" t="s">
        <v>164</v>
      </c>
      <c r="B20" s="219">
        <v>2</v>
      </c>
      <c r="C20" s="219"/>
      <c r="D20" s="221"/>
      <c r="E20" s="219"/>
      <c r="F20" s="219"/>
    </row>
    <row r="21" spans="1:6" x14ac:dyDescent="0.3">
      <c r="A21" s="86" t="s">
        <v>236</v>
      </c>
      <c r="B21" s="219">
        <v>2</v>
      </c>
      <c r="C21" s="219"/>
      <c r="D21" s="222"/>
      <c r="E21" s="219"/>
      <c r="F21" s="219"/>
    </row>
    <row r="22" spans="1:6" x14ac:dyDescent="0.3">
      <c r="A22" s="359" t="s">
        <v>38</v>
      </c>
      <c r="B22" s="360"/>
      <c r="C22" s="361"/>
      <c r="D22" s="213">
        <f>SUM(B17:C21)</f>
        <v>9</v>
      </c>
    </row>
    <row r="23" spans="1:6" x14ac:dyDescent="0.3">
      <c r="A23" s="353" t="s">
        <v>342</v>
      </c>
      <c r="B23" s="354"/>
      <c r="C23" s="355"/>
      <c r="D23" s="64">
        <f>D22/(COUNT(B17:C21)*2)</f>
        <v>0.9</v>
      </c>
    </row>
    <row r="24" spans="1:6" s="50" customFormat="1" x14ac:dyDescent="0.3">
      <c r="A24" s="54"/>
      <c r="B24" s="55"/>
      <c r="C24" s="55"/>
      <c r="D24" s="56"/>
    </row>
    <row r="25" spans="1:6" ht="19.5" x14ac:dyDescent="0.4">
      <c r="A25" s="362" t="s">
        <v>4</v>
      </c>
      <c r="B25" s="363"/>
      <c r="C25" s="363"/>
      <c r="D25" s="363"/>
      <c r="E25" s="363"/>
      <c r="F25" s="363"/>
    </row>
    <row r="26" spans="1:6" ht="18" x14ac:dyDescent="0.35">
      <c r="A26" s="75" t="s">
        <v>107</v>
      </c>
      <c r="B26" s="219">
        <v>2</v>
      </c>
      <c r="C26" s="246" t="str">
        <f>IF(B26=0, -5, "0")</f>
        <v>0</v>
      </c>
      <c r="D26" s="220"/>
      <c r="E26" s="220"/>
      <c r="F26" s="219"/>
    </row>
    <row r="27" spans="1:6" x14ac:dyDescent="0.3">
      <c r="A27" s="41" t="s">
        <v>99</v>
      </c>
      <c r="B27" s="219">
        <v>2</v>
      </c>
      <c r="C27" s="219"/>
      <c r="D27" s="220"/>
      <c r="E27" s="219"/>
      <c r="F27" s="219"/>
    </row>
    <row r="28" spans="1:6" x14ac:dyDescent="0.3">
      <c r="A28" s="41" t="s">
        <v>327</v>
      </c>
      <c r="B28" s="219">
        <v>2</v>
      </c>
      <c r="C28" s="219"/>
      <c r="D28" s="220"/>
      <c r="E28" s="219"/>
      <c r="F28" s="219"/>
    </row>
    <row r="29" spans="1:6" x14ac:dyDescent="0.3">
      <c r="A29" s="41" t="s">
        <v>335</v>
      </c>
      <c r="B29" s="219">
        <v>2</v>
      </c>
      <c r="C29" s="219"/>
      <c r="D29" s="223"/>
      <c r="E29" s="219"/>
      <c r="F29" s="219"/>
    </row>
    <row r="30" spans="1:6" x14ac:dyDescent="0.3">
      <c r="A30" s="41" t="s">
        <v>91</v>
      </c>
      <c r="B30" s="219">
        <v>2</v>
      </c>
      <c r="C30" s="219"/>
      <c r="D30" s="223"/>
      <c r="E30" s="219"/>
      <c r="F30" s="219"/>
    </row>
    <row r="31" spans="1:6" x14ac:dyDescent="0.3">
      <c r="A31" s="41" t="s">
        <v>340</v>
      </c>
      <c r="B31" s="219">
        <v>2</v>
      </c>
      <c r="C31" s="219"/>
      <c r="D31" s="223"/>
      <c r="E31" s="219"/>
      <c r="F31" s="219"/>
    </row>
    <row r="32" spans="1:6" x14ac:dyDescent="0.3">
      <c r="A32" s="353" t="s">
        <v>38</v>
      </c>
      <c r="B32" s="354"/>
      <c r="C32" s="355"/>
      <c r="D32" s="212">
        <f>SUM(B26:C31)</f>
        <v>12</v>
      </c>
    </row>
    <row r="33" spans="1:7" x14ac:dyDescent="0.3">
      <c r="A33" s="353" t="s">
        <v>342</v>
      </c>
      <c r="B33" s="354"/>
      <c r="C33" s="355"/>
      <c r="D33" s="64">
        <f>D32/(COUNT(B26:C31)*2)</f>
        <v>1</v>
      </c>
    </row>
    <row r="34" spans="1:7" s="50" customFormat="1" x14ac:dyDescent="0.3">
      <c r="A34" s="54"/>
      <c r="B34" s="55"/>
      <c r="C34" s="55"/>
      <c r="D34" s="56"/>
    </row>
    <row r="35" spans="1:7" s="50" customFormat="1" ht="19.5" x14ac:dyDescent="0.4">
      <c r="A35" s="362" t="s">
        <v>246</v>
      </c>
      <c r="B35" s="363"/>
      <c r="C35" s="363"/>
      <c r="D35" s="363"/>
      <c r="E35" s="363"/>
      <c r="F35" s="363"/>
    </row>
    <row r="36" spans="1:7" s="50" customFormat="1" ht="18" x14ac:dyDescent="0.35">
      <c r="A36" s="75" t="s">
        <v>107</v>
      </c>
      <c r="B36" s="219">
        <v>2</v>
      </c>
      <c r="C36" s="246" t="str">
        <f>IF(B36=0, -5, "0")</f>
        <v>0</v>
      </c>
      <c r="D36" s="220"/>
      <c r="E36" s="219"/>
      <c r="F36" s="219"/>
      <c r="G36" s="237"/>
    </row>
    <row r="37" spans="1:7" s="50" customFormat="1" x14ac:dyDescent="0.3">
      <c r="A37" s="41" t="s">
        <v>264</v>
      </c>
      <c r="B37" s="219">
        <v>2</v>
      </c>
      <c r="C37" s="219"/>
      <c r="D37" s="220"/>
      <c r="E37" s="219"/>
      <c r="F37" s="219"/>
      <c r="G37" s="237"/>
    </row>
    <row r="38" spans="1:7" s="50" customFormat="1" x14ac:dyDescent="0.3">
      <c r="A38" s="41" t="s">
        <v>328</v>
      </c>
      <c r="B38" s="219">
        <v>2</v>
      </c>
      <c r="C38" s="219"/>
      <c r="D38" s="220"/>
      <c r="E38" s="219"/>
      <c r="F38" s="219"/>
      <c r="G38" s="237"/>
    </row>
    <row r="39" spans="1:7" s="50" customFormat="1" x14ac:dyDescent="0.3">
      <c r="A39" s="41" t="s">
        <v>91</v>
      </c>
      <c r="B39" s="41">
        <v>2</v>
      </c>
      <c r="C39" s="41"/>
      <c r="D39" s="315"/>
      <c r="E39" s="219"/>
      <c r="F39" s="219"/>
    </row>
    <row r="40" spans="1:7" s="50" customFormat="1" x14ac:dyDescent="0.3">
      <c r="A40" s="41" t="s">
        <v>340</v>
      </c>
      <c r="B40" s="41" t="s">
        <v>34</v>
      </c>
      <c r="C40" s="41"/>
      <c r="D40" s="315"/>
      <c r="E40" s="219"/>
      <c r="F40" s="219"/>
    </row>
    <row r="41" spans="1:7" s="50" customFormat="1" x14ac:dyDescent="0.3">
      <c r="A41" s="353" t="s">
        <v>38</v>
      </c>
      <c r="B41" s="354"/>
      <c r="C41" s="355"/>
      <c r="D41" s="212">
        <f>SUM(B36:C40)</f>
        <v>8</v>
      </c>
      <c r="E41" s="37"/>
      <c r="F41" s="37"/>
    </row>
    <row r="42" spans="1:7" s="50" customFormat="1" x14ac:dyDescent="0.3">
      <c r="A42" s="353" t="s">
        <v>342</v>
      </c>
      <c r="B42" s="354"/>
      <c r="C42" s="355"/>
      <c r="D42" s="64">
        <f>D41/(COUNT(B36:C40)*2)</f>
        <v>1</v>
      </c>
      <c r="E42" s="37"/>
      <c r="F42" s="37"/>
    </row>
    <row r="43" spans="1:7" s="50" customFormat="1" x14ac:dyDescent="0.3">
      <c r="A43" s="89"/>
      <c r="B43" s="90"/>
      <c r="C43" s="90"/>
      <c r="D43" s="91"/>
    </row>
    <row r="44" spans="1:7" ht="19.5" x14ac:dyDescent="0.4">
      <c r="A44" s="368" t="s">
        <v>21</v>
      </c>
      <c r="B44" s="369"/>
      <c r="C44" s="369"/>
      <c r="D44" s="369"/>
      <c r="E44" s="369"/>
      <c r="F44" s="369"/>
    </row>
    <row r="45" spans="1:7" x14ac:dyDescent="0.3">
      <c r="A45" s="41" t="s">
        <v>317</v>
      </c>
      <c r="B45" s="219">
        <v>1</v>
      </c>
      <c r="C45" s="219"/>
      <c r="D45" s="220" t="s">
        <v>546</v>
      </c>
      <c r="E45" s="219"/>
      <c r="F45" s="219"/>
    </row>
    <row r="46" spans="1:7" x14ac:dyDescent="0.3">
      <c r="A46" s="41" t="s">
        <v>92</v>
      </c>
      <c r="B46" s="219">
        <v>2</v>
      </c>
      <c r="C46" s="219"/>
      <c r="D46" s="223"/>
      <c r="E46" s="219"/>
      <c r="F46" s="219"/>
    </row>
    <row r="47" spans="1:7" x14ac:dyDescent="0.3">
      <c r="A47" s="41" t="s">
        <v>262</v>
      </c>
      <c r="B47" s="219">
        <v>2</v>
      </c>
      <c r="C47" s="219"/>
      <c r="D47" s="220"/>
      <c r="E47" s="219"/>
      <c r="F47" s="219"/>
    </row>
    <row r="48" spans="1:7" x14ac:dyDescent="0.3">
      <c r="A48" s="41" t="s">
        <v>24</v>
      </c>
      <c r="B48" s="219">
        <v>2</v>
      </c>
      <c r="C48" s="219"/>
      <c r="D48" s="220"/>
      <c r="E48" s="219"/>
      <c r="F48" s="219"/>
    </row>
    <row r="49" spans="1:6" x14ac:dyDescent="0.3">
      <c r="A49" s="41" t="s">
        <v>93</v>
      </c>
      <c r="B49" s="219">
        <v>2</v>
      </c>
      <c r="C49" s="219"/>
      <c r="D49" s="220"/>
      <c r="E49" s="219"/>
      <c r="F49" s="219"/>
    </row>
    <row r="50" spans="1:6" ht="18" x14ac:dyDescent="0.35">
      <c r="A50" s="75" t="s">
        <v>343</v>
      </c>
      <c r="B50" s="219">
        <v>2</v>
      </c>
      <c r="C50" s="246" t="str">
        <f>IF(B50=0, -5, "0")</f>
        <v>0</v>
      </c>
      <c r="D50" s="223"/>
      <c r="E50" s="219"/>
      <c r="F50" s="219"/>
    </row>
    <row r="51" spans="1:6" x14ac:dyDescent="0.3">
      <c r="A51" s="353" t="s">
        <v>38</v>
      </c>
      <c r="B51" s="354"/>
      <c r="C51" s="355"/>
      <c r="D51" s="212">
        <f>SUM(B45:C50)</f>
        <v>11</v>
      </c>
    </row>
    <row r="52" spans="1:6" x14ac:dyDescent="0.3">
      <c r="A52" s="353" t="s">
        <v>342</v>
      </c>
      <c r="B52" s="354"/>
      <c r="C52" s="355"/>
      <c r="D52" s="64">
        <f>D51/(COUNT(B45:C50)*2)</f>
        <v>0.91666666666666663</v>
      </c>
    </row>
    <row r="53" spans="1:6" s="50" customFormat="1" x14ac:dyDescent="0.3">
      <c r="A53" s="54"/>
      <c r="B53" s="55"/>
      <c r="C53" s="55"/>
      <c r="D53" s="56"/>
    </row>
    <row r="54" spans="1:6" ht="19.5" x14ac:dyDescent="0.4">
      <c r="A54" s="362" t="s">
        <v>8</v>
      </c>
      <c r="B54" s="363"/>
      <c r="C54" s="363"/>
      <c r="D54" s="363"/>
      <c r="E54" s="363"/>
      <c r="F54" s="363"/>
    </row>
    <row r="55" spans="1:6" ht="36" x14ac:dyDescent="0.35">
      <c r="A55" s="82" t="s">
        <v>197</v>
      </c>
      <c r="B55" s="219">
        <v>2</v>
      </c>
      <c r="C55" s="246" t="str">
        <f>IF(B55=0, -5, "0")</f>
        <v>0</v>
      </c>
      <c r="D55" s="223"/>
      <c r="E55" s="219"/>
      <c r="F55" s="219"/>
    </row>
    <row r="56" spans="1:6" x14ac:dyDescent="0.3">
      <c r="A56" s="49" t="s">
        <v>185</v>
      </c>
      <c r="B56" s="219">
        <v>2</v>
      </c>
      <c r="C56" s="219"/>
      <c r="D56" s="219"/>
      <c r="E56" s="224"/>
      <c r="F56" s="219"/>
    </row>
    <row r="57" spans="1:6" ht="33" x14ac:dyDescent="0.3">
      <c r="A57" s="51" t="s">
        <v>282</v>
      </c>
      <c r="B57" s="219">
        <v>1</v>
      </c>
      <c r="C57" s="219"/>
      <c r="D57" s="220" t="s">
        <v>547</v>
      </c>
      <c r="E57" s="220"/>
      <c r="F57" s="219"/>
    </row>
    <row r="58" spans="1:6" x14ac:dyDescent="0.3">
      <c r="A58" s="51" t="s">
        <v>101</v>
      </c>
      <c r="B58" s="219" t="s">
        <v>34</v>
      </c>
      <c r="C58" s="219"/>
      <c r="D58" s="315"/>
      <c r="E58" s="219"/>
      <c r="F58" s="219"/>
    </row>
    <row r="59" spans="1:6" ht="36" x14ac:dyDescent="0.35">
      <c r="A59" s="82" t="s">
        <v>249</v>
      </c>
      <c r="B59" s="219">
        <v>2</v>
      </c>
      <c r="C59" s="246" t="str">
        <f>IF(B59=0, -5, "0")</f>
        <v>0</v>
      </c>
      <c r="D59" s="220" t="s">
        <v>548</v>
      </c>
      <c r="E59" s="219"/>
      <c r="F59" s="219"/>
    </row>
    <row r="60" spans="1:6" ht="18" x14ac:dyDescent="0.35">
      <c r="A60" s="75" t="s">
        <v>344</v>
      </c>
      <c r="B60" s="219">
        <v>1</v>
      </c>
      <c r="C60" s="246" t="str">
        <f>IF(B60=0, -5, "0")</f>
        <v>0</v>
      </c>
      <c r="D60" s="220" t="s">
        <v>549</v>
      </c>
      <c r="E60" s="219"/>
      <c r="F60" s="219"/>
    </row>
    <row r="61" spans="1:6" x14ac:dyDescent="0.3">
      <c r="A61" s="41" t="s">
        <v>340</v>
      </c>
      <c r="B61" s="219">
        <v>2</v>
      </c>
      <c r="C61" s="219"/>
      <c r="D61" s="223"/>
      <c r="E61" s="219"/>
      <c r="F61" s="219"/>
    </row>
    <row r="62" spans="1:6" x14ac:dyDescent="0.3">
      <c r="A62" s="353" t="s">
        <v>38</v>
      </c>
      <c r="B62" s="354"/>
      <c r="C62" s="355"/>
      <c r="D62" s="212">
        <f>SUM(B55:C61)</f>
        <v>10</v>
      </c>
    </row>
    <row r="63" spans="1:6" x14ac:dyDescent="0.3">
      <c r="A63" s="353" t="s">
        <v>342</v>
      </c>
      <c r="B63" s="354"/>
      <c r="C63" s="355"/>
      <c r="D63" s="64">
        <f>D62/(COUNT(B55:C61)*2)</f>
        <v>0.83333333333333337</v>
      </c>
    </row>
    <row r="64" spans="1:6" s="50" customFormat="1" x14ac:dyDescent="0.3">
      <c r="A64" s="54"/>
      <c r="B64" s="55"/>
      <c r="C64" s="55"/>
      <c r="D64" s="56"/>
    </row>
    <row r="65" spans="1:6" ht="19.5" x14ac:dyDescent="0.4">
      <c r="A65" s="362" t="s">
        <v>143</v>
      </c>
      <c r="B65" s="363"/>
      <c r="C65" s="363"/>
      <c r="D65" s="363"/>
      <c r="E65" s="363"/>
      <c r="F65" s="363"/>
    </row>
    <row r="66" spans="1:6" ht="19.5" x14ac:dyDescent="0.4">
      <c r="A66" s="41" t="s">
        <v>318</v>
      </c>
      <c r="B66" s="225">
        <v>2</v>
      </c>
      <c r="C66" s="226"/>
      <c r="D66" s="227"/>
      <c r="E66" s="227"/>
      <c r="F66" s="219"/>
    </row>
    <row r="67" spans="1:6" ht="19.5" x14ac:dyDescent="0.4">
      <c r="A67" s="41" t="s">
        <v>319</v>
      </c>
      <c r="B67" s="225">
        <v>2</v>
      </c>
      <c r="C67" s="226"/>
      <c r="D67" s="220"/>
      <c r="E67" s="227"/>
      <c r="F67" s="219"/>
    </row>
    <row r="68" spans="1:6" ht="19.5" x14ac:dyDescent="0.4">
      <c r="A68" s="41" t="s">
        <v>340</v>
      </c>
      <c r="B68" s="225">
        <v>2</v>
      </c>
      <c r="C68" s="226"/>
      <c r="D68" s="228"/>
      <c r="E68" s="228"/>
      <c r="F68" s="219"/>
    </row>
    <row r="69" spans="1:6" ht="19.5" x14ac:dyDescent="0.4">
      <c r="A69" s="48" t="s">
        <v>285</v>
      </c>
      <c r="B69" s="225">
        <v>2</v>
      </c>
      <c r="C69" s="226"/>
      <c r="D69" s="228"/>
      <c r="E69" s="228"/>
      <c r="F69" s="219"/>
    </row>
    <row r="70" spans="1:6" ht="19.5" x14ac:dyDescent="0.4">
      <c r="A70" s="41" t="s">
        <v>93</v>
      </c>
      <c r="B70" s="225" t="s">
        <v>34</v>
      </c>
      <c r="C70" s="226"/>
      <c r="D70" s="228"/>
      <c r="E70" s="228"/>
      <c r="F70" s="219"/>
    </row>
    <row r="71" spans="1:6" ht="19.5" x14ac:dyDescent="0.4">
      <c r="A71" s="41" t="s">
        <v>336</v>
      </c>
      <c r="B71" s="225">
        <v>2</v>
      </c>
      <c r="C71" s="226"/>
      <c r="D71" s="224"/>
      <c r="E71" s="224"/>
      <c r="F71" s="219"/>
    </row>
    <row r="72" spans="1:6" ht="19.5" x14ac:dyDescent="0.4">
      <c r="A72" s="41" t="s">
        <v>103</v>
      </c>
      <c r="B72" s="225" t="s">
        <v>34</v>
      </c>
      <c r="C72" s="226"/>
      <c r="D72" s="219"/>
      <c r="E72" s="219"/>
      <c r="F72" s="219"/>
    </row>
    <row r="73" spans="1:6" ht="18" x14ac:dyDescent="0.35">
      <c r="A73" s="48" t="s">
        <v>345</v>
      </c>
      <c r="B73" s="225" t="s">
        <v>34</v>
      </c>
      <c r="C73" s="219"/>
      <c r="D73" s="303"/>
      <c r="E73" s="229"/>
      <c r="F73" s="219"/>
    </row>
    <row r="74" spans="1:6" ht="36" x14ac:dyDescent="0.35">
      <c r="A74" s="88" t="s">
        <v>215</v>
      </c>
      <c r="B74" s="225">
        <v>2</v>
      </c>
      <c r="C74" s="246" t="str">
        <f>IF(B74=0, -5, "0")</f>
        <v>0</v>
      </c>
      <c r="D74" s="253" t="s">
        <v>586</v>
      </c>
      <c r="E74" s="230"/>
      <c r="F74" s="219"/>
    </row>
    <row r="75" spans="1:6" ht="18" x14ac:dyDescent="0.35">
      <c r="A75" s="88" t="s">
        <v>265</v>
      </c>
      <c r="B75" s="225" t="s">
        <v>34</v>
      </c>
      <c r="C75" s="246" t="str">
        <f>IF(B75=0, -5, "0")</f>
        <v>0</v>
      </c>
      <c r="D75" s="230"/>
      <c r="E75" s="230"/>
      <c r="F75" s="219"/>
    </row>
    <row r="76" spans="1:6" ht="18" x14ac:dyDescent="0.35">
      <c r="A76" s="88" t="s">
        <v>332</v>
      </c>
      <c r="B76" s="225">
        <v>2</v>
      </c>
      <c r="C76" s="246" t="str">
        <f>IF(B76=0, -5, "0")</f>
        <v>0</v>
      </c>
      <c r="D76" s="220"/>
      <c r="E76" s="230"/>
      <c r="F76" s="219"/>
    </row>
    <row r="77" spans="1:6" s="50" customFormat="1" x14ac:dyDescent="0.3">
      <c r="A77" s="49" t="s">
        <v>263</v>
      </c>
      <c r="B77" s="225">
        <v>2</v>
      </c>
      <c r="C77" s="231"/>
      <c r="D77" s="220"/>
      <c r="E77" s="232"/>
      <c r="F77" s="231"/>
    </row>
    <row r="78" spans="1:6" x14ac:dyDescent="0.3">
      <c r="A78" s="41" t="s">
        <v>198</v>
      </c>
      <c r="B78" s="225">
        <v>2</v>
      </c>
      <c r="C78" s="219"/>
      <c r="D78" s="36"/>
      <c r="E78" s="230"/>
      <c r="F78" s="219"/>
    </row>
    <row r="79" spans="1:6" ht="36" x14ac:dyDescent="0.35">
      <c r="A79" s="82" t="s">
        <v>184</v>
      </c>
      <c r="B79" s="225">
        <v>2</v>
      </c>
      <c r="C79" s="246" t="str">
        <f>IF(B79=0, -5, "0")</f>
        <v>0</v>
      </c>
      <c r="D79" s="253" t="s">
        <v>550</v>
      </c>
      <c r="E79" s="230"/>
      <c r="F79" s="219"/>
    </row>
    <row r="80" spans="1:6" ht="33" x14ac:dyDescent="0.3">
      <c r="A80" s="41" t="s">
        <v>346</v>
      </c>
      <c r="B80" s="225">
        <v>1</v>
      </c>
      <c r="C80" s="219"/>
      <c r="D80" s="253" t="s">
        <v>547</v>
      </c>
      <c r="E80" s="233"/>
      <c r="F80" s="219"/>
    </row>
    <row r="81" spans="1:6" ht="18" x14ac:dyDescent="0.35">
      <c r="A81" s="87" t="s">
        <v>344</v>
      </c>
      <c r="B81" s="225">
        <v>1</v>
      </c>
      <c r="C81" s="246" t="str">
        <f>IF(B81=0, -5, "0")</f>
        <v>0</v>
      </c>
      <c r="D81" s="253" t="s">
        <v>551</v>
      </c>
      <c r="E81" s="234"/>
      <c r="F81" s="219"/>
    </row>
    <row r="82" spans="1:6" x14ac:dyDescent="0.3">
      <c r="A82" s="41" t="s">
        <v>94</v>
      </c>
      <c r="B82" s="225">
        <v>2</v>
      </c>
      <c r="C82" s="219"/>
      <c r="D82" s="232"/>
      <c r="E82" s="233"/>
      <c r="F82" s="219"/>
    </row>
    <row r="83" spans="1:6" x14ac:dyDescent="0.3">
      <c r="A83" s="353" t="s">
        <v>38</v>
      </c>
      <c r="B83" s="354"/>
      <c r="C83" s="355"/>
      <c r="D83" s="212">
        <f>SUM(B66:C82)</f>
        <v>24</v>
      </c>
    </row>
    <row r="84" spans="1:6" x14ac:dyDescent="0.3">
      <c r="A84" s="353" t="s">
        <v>342</v>
      </c>
      <c r="B84" s="354"/>
      <c r="C84" s="355"/>
      <c r="D84" s="64">
        <f>D83/(COUNT(B66:C82)*2)</f>
        <v>0.92307692307692313</v>
      </c>
    </row>
    <row r="85" spans="1:6" s="50" customFormat="1" x14ac:dyDescent="0.3">
      <c r="A85" s="54"/>
      <c r="B85" s="55"/>
      <c r="C85" s="55"/>
      <c r="D85" s="56"/>
    </row>
    <row r="86" spans="1:6" ht="19.5" x14ac:dyDescent="0.4">
      <c r="A86" s="362" t="s">
        <v>237</v>
      </c>
      <c r="B86" s="363"/>
      <c r="C86" s="363"/>
      <c r="D86" s="363"/>
      <c r="E86" s="363"/>
      <c r="F86" s="363"/>
    </row>
    <row r="87" spans="1:6" ht="34.5" x14ac:dyDescent="0.4">
      <c r="A87" s="92" t="s">
        <v>320</v>
      </c>
      <c r="B87" s="235">
        <v>1</v>
      </c>
      <c r="C87" s="226"/>
      <c r="D87" s="220" t="s">
        <v>552</v>
      </c>
      <c r="E87" s="220"/>
      <c r="F87" s="219"/>
    </row>
    <row r="88" spans="1:6" ht="34.5" x14ac:dyDescent="0.4">
      <c r="A88" s="41" t="s">
        <v>319</v>
      </c>
      <c r="B88" s="235">
        <v>1</v>
      </c>
      <c r="C88" s="226"/>
      <c r="D88" s="220" t="s">
        <v>553</v>
      </c>
      <c r="E88" s="219"/>
      <c r="F88" s="219"/>
    </row>
    <row r="89" spans="1:6" ht="19.5" x14ac:dyDescent="0.4">
      <c r="A89" s="41" t="s">
        <v>347</v>
      </c>
      <c r="B89" s="235">
        <v>2</v>
      </c>
      <c r="C89" s="226"/>
      <c r="D89" s="232"/>
      <c r="E89" s="219"/>
      <c r="F89" s="219"/>
    </row>
    <row r="90" spans="1:6" ht="34.5" x14ac:dyDescent="0.4">
      <c r="A90" s="51" t="s">
        <v>348</v>
      </c>
      <c r="B90" s="235">
        <v>2</v>
      </c>
      <c r="C90" s="226"/>
      <c r="D90" s="232"/>
      <c r="E90" s="219"/>
      <c r="F90" s="219"/>
    </row>
    <row r="91" spans="1:6" ht="19.5" x14ac:dyDescent="0.4">
      <c r="A91" s="48" t="s">
        <v>286</v>
      </c>
      <c r="B91" s="235">
        <v>2</v>
      </c>
      <c r="C91" s="226"/>
      <c r="D91" s="232"/>
      <c r="E91" s="219"/>
      <c r="F91" s="219"/>
    </row>
    <row r="92" spans="1:6" ht="36" x14ac:dyDescent="0.35">
      <c r="A92" s="88" t="s">
        <v>261</v>
      </c>
      <c r="B92" s="235">
        <v>2</v>
      </c>
      <c r="C92" s="246" t="str">
        <f>IF(B92=0, -5, "0")</f>
        <v>0</v>
      </c>
      <c r="D92" s="36"/>
      <c r="E92" s="219"/>
      <c r="F92" s="219"/>
    </row>
    <row r="93" spans="1:6" ht="18" x14ac:dyDescent="0.35">
      <c r="A93" s="75" t="s">
        <v>266</v>
      </c>
      <c r="B93" s="235">
        <v>2</v>
      </c>
      <c r="C93" s="249" t="str">
        <f>IF(B93=0, -5, "0")</f>
        <v>0</v>
      </c>
      <c r="D93" s="220"/>
      <c r="E93" s="219"/>
      <c r="F93" s="219"/>
    </row>
    <row r="94" spans="1:6" ht="33" x14ac:dyDescent="0.3">
      <c r="A94" s="48" t="s">
        <v>182</v>
      </c>
      <c r="B94" s="235">
        <v>1</v>
      </c>
      <c r="C94" s="219"/>
      <c r="D94" s="220" t="s">
        <v>554</v>
      </c>
      <c r="E94" s="219"/>
      <c r="F94" s="219"/>
    </row>
    <row r="95" spans="1:6" x14ac:dyDescent="0.3">
      <c r="A95" s="53" t="s">
        <v>329</v>
      </c>
      <c r="B95" s="235">
        <v>2</v>
      </c>
      <c r="C95" s="219"/>
      <c r="D95" s="220"/>
      <c r="E95" s="219"/>
      <c r="F95" s="219"/>
    </row>
    <row r="96" spans="1:6" x14ac:dyDescent="0.3">
      <c r="A96" s="53" t="s">
        <v>330</v>
      </c>
      <c r="B96" s="235">
        <v>2</v>
      </c>
      <c r="C96" s="219"/>
      <c r="D96" s="220"/>
      <c r="E96" s="219"/>
      <c r="F96" s="219"/>
    </row>
    <row r="97" spans="1:6" x14ac:dyDescent="0.3">
      <c r="A97" s="41" t="s">
        <v>147</v>
      </c>
      <c r="B97" s="235">
        <v>2</v>
      </c>
      <c r="C97" s="219"/>
      <c r="D97" s="220"/>
      <c r="E97" s="219"/>
      <c r="F97" s="219"/>
    </row>
    <row r="98" spans="1:6" ht="36" x14ac:dyDescent="0.35">
      <c r="A98" s="88" t="s">
        <v>216</v>
      </c>
      <c r="B98" s="235">
        <v>2</v>
      </c>
      <c r="C98" s="246" t="str">
        <f>IF(B98=0, -5, "0")</f>
        <v>0</v>
      </c>
      <c r="D98" s="220" t="s">
        <v>587</v>
      </c>
      <c r="E98" s="219"/>
      <c r="F98" s="219"/>
    </row>
    <row r="99" spans="1:6" ht="18" x14ac:dyDescent="0.35">
      <c r="A99" s="87" t="s">
        <v>344</v>
      </c>
      <c r="B99" s="235">
        <v>2</v>
      </c>
      <c r="C99" s="246" t="str">
        <f>IF(B99=0, -5, "0")</f>
        <v>0</v>
      </c>
      <c r="D99" s="220"/>
      <c r="E99" s="219"/>
      <c r="F99" s="219"/>
    </row>
    <row r="100" spans="1:6" x14ac:dyDescent="0.3">
      <c r="A100" s="93" t="s">
        <v>263</v>
      </c>
      <c r="B100" s="235">
        <v>2</v>
      </c>
      <c r="C100" s="219"/>
      <c r="D100" s="220"/>
      <c r="E100" s="219"/>
      <c r="F100" s="219"/>
    </row>
    <row r="101" spans="1:6" x14ac:dyDescent="0.3">
      <c r="A101" s="353" t="s">
        <v>38</v>
      </c>
      <c r="B101" s="354"/>
      <c r="C101" s="355"/>
      <c r="D101" s="212">
        <f>SUM(B87:C100)</f>
        <v>25</v>
      </c>
    </row>
    <row r="102" spans="1:6" x14ac:dyDescent="0.3">
      <c r="A102" s="353" t="s">
        <v>342</v>
      </c>
      <c r="B102" s="354"/>
      <c r="C102" s="355"/>
      <c r="D102" s="64">
        <f>D101/(COUNT(B87:C100)*2)</f>
        <v>0.8928571428571429</v>
      </c>
    </row>
    <row r="103" spans="1:6" s="50" customFormat="1" x14ac:dyDescent="0.3">
      <c r="A103" s="54"/>
      <c r="B103" s="55"/>
      <c r="C103" s="55"/>
      <c r="D103" s="56"/>
    </row>
    <row r="104" spans="1:6" s="50" customFormat="1" x14ac:dyDescent="0.3">
      <c r="A104" s="89"/>
      <c r="B104" s="90"/>
      <c r="C104" s="90"/>
      <c r="D104" s="91"/>
    </row>
    <row r="105" spans="1:6" s="50" customFormat="1" ht="19.5" x14ac:dyDescent="0.4">
      <c r="A105" s="362" t="s">
        <v>238</v>
      </c>
      <c r="B105" s="363"/>
      <c r="C105" s="363"/>
      <c r="D105" s="363"/>
      <c r="E105" s="363"/>
      <c r="F105" s="363"/>
    </row>
    <row r="106" spans="1:6" s="50" customFormat="1" ht="34.5" x14ac:dyDescent="0.4">
      <c r="A106" s="92" t="s">
        <v>321</v>
      </c>
      <c r="B106" s="235">
        <v>2</v>
      </c>
      <c r="C106" s="226"/>
      <c r="D106" s="232"/>
      <c r="E106" s="219"/>
      <c r="F106" s="219"/>
    </row>
    <row r="107" spans="1:6" s="50" customFormat="1" ht="19.5" x14ac:dyDescent="0.4">
      <c r="A107" s="41" t="s">
        <v>207</v>
      </c>
      <c r="B107" s="235">
        <v>2</v>
      </c>
      <c r="C107" s="226"/>
      <c r="D107" s="232"/>
      <c r="E107" s="219"/>
      <c r="F107" s="219"/>
    </row>
    <row r="108" spans="1:6" s="50" customFormat="1" ht="19.5" x14ac:dyDescent="0.4">
      <c r="A108" s="41" t="s">
        <v>337</v>
      </c>
      <c r="B108" s="235">
        <v>2</v>
      </c>
      <c r="C108" s="226"/>
      <c r="D108" s="232"/>
      <c r="E108" s="219"/>
      <c r="F108" s="219"/>
    </row>
    <row r="109" spans="1:6" s="50" customFormat="1" ht="19.5" x14ac:dyDescent="0.4">
      <c r="A109" s="121" t="s">
        <v>338</v>
      </c>
      <c r="B109" s="235">
        <v>2</v>
      </c>
      <c r="C109" s="226"/>
      <c r="D109" s="232"/>
      <c r="E109" s="219"/>
      <c r="F109" s="219"/>
    </row>
    <row r="110" spans="1:6" s="50" customFormat="1" ht="34.5" x14ac:dyDescent="0.4">
      <c r="A110" s="49" t="s">
        <v>286</v>
      </c>
      <c r="B110" s="235">
        <v>2</v>
      </c>
      <c r="C110" s="226"/>
      <c r="D110" s="232"/>
      <c r="E110" s="219"/>
      <c r="F110" s="219"/>
    </row>
    <row r="111" spans="1:6" s="50" customFormat="1" ht="36" x14ac:dyDescent="0.35">
      <c r="A111" s="88" t="s">
        <v>261</v>
      </c>
      <c r="B111" s="235">
        <v>2</v>
      </c>
      <c r="C111" s="246" t="str">
        <f>IF(B111=0, -5, "0")</f>
        <v>0</v>
      </c>
      <c r="D111" s="237" t="s">
        <v>584</v>
      </c>
      <c r="E111" s="231"/>
      <c r="F111" s="219"/>
    </row>
    <row r="112" spans="1:6" s="50" customFormat="1" x14ac:dyDescent="0.3">
      <c r="A112" s="49" t="s">
        <v>182</v>
      </c>
      <c r="B112" s="235">
        <v>2</v>
      </c>
      <c r="C112" s="219"/>
      <c r="D112" s="242"/>
      <c r="E112" s="231"/>
      <c r="F112" s="219"/>
    </row>
    <row r="113" spans="1:6" s="50" customFormat="1" x14ac:dyDescent="0.3">
      <c r="A113" s="121" t="s">
        <v>329</v>
      </c>
      <c r="B113" s="235">
        <v>2</v>
      </c>
      <c r="C113" s="219"/>
      <c r="D113" s="242"/>
      <c r="E113" s="231"/>
      <c r="F113" s="219"/>
    </row>
    <row r="114" spans="1:6" s="50" customFormat="1" ht="50.25" x14ac:dyDescent="0.35">
      <c r="A114" s="88" t="s">
        <v>361</v>
      </c>
      <c r="B114" s="235">
        <v>0</v>
      </c>
      <c r="C114" s="246">
        <f>IF(B114=0, -5, "0")</f>
        <v>-5</v>
      </c>
      <c r="D114" s="242" t="s">
        <v>608</v>
      </c>
      <c r="E114" s="242" t="s">
        <v>588</v>
      </c>
      <c r="F114" s="219"/>
    </row>
    <row r="115" spans="1:6" s="50" customFormat="1" ht="18" x14ac:dyDescent="0.35">
      <c r="A115" s="88" t="s">
        <v>366</v>
      </c>
      <c r="B115" s="235">
        <v>2</v>
      </c>
      <c r="C115" s="246" t="str">
        <f>IF(B115=0, -5, "0")</f>
        <v>0</v>
      </c>
      <c r="D115" s="242"/>
      <c r="E115" s="231"/>
      <c r="F115" s="231"/>
    </row>
    <row r="116" spans="1:6" s="50" customFormat="1" x14ac:dyDescent="0.3">
      <c r="A116" s="93" t="s">
        <v>263</v>
      </c>
      <c r="B116" s="235">
        <v>2</v>
      </c>
      <c r="C116" s="219"/>
      <c r="D116" s="232"/>
      <c r="E116" s="219"/>
      <c r="F116" s="219"/>
    </row>
    <row r="117" spans="1:6" s="50" customFormat="1" x14ac:dyDescent="0.3">
      <c r="A117" s="353" t="s">
        <v>38</v>
      </c>
      <c r="B117" s="354"/>
      <c r="C117" s="355"/>
      <c r="D117" s="212">
        <f>SUM(B106:C116)</f>
        <v>15</v>
      </c>
      <c r="E117" s="37"/>
      <c r="F117" s="37"/>
    </row>
    <row r="118" spans="1:6" s="50" customFormat="1" x14ac:dyDescent="0.3">
      <c r="A118" s="353" t="s">
        <v>342</v>
      </c>
      <c r="B118" s="354"/>
      <c r="C118" s="355"/>
      <c r="D118" s="64">
        <f>D117/(COUNT(B106:C116)*2)</f>
        <v>0.625</v>
      </c>
      <c r="E118" s="37"/>
      <c r="F118" s="37"/>
    </row>
    <row r="119" spans="1:6" s="50" customFormat="1" x14ac:dyDescent="0.3">
      <c r="A119" s="54"/>
      <c r="B119" s="55"/>
      <c r="C119" s="55"/>
      <c r="D119" s="56"/>
    </row>
    <row r="120" spans="1:6" ht="19.5" x14ac:dyDescent="0.4">
      <c r="A120" s="362" t="s">
        <v>208</v>
      </c>
      <c r="B120" s="363"/>
      <c r="C120" s="363"/>
      <c r="D120" s="363"/>
      <c r="E120" s="363"/>
      <c r="F120" s="363"/>
    </row>
    <row r="121" spans="1:6" x14ac:dyDescent="0.3">
      <c r="A121" s="86" t="s">
        <v>322</v>
      </c>
      <c r="B121" s="236">
        <v>2</v>
      </c>
      <c r="C121" s="219"/>
      <c r="D121" s="238"/>
      <c r="E121" s="238"/>
      <c r="F121" s="219"/>
    </row>
    <row r="122" spans="1:6" x14ac:dyDescent="0.3">
      <c r="A122" s="86" t="s">
        <v>319</v>
      </c>
      <c r="B122" s="236">
        <v>2</v>
      </c>
      <c r="C122" s="219"/>
      <c r="D122" s="220"/>
      <c r="E122" s="220"/>
      <c r="F122" s="219"/>
    </row>
    <row r="123" spans="1:6" ht="19.5" x14ac:dyDescent="0.4">
      <c r="A123" s="41" t="s">
        <v>340</v>
      </c>
      <c r="B123" s="236">
        <v>2</v>
      </c>
      <c r="C123" s="226"/>
      <c r="D123" s="220"/>
      <c r="E123" s="220"/>
      <c r="F123" s="219"/>
    </row>
    <row r="124" spans="1:6" ht="19.5" x14ac:dyDescent="0.4">
      <c r="A124" s="48" t="s">
        <v>285</v>
      </c>
      <c r="B124" s="236">
        <v>2</v>
      </c>
      <c r="C124" s="226"/>
      <c r="D124" s="220"/>
      <c r="E124" s="220"/>
      <c r="F124" s="219"/>
    </row>
    <row r="125" spans="1:6" ht="19.5" x14ac:dyDescent="0.4">
      <c r="A125" s="41" t="s">
        <v>339</v>
      </c>
      <c r="B125" s="236">
        <v>2</v>
      </c>
      <c r="C125" s="226"/>
      <c r="D125" s="253"/>
      <c r="E125" s="227"/>
      <c r="F125" s="219"/>
    </row>
    <row r="126" spans="1:6" ht="36" x14ac:dyDescent="0.35">
      <c r="A126" s="82" t="s">
        <v>239</v>
      </c>
      <c r="B126" s="236">
        <v>2</v>
      </c>
      <c r="C126" s="247" t="str">
        <f>IF(B126=0, -5, "0")</f>
        <v>0</v>
      </c>
      <c r="D126" s="253" t="s">
        <v>579</v>
      </c>
      <c r="E126" s="227"/>
      <c r="F126" s="219"/>
    </row>
    <row r="127" spans="1:6" ht="18" x14ac:dyDescent="0.35">
      <c r="A127" s="75" t="s">
        <v>267</v>
      </c>
      <c r="B127" s="236">
        <v>2</v>
      </c>
      <c r="C127" s="247" t="str">
        <f>IF(B127=0, -5, "0")</f>
        <v>0</v>
      </c>
      <c r="D127" s="242" t="s">
        <v>580</v>
      </c>
      <c r="E127" s="220"/>
      <c r="F127" s="219"/>
    </row>
    <row r="128" spans="1:6" x14ac:dyDescent="0.3">
      <c r="A128" s="48" t="s">
        <v>183</v>
      </c>
      <c r="B128" s="236">
        <v>2</v>
      </c>
      <c r="C128" s="239"/>
      <c r="D128" s="242"/>
      <c r="E128" s="220"/>
      <c r="F128" s="219"/>
    </row>
    <row r="129" spans="1:6" ht="36" x14ac:dyDescent="0.35">
      <c r="A129" s="82" t="s">
        <v>217</v>
      </c>
      <c r="B129" s="236">
        <v>2</v>
      </c>
      <c r="C129" s="247" t="str">
        <f>IF(B129=0, -5, "0")</f>
        <v>0</v>
      </c>
      <c r="D129" s="242" t="s">
        <v>581</v>
      </c>
      <c r="E129" s="220"/>
      <c r="F129" s="219"/>
    </row>
    <row r="130" spans="1:6" x14ac:dyDescent="0.3">
      <c r="A130" s="51" t="s">
        <v>323</v>
      </c>
      <c r="B130" s="236">
        <v>2</v>
      </c>
      <c r="C130" s="239"/>
      <c r="D130" s="242"/>
      <c r="E130" s="220"/>
      <c r="F130" s="219"/>
    </row>
    <row r="131" spans="1:6" ht="18" x14ac:dyDescent="0.35">
      <c r="A131" s="87" t="s">
        <v>366</v>
      </c>
      <c r="B131" s="236">
        <v>2</v>
      </c>
      <c r="C131" s="247" t="str">
        <f>IF(B131=0, -5, "0")</f>
        <v>0</v>
      </c>
      <c r="D131" s="253" t="s">
        <v>590</v>
      </c>
      <c r="E131" s="227"/>
      <c r="F131" s="231"/>
    </row>
    <row r="132" spans="1:6" x14ac:dyDescent="0.3">
      <c r="A132" s="353" t="s">
        <v>38</v>
      </c>
      <c r="B132" s="354"/>
      <c r="C132" s="355"/>
      <c r="D132" s="212">
        <f>SUM(B121:C131)</f>
        <v>22</v>
      </c>
    </row>
    <row r="133" spans="1:6" x14ac:dyDescent="0.3">
      <c r="A133" s="353" t="s">
        <v>342</v>
      </c>
      <c r="B133" s="354"/>
      <c r="C133" s="355"/>
      <c r="D133" s="62">
        <f>D132/(COUNT(B121:C131)*2)</f>
        <v>1</v>
      </c>
    </row>
    <row r="134" spans="1:6" s="50" customFormat="1" x14ac:dyDescent="0.3">
      <c r="A134" s="54"/>
      <c r="B134" s="55"/>
      <c r="C134" s="55"/>
      <c r="D134" s="61"/>
    </row>
    <row r="135" spans="1:6" ht="19.5" x14ac:dyDescent="0.4">
      <c r="A135" s="362" t="s">
        <v>78</v>
      </c>
      <c r="B135" s="363"/>
      <c r="C135" s="363"/>
      <c r="D135" s="363"/>
      <c r="E135" s="363"/>
      <c r="F135" s="363"/>
    </row>
    <row r="136" spans="1:6" ht="19.5" x14ac:dyDescent="0.4">
      <c r="A136" s="51" t="s">
        <v>349</v>
      </c>
      <c r="B136" s="235">
        <v>2</v>
      </c>
      <c r="C136" s="226"/>
      <c r="D136" s="228"/>
      <c r="E136" s="219"/>
      <c r="F136" s="219"/>
    </row>
    <row r="137" spans="1:6" ht="18" x14ac:dyDescent="0.35">
      <c r="A137" s="75" t="s">
        <v>140</v>
      </c>
      <c r="B137" s="235">
        <v>2</v>
      </c>
      <c r="C137" s="248" t="str">
        <f>IF(B137=0, -5, "0")</f>
        <v>0</v>
      </c>
      <c r="D137" s="316" t="s">
        <v>584</v>
      </c>
      <c r="E137" s="219"/>
      <c r="F137" s="219"/>
    </row>
    <row r="138" spans="1:6" x14ac:dyDescent="0.3">
      <c r="A138" s="49" t="s">
        <v>324</v>
      </c>
      <c r="B138" s="235">
        <v>2</v>
      </c>
      <c r="C138" s="220"/>
      <c r="D138" s="317"/>
      <c r="E138" s="219"/>
      <c r="F138" s="219"/>
    </row>
    <row r="139" spans="1:6" x14ac:dyDescent="0.3">
      <c r="A139" s="94" t="s">
        <v>325</v>
      </c>
      <c r="B139" s="235">
        <v>2</v>
      </c>
      <c r="C139" s="220"/>
      <c r="D139" s="318"/>
      <c r="E139" s="219"/>
      <c r="F139" s="219"/>
    </row>
    <row r="140" spans="1:6" s="50" customFormat="1" x14ac:dyDescent="0.3">
      <c r="A140" s="49" t="s">
        <v>350</v>
      </c>
      <c r="B140" s="235">
        <v>2</v>
      </c>
      <c r="C140" s="242"/>
      <c r="D140" s="231"/>
      <c r="E140" s="231"/>
      <c r="F140" s="231"/>
    </row>
    <row r="141" spans="1:6" x14ac:dyDescent="0.3">
      <c r="A141" s="51" t="s">
        <v>331</v>
      </c>
      <c r="B141" s="235">
        <v>2</v>
      </c>
      <c r="C141" s="220"/>
      <c r="D141" s="315"/>
      <c r="E141" s="219"/>
      <c r="F141" s="219"/>
    </row>
    <row r="142" spans="1:6" x14ac:dyDescent="0.3">
      <c r="A142" s="51" t="s">
        <v>351</v>
      </c>
      <c r="B142" s="235" t="s">
        <v>34</v>
      </c>
      <c r="C142" s="220"/>
      <c r="D142" s="315"/>
      <c r="E142" s="219"/>
      <c r="F142" s="219"/>
    </row>
    <row r="143" spans="1:6" ht="18" x14ac:dyDescent="0.35">
      <c r="A143" s="75" t="s">
        <v>268</v>
      </c>
      <c r="B143" s="235" t="s">
        <v>34</v>
      </c>
      <c r="C143" s="248" t="str">
        <f>IF(B143=0, -5, "0")</f>
        <v>0</v>
      </c>
      <c r="D143" s="319"/>
      <c r="E143" s="219"/>
      <c r="F143" s="219"/>
    </row>
    <row r="144" spans="1:6" ht="18" x14ac:dyDescent="0.35">
      <c r="A144" s="75" t="s">
        <v>218</v>
      </c>
      <c r="B144" s="235" t="s">
        <v>34</v>
      </c>
      <c r="C144" s="248" t="str">
        <f>IF(B144=0, -5, "0")</f>
        <v>0</v>
      </c>
      <c r="D144" s="319"/>
      <c r="E144" s="219"/>
      <c r="F144" s="219"/>
    </row>
    <row r="145" spans="1:6" x14ac:dyDescent="0.3">
      <c r="A145" s="51" t="s">
        <v>104</v>
      </c>
      <c r="B145" s="235">
        <v>2</v>
      </c>
      <c r="C145" s="220"/>
      <c r="D145" s="315"/>
      <c r="E145" s="219"/>
      <c r="F145" s="219"/>
    </row>
    <row r="146" spans="1:6" ht="33" x14ac:dyDescent="0.3">
      <c r="A146" s="92" t="s">
        <v>240</v>
      </c>
      <c r="B146" s="235">
        <v>1</v>
      </c>
      <c r="C146" s="220"/>
      <c r="D146" s="242" t="s">
        <v>605</v>
      </c>
      <c r="E146" s="219"/>
      <c r="F146" s="219"/>
    </row>
    <row r="147" spans="1:6" x14ac:dyDescent="0.3">
      <c r="A147" s="41" t="s">
        <v>352</v>
      </c>
      <c r="B147" s="235">
        <v>1</v>
      </c>
      <c r="C147" s="220"/>
      <c r="D147" s="320" t="s">
        <v>583</v>
      </c>
      <c r="E147" s="219"/>
      <c r="F147" s="219"/>
    </row>
    <row r="148" spans="1:6" x14ac:dyDescent="0.3">
      <c r="A148" s="353" t="s">
        <v>38</v>
      </c>
      <c r="B148" s="354"/>
      <c r="C148" s="355"/>
      <c r="D148" s="212">
        <f>SUM(B136:C147)</f>
        <v>16</v>
      </c>
    </row>
    <row r="149" spans="1:6" x14ac:dyDescent="0.3">
      <c r="A149" s="353" t="s">
        <v>342</v>
      </c>
      <c r="B149" s="354"/>
      <c r="C149" s="355"/>
      <c r="D149" s="64">
        <f>D148/(COUNT(B136:C147)*2)</f>
        <v>0.88888888888888884</v>
      </c>
    </row>
    <row r="150" spans="1:6" s="50" customFormat="1" x14ac:dyDescent="0.3">
      <c r="A150" s="54"/>
      <c r="B150" s="55"/>
      <c r="C150" s="55"/>
      <c r="D150" s="56"/>
    </row>
    <row r="151" spans="1:6" ht="19.5" x14ac:dyDescent="0.4">
      <c r="A151" s="362" t="s">
        <v>243</v>
      </c>
      <c r="B151" s="363"/>
      <c r="C151" s="363"/>
      <c r="D151" s="363"/>
      <c r="E151" s="363"/>
      <c r="F151" s="363"/>
    </row>
    <row r="152" spans="1:6" x14ac:dyDescent="0.3">
      <c r="A152" s="92" t="s">
        <v>326</v>
      </c>
      <c r="B152" s="219">
        <v>2</v>
      </c>
      <c r="C152" s="219"/>
      <c r="D152" s="220"/>
      <c r="E152" s="219"/>
      <c r="F152" s="219"/>
    </row>
    <row r="153" spans="1:6" x14ac:dyDescent="0.3">
      <c r="A153" s="41" t="s">
        <v>162</v>
      </c>
      <c r="B153" s="219">
        <v>2</v>
      </c>
      <c r="C153" s="219"/>
      <c r="D153" s="220"/>
      <c r="E153" s="219"/>
      <c r="F153" s="219"/>
    </row>
    <row r="154" spans="1:6" ht="18" x14ac:dyDescent="0.35">
      <c r="A154" s="75" t="s">
        <v>353</v>
      </c>
      <c r="B154" s="219">
        <v>2</v>
      </c>
      <c r="C154" s="246" t="str">
        <f>IF(B154=0, -5, "0")</f>
        <v>0</v>
      </c>
      <c r="D154" s="220"/>
      <c r="E154" s="219"/>
      <c r="F154" s="219"/>
    </row>
    <row r="155" spans="1:6" ht="50.25" x14ac:dyDescent="0.35">
      <c r="A155" s="75" t="s">
        <v>354</v>
      </c>
      <c r="B155" s="219">
        <v>0</v>
      </c>
      <c r="C155" s="246">
        <f>IF(B155=0, -5, "0")</f>
        <v>-5</v>
      </c>
      <c r="D155" s="220" t="s">
        <v>555</v>
      </c>
      <c r="E155" s="220" t="s">
        <v>556</v>
      </c>
      <c r="F155" s="219"/>
    </row>
    <row r="156" spans="1:6" ht="33.75" x14ac:dyDescent="0.35">
      <c r="A156" s="75" t="s">
        <v>355</v>
      </c>
      <c r="B156" s="219">
        <v>0</v>
      </c>
      <c r="C156" s="246">
        <f>IF(B156=0, -5, "0")</f>
        <v>-5</v>
      </c>
      <c r="D156" s="242" t="s">
        <v>582</v>
      </c>
      <c r="E156" s="242" t="s">
        <v>591</v>
      </c>
      <c r="F156" s="219"/>
    </row>
    <row r="157" spans="1:6" ht="33" x14ac:dyDescent="0.3">
      <c r="A157" s="195" t="s">
        <v>219</v>
      </c>
      <c r="B157" s="219">
        <v>2</v>
      </c>
      <c r="C157" s="219"/>
      <c r="D157" s="243"/>
      <c r="E157" s="219"/>
      <c r="F157" s="219"/>
    </row>
    <row r="158" spans="1:6" x14ac:dyDescent="0.3">
      <c r="A158" s="194" t="s">
        <v>376</v>
      </c>
      <c r="B158" s="219">
        <v>2</v>
      </c>
      <c r="C158" s="219"/>
      <c r="D158" s="244"/>
      <c r="E158" s="219"/>
      <c r="F158" s="219"/>
    </row>
    <row r="159" spans="1:6" x14ac:dyDescent="0.3">
      <c r="A159" s="194" t="s">
        <v>181</v>
      </c>
      <c r="B159" s="219">
        <v>2</v>
      </c>
      <c r="C159" s="219"/>
      <c r="D159" s="244"/>
      <c r="E159" s="219"/>
      <c r="F159" s="219"/>
    </row>
    <row r="160" spans="1:6" x14ac:dyDescent="0.3">
      <c r="A160" s="353" t="s">
        <v>38</v>
      </c>
      <c r="B160" s="360"/>
      <c r="C160" s="361"/>
      <c r="D160" s="213">
        <f>SUM(B152:C159)</f>
        <v>2</v>
      </c>
    </row>
    <row r="161" spans="1:6" x14ac:dyDescent="0.3">
      <c r="A161" s="353" t="s">
        <v>342</v>
      </c>
      <c r="B161" s="354"/>
      <c r="C161" s="355"/>
      <c r="D161" s="64">
        <f>D160/(COUNT(B152:C159)*2)</f>
        <v>0.1</v>
      </c>
    </row>
    <row r="162" spans="1:6" s="50" customFormat="1" x14ac:dyDescent="0.3">
      <c r="A162" s="54"/>
      <c r="B162" s="55"/>
      <c r="C162" s="57"/>
      <c r="D162" s="58"/>
    </row>
    <row r="163" spans="1:6" ht="19.5" x14ac:dyDescent="0.4">
      <c r="A163" s="362" t="s">
        <v>85</v>
      </c>
      <c r="B163" s="363"/>
      <c r="C163" s="363"/>
      <c r="D163" s="363"/>
      <c r="E163" s="363"/>
      <c r="F163" s="363"/>
    </row>
    <row r="164" spans="1:6" ht="18" x14ac:dyDescent="0.35">
      <c r="A164" s="75" t="s">
        <v>333</v>
      </c>
      <c r="B164" s="219">
        <v>2</v>
      </c>
      <c r="C164" s="246" t="str">
        <f>IF(B164=0, -5, "0")</f>
        <v>0</v>
      </c>
      <c r="D164" s="219"/>
      <c r="E164" s="219"/>
      <c r="F164" s="219"/>
    </row>
    <row r="165" spans="1:6" x14ac:dyDescent="0.3">
      <c r="A165" s="41" t="s">
        <v>334</v>
      </c>
      <c r="B165" s="219">
        <v>2</v>
      </c>
      <c r="C165" s="219"/>
      <c r="D165" s="220"/>
      <c r="E165" s="219"/>
      <c r="F165" s="219"/>
    </row>
    <row r="166" spans="1:6" x14ac:dyDescent="0.3">
      <c r="A166" s="86" t="s">
        <v>241</v>
      </c>
      <c r="B166" s="219">
        <v>2</v>
      </c>
      <c r="C166" s="219"/>
      <c r="D166" s="220"/>
      <c r="E166" s="219"/>
      <c r="F166" s="219"/>
    </row>
    <row r="167" spans="1:6" x14ac:dyDescent="0.3">
      <c r="A167" s="41" t="s">
        <v>95</v>
      </c>
      <c r="B167" s="219">
        <v>2</v>
      </c>
      <c r="C167" s="219"/>
      <c r="D167" s="219"/>
      <c r="E167" s="220"/>
      <c r="F167" s="219"/>
    </row>
    <row r="168" spans="1:6" x14ac:dyDescent="0.3">
      <c r="A168" s="353" t="s">
        <v>38</v>
      </c>
      <c r="B168" s="354"/>
      <c r="C168" s="355"/>
      <c r="D168" s="212">
        <f>SUM(B164:C167)</f>
        <v>8</v>
      </c>
    </row>
    <row r="169" spans="1:6" x14ac:dyDescent="0.3">
      <c r="A169" s="353" t="s">
        <v>342</v>
      </c>
      <c r="B169" s="354"/>
      <c r="C169" s="355"/>
      <c r="D169" s="64">
        <f>D168/(COUNT(B164:C167)*2)</f>
        <v>1</v>
      </c>
    </row>
    <row r="170" spans="1:6" s="50" customFormat="1" x14ac:dyDescent="0.3">
      <c r="A170" s="54"/>
      <c r="B170" s="55"/>
      <c r="C170" s="55"/>
      <c r="D170" s="56"/>
    </row>
    <row r="171" spans="1:6" ht="19.5" x14ac:dyDescent="0.4">
      <c r="A171" s="370" t="s">
        <v>17</v>
      </c>
      <c r="B171" s="371"/>
      <c r="C171" s="371"/>
      <c r="D171" s="371"/>
      <c r="E171" s="371"/>
      <c r="F171" s="371"/>
    </row>
    <row r="172" spans="1:6" ht="33" x14ac:dyDescent="0.3">
      <c r="A172" s="48" t="s">
        <v>202</v>
      </c>
      <c r="B172" s="219">
        <v>1</v>
      </c>
      <c r="C172" s="219"/>
      <c r="D172" s="239" t="s">
        <v>557</v>
      </c>
      <c r="E172" s="219"/>
      <c r="F172" s="219"/>
    </row>
    <row r="173" spans="1:6" ht="33" x14ac:dyDescent="0.3">
      <c r="A173" s="41" t="s">
        <v>96</v>
      </c>
      <c r="B173" s="219">
        <v>1</v>
      </c>
      <c r="C173" s="219"/>
      <c r="D173" s="239" t="s">
        <v>564</v>
      </c>
      <c r="E173" s="219"/>
      <c r="F173" s="219"/>
    </row>
    <row r="174" spans="1:6" x14ac:dyDescent="0.3">
      <c r="A174" s="86" t="s">
        <v>220</v>
      </c>
      <c r="B174" s="219">
        <v>2</v>
      </c>
      <c r="C174" s="219"/>
      <c r="D174" s="220"/>
      <c r="E174" s="219"/>
      <c r="F174" s="219"/>
    </row>
    <row r="175" spans="1:6" ht="33" x14ac:dyDescent="0.3">
      <c r="A175" s="41" t="s">
        <v>163</v>
      </c>
      <c r="B175" s="219">
        <v>1</v>
      </c>
      <c r="C175" s="219"/>
      <c r="D175" s="220" t="s">
        <v>558</v>
      </c>
      <c r="E175" s="220"/>
      <c r="F175" s="219"/>
    </row>
    <row r="176" spans="1:6" x14ac:dyDescent="0.3">
      <c r="A176" s="353" t="s">
        <v>38</v>
      </c>
      <c r="B176" s="354"/>
      <c r="C176" s="355"/>
      <c r="D176" s="212">
        <f>SUM(B172:C175)</f>
        <v>5</v>
      </c>
    </row>
    <row r="177" spans="1:6" x14ac:dyDescent="0.3">
      <c r="A177" s="353" t="s">
        <v>342</v>
      </c>
      <c r="B177" s="354"/>
      <c r="C177" s="355"/>
      <c r="D177" s="64">
        <f>D176/(COUNT(B172:C175)*2)</f>
        <v>0.625</v>
      </c>
    </row>
    <row r="178" spans="1:6" s="50" customFormat="1" x14ac:dyDescent="0.3">
      <c r="A178" s="54"/>
      <c r="B178" s="55"/>
      <c r="C178" s="55"/>
      <c r="D178" s="56"/>
    </row>
    <row r="179" spans="1:6" ht="19.5" x14ac:dyDescent="0.4">
      <c r="A179" s="362" t="s">
        <v>87</v>
      </c>
      <c r="B179" s="363"/>
      <c r="C179" s="363"/>
      <c r="D179" s="363"/>
      <c r="E179" s="363"/>
      <c r="F179" s="363"/>
    </row>
    <row r="180" spans="1:6" x14ac:dyDescent="0.3">
      <c r="A180" s="86" t="s">
        <v>364</v>
      </c>
      <c r="B180" s="219">
        <v>2</v>
      </c>
      <c r="C180" s="219"/>
      <c r="D180" s="220"/>
      <c r="E180" s="220"/>
      <c r="F180" s="219"/>
    </row>
    <row r="181" spans="1:6" ht="33" x14ac:dyDescent="0.3">
      <c r="A181" s="94" t="s">
        <v>247</v>
      </c>
      <c r="B181" s="219">
        <v>1</v>
      </c>
      <c r="C181" s="219"/>
      <c r="D181" s="220" t="s">
        <v>559</v>
      </c>
      <c r="E181" s="166"/>
      <c r="F181" s="219"/>
    </row>
    <row r="182" spans="1:6" ht="33" x14ac:dyDescent="0.3">
      <c r="A182" s="41" t="s">
        <v>97</v>
      </c>
      <c r="B182" s="219">
        <v>1</v>
      </c>
      <c r="C182" s="219"/>
      <c r="D182" s="220" t="s">
        <v>560</v>
      </c>
      <c r="E182" s="219"/>
      <c r="F182" s="219"/>
    </row>
    <row r="183" spans="1:6" x14ac:dyDescent="0.3">
      <c r="A183" s="48" t="s">
        <v>269</v>
      </c>
      <c r="B183" s="219" t="s">
        <v>34</v>
      </c>
      <c r="C183" s="219"/>
      <c r="D183" s="220"/>
      <c r="E183" s="219"/>
      <c r="F183" s="219"/>
    </row>
    <row r="184" spans="1:6" x14ac:dyDescent="0.3">
      <c r="A184" s="41" t="s">
        <v>356</v>
      </c>
      <c r="B184" s="219">
        <v>2</v>
      </c>
      <c r="C184" s="219"/>
      <c r="D184" s="220"/>
      <c r="E184" s="219"/>
      <c r="F184" s="219"/>
    </row>
    <row r="185" spans="1:6" x14ac:dyDescent="0.3">
      <c r="A185" s="353" t="s">
        <v>38</v>
      </c>
      <c r="B185" s="354"/>
      <c r="C185" s="355"/>
      <c r="D185" s="212">
        <f>SUM(B180:C184)</f>
        <v>6</v>
      </c>
    </row>
    <row r="186" spans="1:6" x14ac:dyDescent="0.3">
      <c r="A186" s="353" t="s">
        <v>342</v>
      </c>
      <c r="B186" s="354"/>
      <c r="C186" s="355"/>
      <c r="D186" s="64">
        <f>D185/(COUNT(B180:C184)*2)</f>
        <v>0.75</v>
      </c>
    </row>
    <row r="187" spans="1:6" s="50" customFormat="1" x14ac:dyDescent="0.3">
      <c r="A187" s="54"/>
      <c r="B187" s="55"/>
      <c r="C187" s="55"/>
      <c r="D187" s="56"/>
    </row>
    <row r="188" spans="1:6" ht="19.5" x14ac:dyDescent="0.4">
      <c r="A188" s="362" t="s">
        <v>242</v>
      </c>
      <c r="B188" s="363"/>
      <c r="C188" s="363"/>
      <c r="D188" s="363"/>
      <c r="E188" s="363"/>
      <c r="F188" s="363"/>
    </row>
    <row r="189" spans="1:6" x14ac:dyDescent="0.3">
      <c r="A189" s="41" t="s">
        <v>357</v>
      </c>
      <c r="B189" s="219">
        <v>2</v>
      </c>
      <c r="C189" s="219"/>
      <c r="D189" s="219"/>
      <c r="E189" s="219"/>
      <c r="F189" s="219"/>
    </row>
    <row r="190" spans="1:6" ht="18" x14ac:dyDescent="0.35">
      <c r="A190" s="158" t="s">
        <v>365</v>
      </c>
      <c r="B190" s="219" t="s">
        <v>34</v>
      </c>
      <c r="C190" s="246" t="str">
        <f>IF(B190=0, -5, "0")</f>
        <v>0</v>
      </c>
      <c r="D190" s="219"/>
      <c r="E190" s="219"/>
      <c r="F190" s="231"/>
    </row>
    <row r="191" spans="1:6" x14ac:dyDescent="0.3">
      <c r="A191" s="48" t="s">
        <v>360</v>
      </c>
      <c r="B191" s="219" t="s">
        <v>34</v>
      </c>
      <c r="C191" s="219"/>
      <c r="D191" s="219"/>
      <c r="E191" s="219"/>
      <c r="F191" s="219"/>
    </row>
    <row r="192" spans="1:6" x14ac:dyDescent="0.3">
      <c r="A192" s="95" t="s">
        <v>212</v>
      </c>
      <c r="B192" s="219" t="s">
        <v>34</v>
      </c>
      <c r="C192" s="219"/>
      <c r="D192" s="219"/>
      <c r="E192" s="219"/>
      <c r="F192" s="219"/>
    </row>
    <row r="193" spans="1:4" x14ac:dyDescent="0.3">
      <c r="A193" s="353" t="s">
        <v>38</v>
      </c>
      <c r="B193" s="354"/>
      <c r="C193" s="355"/>
      <c r="D193" s="96">
        <f>SUM(B189:C192)</f>
        <v>2</v>
      </c>
    </row>
    <row r="194" spans="1:4" x14ac:dyDescent="0.3">
      <c r="A194" s="353" t="s">
        <v>342</v>
      </c>
      <c r="B194" s="354"/>
      <c r="C194" s="355"/>
      <c r="D194" s="64">
        <f>D193/(COUNT(B189:C192)*2)</f>
        <v>1</v>
      </c>
    </row>
    <row r="196" spans="1:4" ht="18" x14ac:dyDescent="0.35">
      <c r="A196" s="120" t="s">
        <v>589</v>
      </c>
      <c r="B196" s="119"/>
      <c r="C196" s="119"/>
      <c r="D196" s="321">
        <v>0.7</v>
      </c>
    </row>
    <row r="197" spans="1:4" ht="22.5" x14ac:dyDescent="0.3">
      <c r="A197" s="70" t="s">
        <v>47</v>
      </c>
      <c r="B197" s="71"/>
      <c r="C197" s="72"/>
      <c r="D197" s="73">
        <f>SUM(D193,D185,D176,D168,D160,D62,D51,D32,D22,D117,D148,D132,D101,D83,D41)</f>
        <v>175</v>
      </c>
    </row>
    <row r="198" spans="1:4" ht="22.5" x14ac:dyDescent="0.3">
      <c r="A198" s="70" t="s">
        <v>378</v>
      </c>
      <c r="B198" s="71"/>
      <c r="C198" s="72"/>
      <c r="D198" s="74">
        <f>D197/(COUNT(B189:C192,B180:C184,B172:C175,B164:C167,B152:C159,B55:C61,B45:C50,B26:C31,B17:C21,B106:C116,B136:C147,B121:C131,B87:C100,B66:C82,B36:C40)*2)</f>
        <v>0.80275229357798161</v>
      </c>
    </row>
  </sheetData>
  <sheetProtection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pageSetup paperSize="9" scale="45" orientation="portrait" r:id="rId1"/>
  <rowBreaks count="2" manualBreakCount="2">
    <brk id="84" max="5" man="1"/>
    <brk id="162" max="5" man="1"/>
  </rowBreaks>
  <colBreaks count="1" manualBreakCount="1">
    <brk id="6" max="197" man="1"/>
  </colBreaks>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8"/>
  <dimension ref="A1:XFD505"/>
  <sheetViews>
    <sheetView topLeftCell="A364" zoomScale="80" zoomScaleNormal="80" workbookViewId="0">
      <selection activeCell="D340" sqref="D340"/>
    </sheetView>
  </sheetViews>
  <sheetFormatPr baseColWidth="10" defaultColWidth="11.42578125" defaultRowHeight="15" x14ac:dyDescent="0.25"/>
  <cols>
    <col min="1" max="1" width="57.140625" style="1" customWidth="1"/>
    <col min="2" max="2" width="14" style="165" customWidth="1"/>
    <col min="3" max="3" width="9.140625" style="165" customWidth="1"/>
    <col min="4" max="4" width="50" style="165" customWidth="1"/>
    <col min="5" max="5" width="26.42578125" style="6" customWidth="1"/>
    <col min="6" max="6" width="11.42578125" style="165"/>
    <col min="7" max="7" width="5" style="165" customWidth="1"/>
    <col min="8" max="16384" width="11.42578125" style="165"/>
  </cols>
  <sheetData>
    <row r="1" spans="1:9" ht="20.25" x14ac:dyDescent="0.3">
      <c r="A1"/>
      <c r="C1" s="42">
        <v>0</v>
      </c>
      <c r="D1" s="341"/>
      <c r="E1" s="341"/>
      <c r="F1" s="341"/>
      <c r="G1" s="341"/>
      <c r="H1" s="341"/>
      <c r="I1" s="341"/>
    </row>
    <row r="2" spans="1:9" ht="20.25" x14ac:dyDescent="0.3">
      <c r="C2" s="42">
        <v>1</v>
      </c>
      <c r="D2" s="305"/>
      <c r="E2" s="286"/>
      <c r="F2" s="305"/>
      <c r="G2" s="305"/>
      <c r="H2" s="305"/>
      <c r="I2" s="305"/>
    </row>
    <row r="3" spans="1:9" ht="20.25" x14ac:dyDescent="0.3">
      <c r="C3" s="42">
        <v>2</v>
      </c>
      <c r="D3" s="305"/>
      <c r="E3" s="286"/>
      <c r="F3" s="305"/>
      <c r="G3" s="305"/>
      <c r="H3" s="305"/>
      <c r="I3" s="305"/>
    </row>
    <row r="4" spans="1:9" ht="20.25" x14ac:dyDescent="0.3">
      <c r="C4" s="42" t="s">
        <v>34</v>
      </c>
      <c r="D4" s="305"/>
      <c r="E4" s="286"/>
      <c r="F4" s="305"/>
      <c r="G4" s="305"/>
      <c r="H4" s="305"/>
      <c r="I4" s="305"/>
    </row>
    <row r="5" spans="1:9" ht="20.25" x14ac:dyDescent="0.3">
      <c r="D5" s="305"/>
      <c r="E5" s="286"/>
      <c r="F5" s="305"/>
      <c r="G5" s="305"/>
      <c r="H5" s="305"/>
      <c r="I5" s="305"/>
    </row>
    <row r="6" spans="1:9" ht="20.25" x14ac:dyDescent="0.3">
      <c r="D6" s="305"/>
      <c r="E6" s="286"/>
      <c r="F6" s="305"/>
      <c r="G6" s="305"/>
      <c r="H6" s="305"/>
      <c r="I6" s="305"/>
    </row>
    <row r="7" spans="1:9" ht="21" x14ac:dyDescent="0.3">
      <c r="A7" s="342" t="s">
        <v>201</v>
      </c>
      <c r="B7" s="342"/>
      <c r="C7" s="342"/>
      <c r="D7" s="342"/>
      <c r="E7" s="342"/>
      <c r="F7" s="342"/>
      <c r="G7" s="305"/>
      <c r="H7" s="305"/>
      <c r="I7" s="305"/>
    </row>
    <row r="8" spans="1:9" ht="29.25" x14ac:dyDescent="0.5">
      <c r="A8" s="343" t="str">
        <f>'Page de garde'!D18</f>
        <v>CM Tozeur</v>
      </c>
      <c r="B8" s="343"/>
      <c r="C8" s="343"/>
      <c r="D8" s="343"/>
      <c r="E8" s="343"/>
      <c r="F8" s="343"/>
      <c r="G8" s="307"/>
      <c r="H8" s="307"/>
      <c r="I8" s="305"/>
    </row>
    <row r="9" spans="1:9" ht="24.75" x14ac:dyDescent="0.5">
      <c r="A9" s="38" t="s">
        <v>44</v>
      </c>
      <c r="B9" s="344" t="s">
        <v>609</v>
      </c>
      <c r="C9" s="344"/>
      <c r="D9" s="344"/>
      <c r="E9" s="344"/>
      <c r="F9" s="344"/>
      <c r="G9" s="307"/>
      <c r="H9" s="307"/>
      <c r="I9" s="305"/>
    </row>
    <row r="10" spans="1:9" ht="24.75" x14ac:dyDescent="0.5">
      <c r="A10" s="39" t="s">
        <v>46</v>
      </c>
      <c r="B10" s="345" t="s">
        <v>610</v>
      </c>
      <c r="C10" s="345"/>
      <c r="D10" s="345"/>
      <c r="E10" s="345"/>
      <c r="F10" s="345"/>
      <c r="G10" s="307"/>
      <c r="H10" s="307"/>
      <c r="I10" s="305"/>
    </row>
    <row r="11" spans="1:9" ht="24.75" x14ac:dyDescent="0.5">
      <c r="A11" s="38" t="s">
        <v>45</v>
      </c>
      <c r="B11" s="340">
        <v>43094</v>
      </c>
      <c r="C11" s="340"/>
      <c r="D11" s="340"/>
      <c r="E11" s="340"/>
      <c r="F11" s="340"/>
      <c r="G11" s="307"/>
      <c r="H11" s="307"/>
      <c r="I11" s="305"/>
    </row>
    <row r="12" spans="1:9" ht="24.75" x14ac:dyDescent="0.5">
      <c r="A12" s="38" t="s">
        <v>276</v>
      </c>
      <c r="B12" s="346">
        <f>D505</f>
        <v>0.92164179104477617</v>
      </c>
      <c r="C12" s="346"/>
      <c r="D12" s="346"/>
      <c r="E12" s="346"/>
      <c r="F12" s="346"/>
      <c r="G12" s="307"/>
      <c r="H12" s="307"/>
      <c r="I12" s="305"/>
    </row>
    <row r="13" spans="1:9" ht="22.5" x14ac:dyDescent="0.45">
      <c r="A13" s="35"/>
      <c r="B13" s="36"/>
      <c r="C13" s="36"/>
      <c r="D13" s="347"/>
      <c r="E13" s="347"/>
      <c r="F13" s="347"/>
      <c r="G13" s="347"/>
      <c r="H13" s="347"/>
      <c r="I13" s="3"/>
    </row>
    <row r="14" spans="1:9" ht="16.5" customHeight="1" x14ac:dyDescent="0.3">
      <c r="A14" s="348" t="s">
        <v>32</v>
      </c>
      <c r="B14" s="349" t="s">
        <v>33</v>
      </c>
      <c r="C14" s="349"/>
      <c r="D14" s="349" t="s">
        <v>48</v>
      </c>
      <c r="E14" s="350" t="s">
        <v>358</v>
      </c>
      <c r="F14" s="349" t="s">
        <v>214</v>
      </c>
      <c r="G14" s="36"/>
      <c r="H14" s="36"/>
    </row>
    <row r="15" spans="1:9" ht="16.5" customHeight="1" x14ac:dyDescent="0.3">
      <c r="A15" s="348"/>
      <c r="B15" s="76" t="s">
        <v>36</v>
      </c>
      <c r="C15" s="76" t="s">
        <v>35</v>
      </c>
      <c r="D15" s="349"/>
      <c r="E15" s="350"/>
      <c r="F15" s="349"/>
      <c r="G15" s="36"/>
      <c r="H15" s="36"/>
    </row>
    <row r="16" spans="1:9" ht="18" x14ac:dyDescent="0.35">
      <c r="A16" s="337" t="s">
        <v>0</v>
      </c>
      <c r="B16" s="337"/>
      <c r="C16" s="337"/>
      <c r="D16" s="337"/>
      <c r="E16" s="337"/>
      <c r="F16" s="337"/>
      <c r="G16" s="36"/>
      <c r="H16" s="36"/>
    </row>
    <row r="17" spans="1:8" ht="18" x14ac:dyDescent="0.3">
      <c r="A17" s="180">
        <f>B11</f>
        <v>43094</v>
      </c>
      <c r="B17" s="36"/>
      <c r="C17" s="36"/>
      <c r="D17" s="36"/>
      <c r="E17" s="287"/>
      <c r="F17" s="36"/>
      <c r="G17" s="36"/>
      <c r="H17" s="36"/>
    </row>
    <row r="18" spans="1:8" ht="18" x14ac:dyDescent="0.25">
      <c r="A18" s="351" t="s">
        <v>1</v>
      </c>
      <c r="B18" s="352"/>
      <c r="C18" s="352"/>
      <c r="D18" s="352"/>
      <c r="E18" s="352"/>
      <c r="F18" s="352"/>
    </row>
    <row r="19" spans="1:8" x14ac:dyDescent="0.25">
      <c r="A19" s="167" t="s">
        <v>10</v>
      </c>
      <c r="B19" s="168">
        <v>2</v>
      </c>
      <c r="C19" s="168"/>
      <c r="D19" s="166"/>
      <c r="E19" s="166"/>
      <c r="F19" s="145"/>
    </row>
    <row r="20" spans="1:8" x14ac:dyDescent="0.25">
      <c r="A20" s="167" t="s">
        <v>211</v>
      </c>
      <c r="B20" s="168" t="s">
        <v>34</v>
      </c>
      <c r="C20" s="168"/>
      <c r="D20" s="166"/>
      <c r="E20" s="166"/>
      <c r="F20" s="145"/>
    </row>
    <row r="21" spans="1:8" x14ac:dyDescent="0.25">
      <c r="A21" s="167" t="s">
        <v>98</v>
      </c>
      <c r="B21" s="168">
        <v>2</v>
      </c>
      <c r="C21" s="168"/>
      <c r="D21" s="166"/>
      <c r="E21" s="166"/>
      <c r="F21" s="145"/>
    </row>
    <row r="22" spans="1:8" s="170" customFormat="1" x14ac:dyDescent="0.25">
      <c r="A22" s="99" t="s">
        <v>307</v>
      </c>
      <c r="B22" s="168">
        <v>2</v>
      </c>
      <c r="C22" s="169"/>
      <c r="E22" s="144"/>
      <c r="F22" s="171"/>
    </row>
    <row r="23" spans="1:8" x14ac:dyDescent="0.25">
      <c r="A23" s="19" t="s">
        <v>38</v>
      </c>
      <c r="B23" s="19"/>
      <c r="C23" s="19"/>
      <c r="D23" s="19">
        <f>SUM(B19:C22)</f>
        <v>6</v>
      </c>
    </row>
    <row r="24" spans="1:8" x14ac:dyDescent="0.25">
      <c r="A24" s="19" t="s">
        <v>37</v>
      </c>
      <c r="B24" s="20"/>
      <c r="C24" s="21"/>
      <c r="D24" s="62">
        <f>D23/(COUNT(B19:C22)*2)</f>
        <v>1</v>
      </c>
    </row>
    <row r="25" spans="1:8" x14ac:dyDescent="0.25">
      <c r="A25" s="5"/>
      <c r="B25" s="6"/>
      <c r="C25" s="7"/>
      <c r="D25" s="6"/>
    </row>
    <row r="26" spans="1:8" ht="18" x14ac:dyDescent="0.25">
      <c r="A26" s="335" t="s">
        <v>18</v>
      </c>
      <c r="B26" s="336"/>
      <c r="C26" s="336"/>
      <c r="D26" s="336"/>
      <c r="E26" s="336"/>
      <c r="F26" s="336"/>
    </row>
    <row r="27" spans="1:8" x14ac:dyDescent="0.25">
      <c r="A27" s="18" t="s">
        <v>2</v>
      </c>
      <c r="B27" s="168">
        <v>2</v>
      </c>
      <c r="C27" s="168"/>
      <c r="D27" s="166"/>
      <c r="E27" s="166"/>
      <c r="F27" s="145"/>
    </row>
    <row r="28" spans="1:8" ht="18" x14ac:dyDescent="0.35">
      <c r="A28" s="75" t="s">
        <v>186</v>
      </c>
      <c r="B28" s="168">
        <v>2</v>
      </c>
      <c r="C28" s="215" t="str">
        <f>IF(B28=0, -5, "0")</f>
        <v>0</v>
      </c>
      <c r="D28" s="166"/>
      <c r="E28" s="166"/>
      <c r="F28" s="145"/>
    </row>
    <row r="29" spans="1:8" ht="30" x14ac:dyDescent="0.25">
      <c r="A29" s="167" t="s">
        <v>170</v>
      </c>
      <c r="B29" s="168">
        <v>2</v>
      </c>
      <c r="C29" s="168"/>
      <c r="D29" s="166"/>
      <c r="E29" s="166"/>
      <c r="F29" s="145"/>
    </row>
    <row r="30" spans="1:8" ht="45" x14ac:dyDescent="0.25">
      <c r="A30" s="167" t="s">
        <v>165</v>
      </c>
      <c r="B30" s="168">
        <v>2</v>
      </c>
      <c r="C30" s="168"/>
      <c r="D30" s="153"/>
      <c r="E30" s="166"/>
      <c r="F30" s="145"/>
    </row>
    <row r="31" spans="1:8" ht="30" x14ac:dyDescent="0.25">
      <c r="A31" s="18" t="s">
        <v>53</v>
      </c>
      <c r="B31" s="168">
        <v>2</v>
      </c>
      <c r="C31" s="168"/>
      <c r="D31" s="166"/>
      <c r="E31" s="166"/>
      <c r="F31" s="145"/>
    </row>
    <row r="32" spans="1:8" ht="75" x14ac:dyDescent="0.25">
      <c r="A32" s="167" t="s">
        <v>166</v>
      </c>
      <c r="B32" s="168">
        <v>2</v>
      </c>
      <c r="C32" s="168"/>
      <c r="D32" s="154"/>
      <c r="E32" s="166"/>
      <c r="F32" s="145"/>
      <c r="G32" s="170"/>
    </row>
    <row r="33" spans="1:7" ht="36" x14ac:dyDescent="0.25">
      <c r="A33" s="98" t="s">
        <v>11</v>
      </c>
      <c r="B33" s="168">
        <v>2</v>
      </c>
      <c r="C33" s="215" t="str">
        <f>IF(B33=0, -5, "0")</f>
        <v>0</v>
      </c>
      <c r="D33" s="128"/>
      <c r="E33" s="166"/>
      <c r="F33" s="145"/>
    </row>
    <row r="34" spans="1:7" x14ac:dyDescent="0.25">
      <c r="A34" s="18" t="s">
        <v>290</v>
      </c>
      <c r="B34" s="168">
        <v>2</v>
      </c>
      <c r="C34" s="169"/>
      <c r="D34" s="164"/>
      <c r="E34" s="144"/>
      <c r="F34" s="171"/>
      <c r="G34" s="170"/>
    </row>
    <row r="35" spans="1:7" x14ac:dyDescent="0.25">
      <c r="A35" s="18" t="s">
        <v>203</v>
      </c>
      <c r="B35" s="168">
        <v>2</v>
      </c>
      <c r="C35" s="168"/>
      <c r="D35" s="166"/>
      <c r="E35" s="166"/>
      <c r="F35" s="145"/>
    </row>
    <row r="36" spans="1:7" ht="45" x14ac:dyDescent="0.25">
      <c r="A36" s="108" t="s">
        <v>287</v>
      </c>
      <c r="B36" s="168">
        <v>2</v>
      </c>
      <c r="C36" s="152"/>
      <c r="D36" s="132">
        <v>1</v>
      </c>
      <c r="E36" s="7"/>
      <c r="F36" s="101"/>
    </row>
    <row r="37" spans="1:7" x14ac:dyDescent="0.25">
      <c r="A37" s="19" t="s">
        <v>38</v>
      </c>
      <c r="B37" s="19"/>
      <c r="C37" s="19"/>
      <c r="D37" s="19">
        <f>SUM(B27:C35)</f>
        <v>18</v>
      </c>
    </row>
    <row r="38" spans="1:7" x14ac:dyDescent="0.25">
      <c r="A38" s="19" t="s">
        <v>37</v>
      </c>
      <c r="B38" s="20"/>
      <c r="C38" s="21"/>
      <c r="D38" s="62">
        <f>D37/(COUNT(B27:C35)*2)</f>
        <v>1</v>
      </c>
    </row>
    <row r="39" spans="1:7" x14ac:dyDescent="0.25">
      <c r="A39" s="8"/>
      <c r="B39" s="7"/>
      <c r="C39" s="7"/>
      <c r="D39" s="7"/>
    </row>
    <row r="40" spans="1:7" ht="18" x14ac:dyDescent="0.25">
      <c r="A40" s="77" t="s">
        <v>40</v>
      </c>
      <c r="B40" s="78"/>
      <c r="C40" s="79"/>
      <c r="D40" s="80">
        <f>SUM(D37,D23)</f>
        <v>24</v>
      </c>
    </row>
    <row r="41" spans="1:7" ht="18" x14ac:dyDescent="0.25">
      <c r="A41" s="77" t="s">
        <v>223</v>
      </c>
      <c r="B41" s="78"/>
      <c r="C41" s="79"/>
      <c r="D41" s="81">
        <f>D40/(COUNT(B27:C35,B19:C22)*2)</f>
        <v>1</v>
      </c>
    </row>
    <row r="42" spans="1:7" x14ac:dyDescent="0.25">
      <c r="A42" s="9"/>
      <c r="B42" s="6"/>
      <c r="C42" s="7"/>
      <c r="D42" s="6"/>
    </row>
    <row r="43" spans="1:7" ht="18" x14ac:dyDescent="0.35">
      <c r="A43" s="337" t="s">
        <v>137</v>
      </c>
      <c r="B43" s="337"/>
      <c r="C43" s="337"/>
      <c r="D43" s="337"/>
      <c r="E43" s="337"/>
      <c r="F43" s="337"/>
    </row>
    <row r="44" spans="1:7" x14ac:dyDescent="0.25">
      <c r="A44" s="181">
        <f>B11</f>
        <v>43094</v>
      </c>
      <c r="B44" s="6"/>
      <c r="C44" s="7"/>
      <c r="D44" s="6"/>
    </row>
    <row r="45" spans="1:7" ht="16.5" x14ac:dyDescent="0.25">
      <c r="A45" s="338" t="s">
        <v>63</v>
      </c>
      <c r="B45" s="339"/>
      <c r="C45" s="339"/>
      <c r="D45" s="339"/>
      <c r="E45" s="339"/>
      <c r="F45" s="339"/>
    </row>
    <row r="46" spans="1:7" x14ac:dyDescent="0.25">
      <c r="A46" s="33" t="s">
        <v>109</v>
      </c>
      <c r="B46" s="168" t="s">
        <v>34</v>
      </c>
      <c r="C46" s="168"/>
      <c r="D46" s="154"/>
      <c r="E46" s="166"/>
      <c r="F46" s="145"/>
    </row>
    <row r="47" spans="1:7" ht="30" x14ac:dyDescent="0.25">
      <c r="A47" s="43" t="s">
        <v>259</v>
      </c>
      <c r="B47" s="168">
        <v>2</v>
      </c>
      <c r="C47" s="168"/>
      <c r="D47" s="154"/>
      <c r="E47" s="166"/>
      <c r="F47" s="145"/>
    </row>
    <row r="48" spans="1:7" x14ac:dyDescent="0.25">
      <c r="A48" s="33" t="s">
        <v>297</v>
      </c>
      <c r="B48" s="168">
        <v>2</v>
      </c>
      <c r="C48" s="169"/>
      <c r="D48" s="161"/>
      <c r="E48" s="144"/>
      <c r="F48" s="145"/>
    </row>
    <row r="49" spans="1:6" x14ac:dyDescent="0.25">
      <c r="A49" s="33" t="s">
        <v>28</v>
      </c>
      <c r="B49" s="168">
        <v>2</v>
      </c>
      <c r="C49" s="168"/>
      <c r="D49" s="154"/>
      <c r="E49" s="166"/>
      <c r="F49" s="145"/>
    </row>
    <row r="50" spans="1:6" x14ac:dyDescent="0.25">
      <c r="A50" s="43" t="s">
        <v>141</v>
      </c>
      <c r="B50" s="168">
        <v>2</v>
      </c>
      <c r="C50" s="168"/>
      <c r="D50" s="154"/>
      <c r="E50" s="166"/>
      <c r="F50" s="145"/>
    </row>
    <row r="51" spans="1:6" ht="18" x14ac:dyDescent="0.35">
      <c r="A51" s="75" t="s">
        <v>7</v>
      </c>
      <c r="B51" s="168">
        <v>2</v>
      </c>
      <c r="C51" s="215" t="str">
        <f>IF(B51=0, -5, "0")</f>
        <v>0</v>
      </c>
      <c r="D51" s="155"/>
      <c r="E51" s="166"/>
      <c r="F51" s="145"/>
    </row>
    <row r="52" spans="1:6" x14ac:dyDescent="0.25">
      <c r="A52" s="23" t="s">
        <v>26</v>
      </c>
      <c r="B52" s="168">
        <v>2</v>
      </c>
      <c r="C52" s="136"/>
      <c r="D52" s="155"/>
      <c r="E52" s="166"/>
      <c r="F52" s="145"/>
    </row>
    <row r="53" spans="1:6" ht="36" x14ac:dyDescent="0.35">
      <c r="A53" s="82" t="s">
        <v>27</v>
      </c>
      <c r="B53" s="168">
        <v>2</v>
      </c>
      <c r="C53" s="215" t="str">
        <f>IF(B53=0, -5, "0")</f>
        <v>0</v>
      </c>
      <c r="D53" s="139"/>
      <c r="E53" s="166"/>
      <c r="F53" s="145"/>
    </row>
    <row r="54" spans="1:6" x14ac:dyDescent="0.25">
      <c r="A54" s="19" t="s">
        <v>38</v>
      </c>
      <c r="B54" s="19"/>
      <c r="C54" s="19"/>
      <c r="D54" s="19">
        <f>SUM(B46:C53)</f>
        <v>14</v>
      </c>
    </row>
    <row r="55" spans="1:6" x14ac:dyDescent="0.25">
      <c r="A55" s="19" t="s">
        <v>37</v>
      </c>
      <c r="B55" s="20"/>
      <c r="C55" s="21"/>
      <c r="D55" s="62">
        <f>D54/(COUNT(B46:C53)*2)</f>
        <v>1</v>
      </c>
    </row>
    <row r="56" spans="1:6" x14ac:dyDescent="0.25">
      <c r="A56" s="9"/>
      <c r="B56" s="6"/>
      <c r="C56" s="7"/>
      <c r="D56" s="6"/>
    </row>
    <row r="57" spans="1:6" ht="18" x14ac:dyDescent="0.25">
      <c r="A57" s="335" t="s">
        <v>65</v>
      </c>
      <c r="B57" s="336"/>
      <c r="C57" s="336"/>
      <c r="D57" s="336"/>
      <c r="E57" s="336"/>
      <c r="F57" s="336"/>
    </row>
    <row r="58" spans="1:6" x14ac:dyDescent="0.25">
      <c r="A58" s="167" t="s">
        <v>314</v>
      </c>
      <c r="B58" s="168">
        <v>2</v>
      </c>
      <c r="C58" s="168"/>
      <c r="D58" s="166"/>
      <c r="E58" s="166"/>
      <c r="F58" s="145"/>
    </row>
    <row r="59" spans="1:6" ht="75" x14ac:dyDescent="0.25">
      <c r="A59" s="167" t="s">
        <v>204</v>
      </c>
      <c r="B59" s="168">
        <v>1</v>
      </c>
      <c r="C59" s="169"/>
      <c r="D59" s="160" t="s">
        <v>530</v>
      </c>
      <c r="E59" s="144"/>
      <c r="F59" s="171"/>
    </row>
    <row r="60" spans="1:6" x14ac:dyDescent="0.25">
      <c r="A60" s="24" t="s">
        <v>142</v>
      </c>
      <c r="B60" s="168">
        <v>2</v>
      </c>
      <c r="C60" s="168"/>
      <c r="D60" s="141"/>
      <c r="E60" s="166"/>
      <c r="F60" s="145"/>
    </row>
    <row r="61" spans="1:6" x14ac:dyDescent="0.25">
      <c r="A61" s="24" t="s">
        <v>123</v>
      </c>
      <c r="B61" s="168">
        <v>2</v>
      </c>
      <c r="C61" s="168"/>
      <c r="D61" s="141"/>
      <c r="E61" s="166"/>
      <c r="F61" s="145"/>
    </row>
    <row r="62" spans="1:6" ht="18" x14ac:dyDescent="0.35">
      <c r="A62" s="75" t="s">
        <v>67</v>
      </c>
      <c r="B62" s="168">
        <v>2</v>
      </c>
      <c r="C62" s="215" t="str">
        <f>IF(B62=0, -5, "0")</f>
        <v>0</v>
      </c>
      <c r="D62" s="166"/>
      <c r="E62" s="166"/>
      <c r="F62" s="145"/>
    </row>
    <row r="63" spans="1:6" ht="30" x14ac:dyDescent="0.25">
      <c r="A63" s="167" t="s">
        <v>277</v>
      </c>
      <c r="B63" s="168">
        <v>2</v>
      </c>
      <c r="C63" s="168"/>
      <c r="D63" s="166"/>
      <c r="E63" s="166"/>
      <c r="F63" s="145"/>
    </row>
    <row r="64" spans="1:6" ht="36" x14ac:dyDescent="0.25">
      <c r="A64" s="107" t="s">
        <v>272</v>
      </c>
      <c r="B64" s="168">
        <v>2</v>
      </c>
      <c r="C64" s="215" t="str">
        <f>IF(B64=0, -5, "0")</f>
        <v>0</v>
      </c>
      <c r="D64" s="166"/>
      <c r="E64" s="166"/>
      <c r="F64" s="145"/>
    </row>
    <row r="65" spans="1:6" ht="16.5" x14ac:dyDescent="0.3">
      <c r="A65" s="49" t="s">
        <v>271</v>
      </c>
      <c r="B65" s="168">
        <v>2</v>
      </c>
      <c r="C65" s="169"/>
      <c r="D65" s="144"/>
      <c r="E65" s="144"/>
      <c r="F65" s="145"/>
    </row>
    <row r="66" spans="1:6" x14ac:dyDescent="0.25">
      <c r="A66" s="167" t="s">
        <v>308</v>
      </c>
      <c r="B66" s="168">
        <v>2</v>
      </c>
      <c r="C66" s="168"/>
      <c r="D66" s="155"/>
      <c r="E66" s="144"/>
      <c r="F66" s="145"/>
    </row>
    <row r="67" spans="1:6" ht="30" x14ac:dyDescent="0.25">
      <c r="A67" s="167" t="s">
        <v>187</v>
      </c>
      <c r="B67" s="168">
        <v>1</v>
      </c>
      <c r="C67" s="168"/>
      <c r="D67" s="155" t="s">
        <v>611</v>
      </c>
      <c r="E67" s="166"/>
      <c r="F67" s="145"/>
    </row>
    <row r="68" spans="1:6" x14ac:dyDescent="0.25">
      <c r="A68" s="167" t="s">
        <v>116</v>
      </c>
      <c r="B68" s="168" t="s">
        <v>34</v>
      </c>
      <c r="C68" s="168"/>
      <c r="D68" s="154"/>
      <c r="F68" s="145"/>
    </row>
    <row r="69" spans="1:6" x14ac:dyDescent="0.25">
      <c r="A69" s="167" t="s">
        <v>117</v>
      </c>
      <c r="B69" s="168" t="s">
        <v>34</v>
      </c>
      <c r="C69" s="169"/>
      <c r="D69" s="161"/>
      <c r="E69" s="144"/>
      <c r="F69" s="171"/>
    </row>
    <row r="70" spans="1:6" s="170" customFormat="1" ht="16.5" x14ac:dyDescent="0.25">
      <c r="A70" s="106" t="s">
        <v>171</v>
      </c>
      <c r="B70" s="168">
        <v>2</v>
      </c>
      <c r="C70" s="216" t="str">
        <f>IF(B70=0, -5, "0")</f>
        <v>0</v>
      </c>
      <c r="D70" s="150"/>
      <c r="E70" s="144"/>
      <c r="F70" s="171"/>
    </row>
    <row r="71" spans="1:6" s="170" customFormat="1" x14ac:dyDescent="0.25">
      <c r="A71" s="167" t="s">
        <v>291</v>
      </c>
      <c r="B71" s="168">
        <v>2</v>
      </c>
      <c r="C71" s="169"/>
      <c r="D71" s="150"/>
      <c r="E71" s="144"/>
      <c r="F71" s="171"/>
    </row>
    <row r="72" spans="1:6" s="170" customFormat="1" ht="16.5" x14ac:dyDescent="0.3">
      <c r="A72" s="49" t="s">
        <v>270</v>
      </c>
      <c r="B72" s="168" t="s">
        <v>34</v>
      </c>
      <c r="C72" s="169"/>
      <c r="D72" s="150"/>
      <c r="E72" s="144"/>
      <c r="F72" s="171"/>
    </row>
    <row r="73" spans="1:6" s="170" customFormat="1" x14ac:dyDescent="0.25">
      <c r="A73" s="167" t="s">
        <v>172</v>
      </c>
      <c r="B73" s="168">
        <v>2</v>
      </c>
      <c r="C73" s="169"/>
      <c r="D73" s="154"/>
      <c r="E73" s="144"/>
      <c r="F73" s="171"/>
    </row>
    <row r="74" spans="1:6" s="170" customFormat="1" x14ac:dyDescent="0.25">
      <c r="A74" s="167" t="s">
        <v>188</v>
      </c>
      <c r="B74" s="168">
        <v>2</v>
      </c>
      <c r="C74" s="169"/>
      <c r="D74" s="150"/>
      <c r="E74" s="144"/>
      <c r="F74" s="171"/>
    </row>
    <row r="75" spans="1:6" s="170" customFormat="1" ht="18" x14ac:dyDescent="0.35">
      <c r="A75" s="177" t="s">
        <v>289</v>
      </c>
      <c r="B75" s="168">
        <v>2</v>
      </c>
      <c r="C75" s="216" t="str">
        <f>IF(B75=0, -5, "0")</f>
        <v>0</v>
      </c>
      <c r="D75" s="150"/>
      <c r="E75" s="322"/>
      <c r="F75" s="171"/>
    </row>
    <row r="76" spans="1:6" s="170" customFormat="1" ht="16.5" x14ac:dyDescent="0.25">
      <c r="A76" s="106" t="s">
        <v>168</v>
      </c>
      <c r="B76" s="168">
        <v>2</v>
      </c>
      <c r="C76" s="216" t="str">
        <f>IF(B76=0, -5, "0")</f>
        <v>0</v>
      </c>
      <c r="D76" s="150"/>
      <c r="E76" s="144"/>
      <c r="F76" s="171"/>
    </row>
    <row r="77" spans="1:6" s="170" customFormat="1" x14ac:dyDescent="0.25">
      <c r="A77" s="24" t="s">
        <v>83</v>
      </c>
      <c r="B77" s="168">
        <v>2</v>
      </c>
      <c r="C77" s="169"/>
      <c r="D77" s="150"/>
      <c r="E77" s="144"/>
      <c r="F77" s="171"/>
    </row>
    <row r="78" spans="1:6" s="170" customFormat="1" ht="30" x14ac:dyDescent="0.25">
      <c r="A78" s="24" t="s">
        <v>221</v>
      </c>
      <c r="B78" s="168">
        <v>2</v>
      </c>
      <c r="C78" s="168"/>
      <c r="D78" s="155"/>
      <c r="E78" s="144"/>
      <c r="F78" s="171"/>
    </row>
    <row r="79" spans="1:6" s="170" customFormat="1" x14ac:dyDescent="0.25">
      <c r="A79" s="167" t="s">
        <v>292</v>
      </c>
      <c r="B79" s="168">
        <v>2</v>
      </c>
      <c r="C79" s="169"/>
      <c r="D79" s="150"/>
      <c r="E79" s="144"/>
      <c r="F79" s="171"/>
    </row>
    <row r="80" spans="1:6" s="170" customFormat="1" ht="30" x14ac:dyDescent="0.25">
      <c r="A80" s="167" t="s">
        <v>199</v>
      </c>
      <c r="B80" s="168">
        <v>2</v>
      </c>
      <c r="C80" s="169"/>
      <c r="D80" s="150"/>
      <c r="E80" s="144"/>
      <c r="F80" s="171"/>
    </row>
    <row r="81" spans="1:6" x14ac:dyDescent="0.25">
      <c r="A81" s="19" t="s">
        <v>38</v>
      </c>
      <c r="B81" s="19"/>
      <c r="C81" s="19"/>
      <c r="D81" s="19">
        <f>SUM(B58:C80)</f>
        <v>38</v>
      </c>
    </row>
    <row r="82" spans="1:6" x14ac:dyDescent="0.25">
      <c r="A82" s="19" t="s">
        <v>37</v>
      </c>
      <c r="B82" s="20"/>
      <c r="C82" s="21"/>
      <c r="D82" s="62">
        <f>D81/(COUNT(B58:C80)*2)</f>
        <v>0.95</v>
      </c>
    </row>
    <row r="83" spans="1:6" x14ac:dyDescent="0.25">
      <c r="A83" s="9"/>
      <c r="B83" s="6"/>
      <c r="C83" s="7"/>
      <c r="D83" s="6"/>
    </row>
    <row r="84" spans="1:6" ht="18" x14ac:dyDescent="0.25">
      <c r="A84" s="335" t="s">
        <v>25</v>
      </c>
      <c r="B84" s="336"/>
      <c r="C84" s="336"/>
      <c r="D84" s="336"/>
      <c r="E84" s="336"/>
      <c r="F84" s="336"/>
    </row>
    <row r="85" spans="1:6" x14ac:dyDescent="0.25">
      <c r="A85" s="167" t="s">
        <v>314</v>
      </c>
      <c r="B85" s="168">
        <v>2</v>
      </c>
      <c r="C85" s="168"/>
      <c r="D85" s="155"/>
      <c r="E85" s="166"/>
      <c r="F85" s="145"/>
    </row>
    <row r="86" spans="1:6" x14ac:dyDescent="0.25">
      <c r="A86" s="18" t="s">
        <v>105</v>
      </c>
      <c r="B86" s="168">
        <v>2</v>
      </c>
      <c r="C86" s="168"/>
      <c r="D86" s="153"/>
      <c r="E86" s="166"/>
      <c r="F86" s="145"/>
    </row>
    <row r="87" spans="1:6" ht="18" x14ac:dyDescent="0.35">
      <c r="A87" s="75" t="s">
        <v>59</v>
      </c>
      <c r="B87" s="168">
        <v>2</v>
      </c>
      <c r="C87" s="215" t="str">
        <f>IF(B87=0, -5, "0")</f>
        <v>0</v>
      </c>
      <c r="D87" s="155"/>
      <c r="E87" s="166"/>
      <c r="F87" s="145"/>
    </row>
    <row r="88" spans="1:6" ht="30" x14ac:dyDescent="0.25">
      <c r="A88" s="24" t="s">
        <v>250</v>
      </c>
      <c r="B88" s="168">
        <v>2</v>
      </c>
      <c r="C88" s="168"/>
      <c r="D88" s="155"/>
      <c r="E88" s="166"/>
      <c r="F88" s="145"/>
    </row>
    <row r="89" spans="1:6" x14ac:dyDescent="0.25">
      <c r="A89" s="18" t="s">
        <v>55</v>
      </c>
      <c r="B89" s="168">
        <v>2</v>
      </c>
      <c r="C89" s="168"/>
      <c r="D89" s="156"/>
      <c r="E89" s="166"/>
      <c r="F89" s="145"/>
    </row>
    <row r="90" spans="1:6" x14ac:dyDescent="0.25">
      <c r="A90" s="167" t="s">
        <v>293</v>
      </c>
      <c r="B90" s="168">
        <v>2</v>
      </c>
      <c r="C90" s="168"/>
      <c r="D90" s="154"/>
      <c r="E90" s="144"/>
      <c r="F90" s="145"/>
    </row>
    <row r="91" spans="1:6" ht="30" x14ac:dyDescent="0.25">
      <c r="A91" s="18" t="s">
        <v>260</v>
      </c>
      <c r="B91" s="168">
        <v>2</v>
      </c>
      <c r="C91" s="168"/>
      <c r="D91" s="155"/>
      <c r="E91" s="166"/>
      <c r="F91" s="145"/>
    </row>
    <row r="92" spans="1:6" ht="45" x14ac:dyDescent="0.25">
      <c r="A92" s="108" t="s">
        <v>287</v>
      </c>
      <c r="B92" s="168">
        <v>1</v>
      </c>
      <c r="C92" s="152"/>
      <c r="D92" s="258">
        <v>0.875</v>
      </c>
      <c r="E92" s="7"/>
      <c r="F92" s="101"/>
    </row>
    <row r="93" spans="1:6" x14ac:dyDescent="0.25">
      <c r="A93" s="19" t="s">
        <v>38</v>
      </c>
      <c r="B93" s="19"/>
      <c r="C93" s="19"/>
      <c r="D93" s="19">
        <f>SUM(B85:C91)</f>
        <v>14</v>
      </c>
    </row>
    <row r="94" spans="1:6" x14ac:dyDescent="0.25">
      <c r="A94" s="19" t="s">
        <v>37</v>
      </c>
      <c r="B94" s="20"/>
      <c r="C94" s="21"/>
      <c r="D94" s="62">
        <f>D93/(COUNT(B85:C91)*2)</f>
        <v>1</v>
      </c>
    </row>
    <row r="95" spans="1:6" x14ac:dyDescent="0.25">
      <c r="A95" s="9"/>
      <c r="B95" s="6"/>
      <c r="C95" s="7"/>
      <c r="D95" s="6"/>
    </row>
    <row r="96" spans="1:6" ht="18" x14ac:dyDescent="0.25">
      <c r="A96" s="77" t="s">
        <v>66</v>
      </c>
      <c r="B96" s="83"/>
      <c r="C96" s="84"/>
      <c r="D96" s="80">
        <f>SUM(D81,D93,D54)</f>
        <v>66</v>
      </c>
    </row>
    <row r="97" spans="1:6" ht="18" x14ac:dyDescent="0.25">
      <c r="A97" s="77" t="s">
        <v>224</v>
      </c>
      <c r="B97" s="83"/>
      <c r="C97" s="84"/>
      <c r="D97" s="81">
        <f>D96/(COUNT(B85:C91,B46:C53,B58:C80)*2)</f>
        <v>0.97058823529411764</v>
      </c>
    </row>
    <row r="98" spans="1:6" x14ac:dyDescent="0.25">
      <c r="A98" s="5"/>
      <c r="B98" s="6"/>
      <c r="C98" s="7"/>
      <c r="D98" s="6"/>
    </row>
    <row r="99" spans="1:6" ht="18" x14ac:dyDescent="0.35">
      <c r="A99" s="337" t="s">
        <v>129</v>
      </c>
      <c r="B99" s="337"/>
      <c r="C99" s="337"/>
      <c r="D99" s="337"/>
      <c r="E99" s="337"/>
      <c r="F99" s="337"/>
    </row>
    <row r="100" spans="1:6" x14ac:dyDescent="0.25">
      <c r="A100" s="181">
        <f>B11</f>
        <v>43094</v>
      </c>
      <c r="B100" s="6"/>
      <c r="C100" s="7"/>
      <c r="D100" s="6"/>
    </row>
    <row r="101" spans="1:6" ht="16.5" x14ac:dyDescent="0.25">
      <c r="A101" s="338" t="s">
        <v>63</v>
      </c>
      <c r="B101" s="339"/>
      <c r="C101" s="339"/>
      <c r="D101" s="339"/>
      <c r="E101" s="339"/>
      <c r="F101" s="339"/>
    </row>
    <row r="102" spans="1:6" x14ac:dyDescent="0.25">
      <c r="A102" s="23" t="s">
        <v>57</v>
      </c>
      <c r="B102" s="168">
        <v>2</v>
      </c>
      <c r="C102" s="168"/>
      <c r="D102" s="166"/>
      <c r="E102" s="166"/>
      <c r="F102" s="145"/>
    </row>
    <row r="103" spans="1:6" x14ac:dyDescent="0.25">
      <c r="A103" s="23" t="s">
        <v>297</v>
      </c>
      <c r="B103" s="168">
        <v>2</v>
      </c>
      <c r="C103" s="168"/>
      <c r="D103" s="166"/>
      <c r="E103" s="166"/>
      <c r="F103" s="145"/>
    </row>
    <row r="104" spans="1:6" x14ac:dyDescent="0.25">
      <c r="A104" s="33" t="s">
        <v>100</v>
      </c>
      <c r="B104" s="168">
        <v>2</v>
      </c>
      <c r="C104" s="169"/>
      <c r="D104" s="144"/>
      <c r="E104" s="144"/>
      <c r="F104" s="145"/>
    </row>
    <row r="105" spans="1:6" x14ac:dyDescent="0.25">
      <c r="A105" s="33" t="s">
        <v>28</v>
      </c>
      <c r="B105" s="168">
        <v>2</v>
      </c>
      <c r="C105" s="168"/>
      <c r="D105" s="147"/>
      <c r="E105" s="166"/>
      <c r="F105" s="145"/>
    </row>
    <row r="106" spans="1:6" ht="30" x14ac:dyDescent="0.25">
      <c r="A106" s="33" t="s">
        <v>174</v>
      </c>
      <c r="B106" s="168">
        <v>2</v>
      </c>
      <c r="C106" s="168"/>
      <c r="D106" s="128"/>
      <c r="E106" s="166"/>
      <c r="F106" s="145"/>
    </row>
    <row r="107" spans="1:6" ht="18" x14ac:dyDescent="0.35">
      <c r="A107" s="75" t="s">
        <v>59</v>
      </c>
      <c r="B107" s="168">
        <v>2</v>
      </c>
      <c r="C107" s="215" t="str">
        <f>IF(B107=0, -5, "0")</f>
        <v>0</v>
      </c>
      <c r="D107" s="166"/>
      <c r="E107" s="166"/>
      <c r="F107" s="145"/>
    </row>
    <row r="108" spans="1:6" ht="30" x14ac:dyDescent="0.25">
      <c r="A108" s="23" t="s">
        <v>131</v>
      </c>
      <c r="B108" s="168">
        <v>2</v>
      </c>
      <c r="C108" s="136"/>
      <c r="D108" s="166"/>
      <c r="E108" s="166"/>
      <c r="F108" s="145"/>
    </row>
    <row r="109" spans="1:6" ht="36" x14ac:dyDescent="0.35">
      <c r="A109" s="82" t="s">
        <v>27</v>
      </c>
      <c r="B109" s="168">
        <v>2</v>
      </c>
      <c r="C109" s="215" t="str">
        <f>IF(B109=0, -5, "0")</f>
        <v>0</v>
      </c>
      <c r="D109" s="309"/>
      <c r="E109" s="166"/>
      <c r="F109" s="145"/>
    </row>
    <row r="110" spans="1:6" x14ac:dyDescent="0.25">
      <c r="A110" s="19" t="s">
        <v>38</v>
      </c>
      <c r="B110" s="19"/>
      <c r="C110" s="19"/>
      <c r="D110" s="19">
        <f>SUM(B102:C109)</f>
        <v>16</v>
      </c>
    </row>
    <row r="111" spans="1:6" x14ac:dyDescent="0.25">
      <c r="A111" s="19" t="s">
        <v>37</v>
      </c>
      <c r="B111" s="20"/>
      <c r="C111" s="21"/>
      <c r="D111" s="62">
        <f>D110/(COUNT(B102:C109)*2)</f>
        <v>1</v>
      </c>
    </row>
    <row r="112" spans="1:6" x14ac:dyDescent="0.25">
      <c r="A112" s="9"/>
      <c r="B112" s="6"/>
      <c r="C112" s="7"/>
      <c r="D112" s="6"/>
    </row>
    <row r="113" spans="1:6" ht="18" x14ac:dyDescent="0.25">
      <c r="A113" s="335" t="s">
        <v>133</v>
      </c>
      <c r="B113" s="336"/>
      <c r="C113" s="336"/>
      <c r="D113" s="336"/>
      <c r="E113" s="336"/>
      <c r="F113" s="336"/>
    </row>
    <row r="114" spans="1:6" x14ac:dyDescent="0.25">
      <c r="A114" s="167" t="s">
        <v>314</v>
      </c>
      <c r="B114" s="168">
        <v>2</v>
      </c>
      <c r="C114" s="168"/>
      <c r="D114" s="166"/>
      <c r="E114" s="166"/>
      <c r="F114" s="145"/>
    </row>
    <row r="115" spans="1:6" x14ac:dyDescent="0.25">
      <c r="A115" s="18" t="s">
        <v>294</v>
      </c>
      <c r="B115" s="168">
        <v>2</v>
      </c>
      <c r="C115" s="168"/>
      <c r="D115" s="141"/>
      <c r="E115" s="141"/>
      <c r="F115" s="145"/>
    </row>
    <row r="116" spans="1:6" x14ac:dyDescent="0.25">
      <c r="A116" s="18" t="s">
        <v>71</v>
      </c>
      <c r="B116" s="168">
        <v>2</v>
      </c>
      <c r="C116" s="168"/>
      <c r="D116" s="141"/>
      <c r="E116" s="144"/>
      <c r="F116" s="145"/>
    </row>
    <row r="117" spans="1:6" x14ac:dyDescent="0.25">
      <c r="A117" s="167" t="s">
        <v>295</v>
      </c>
      <c r="B117" s="168" t="s">
        <v>34</v>
      </c>
      <c r="C117" s="168"/>
      <c r="D117" s="11"/>
      <c r="E117" s="144"/>
      <c r="F117" s="145"/>
    </row>
    <row r="118" spans="1:6" x14ac:dyDescent="0.25">
      <c r="A118" s="18" t="s">
        <v>64</v>
      </c>
      <c r="B118" s="168">
        <v>2</v>
      </c>
      <c r="C118" s="168"/>
      <c r="D118" s="12"/>
      <c r="E118" s="166"/>
      <c r="F118" s="145"/>
    </row>
    <row r="119" spans="1:6" ht="45" x14ac:dyDescent="0.25">
      <c r="A119" s="167" t="s">
        <v>175</v>
      </c>
      <c r="B119" s="168">
        <v>1</v>
      </c>
      <c r="C119" s="168"/>
      <c r="D119" s="12" t="s">
        <v>534</v>
      </c>
      <c r="E119" s="166"/>
      <c r="F119" s="145"/>
    </row>
    <row r="120" spans="1:6" x14ac:dyDescent="0.25">
      <c r="A120" s="167" t="s">
        <v>291</v>
      </c>
      <c r="B120" s="168">
        <v>2</v>
      </c>
      <c r="C120" s="168"/>
      <c r="D120" s="12"/>
      <c r="E120" s="166"/>
      <c r="F120" s="145"/>
    </row>
    <row r="121" spans="1:6" ht="18" x14ac:dyDescent="0.35">
      <c r="A121" s="75" t="s">
        <v>74</v>
      </c>
      <c r="B121" s="168">
        <v>2</v>
      </c>
      <c r="C121" s="215" t="str">
        <f>IF(B121=0, -5, "0")</f>
        <v>0</v>
      </c>
      <c r="D121" s="166"/>
      <c r="E121" s="166"/>
      <c r="F121" s="145"/>
    </row>
    <row r="122" spans="1:6" x14ac:dyDescent="0.25">
      <c r="A122" s="18" t="s">
        <v>188</v>
      </c>
      <c r="B122" s="168">
        <v>2</v>
      </c>
      <c r="C122" s="168"/>
      <c r="D122" s="166"/>
      <c r="E122" s="166"/>
      <c r="F122" s="145"/>
    </row>
    <row r="123" spans="1:6" ht="16.5" x14ac:dyDescent="0.3">
      <c r="A123" s="48" t="s">
        <v>189</v>
      </c>
      <c r="B123" s="175">
        <v>2</v>
      </c>
      <c r="C123" s="175"/>
      <c r="D123" s="182"/>
      <c r="E123" s="166"/>
      <c r="F123" s="145"/>
    </row>
    <row r="124" spans="1:6" x14ac:dyDescent="0.25">
      <c r="A124" s="167" t="s">
        <v>278</v>
      </c>
      <c r="B124" s="168" t="s">
        <v>34</v>
      </c>
      <c r="C124" s="168"/>
      <c r="D124" s="147"/>
      <c r="E124" s="144"/>
      <c r="F124" s="145"/>
    </row>
    <row r="125" spans="1:6" ht="36" x14ac:dyDescent="0.25">
      <c r="A125" s="107" t="s">
        <v>272</v>
      </c>
      <c r="B125" s="168">
        <v>2</v>
      </c>
      <c r="C125" s="215" t="str">
        <f>IF(B125=0, -5, "0")</f>
        <v>0</v>
      </c>
      <c r="D125" s="166"/>
      <c r="E125" s="166"/>
      <c r="F125" s="145"/>
    </row>
    <row r="126" spans="1:6" ht="16.5" x14ac:dyDescent="0.3">
      <c r="A126" s="49" t="s">
        <v>271</v>
      </c>
      <c r="B126" s="175">
        <v>2</v>
      </c>
      <c r="C126" s="175"/>
      <c r="D126" s="182" t="s">
        <v>371</v>
      </c>
      <c r="E126" s="166"/>
      <c r="F126" s="145"/>
    </row>
    <row r="127" spans="1:6" ht="18" x14ac:dyDescent="0.35">
      <c r="A127" s="75" t="s">
        <v>173</v>
      </c>
      <c r="B127" s="168">
        <v>1</v>
      </c>
      <c r="C127" s="215" t="str">
        <f>IF(B127=0, -5, "0")</f>
        <v>0</v>
      </c>
      <c r="D127" s="166"/>
      <c r="E127" s="166"/>
      <c r="F127" s="145"/>
    </row>
    <row r="128" spans="1:6" ht="18" x14ac:dyDescent="0.35">
      <c r="A128" s="48" t="s">
        <v>289</v>
      </c>
      <c r="B128" s="168">
        <v>2</v>
      </c>
      <c r="C128" s="168"/>
      <c r="D128" s="166"/>
      <c r="E128" s="322"/>
      <c r="F128" s="145"/>
    </row>
    <row r="129" spans="1:6" ht="16.5" x14ac:dyDescent="0.25">
      <c r="A129" s="183" t="s">
        <v>168</v>
      </c>
      <c r="B129" s="169">
        <v>2</v>
      </c>
      <c r="C129" s="216" t="str">
        <f>IF(B129=0, -5, "0")</f>
        <v>0</v>
      </c>
      <c r="D129" s="144"/>
      <c r="E129" s="144"/>
      <c r="F129" s="171"/>
    </row>
    <row r="130" spans="1:6" x14ac:dyDescent="0.25">
      <c r="A130" s="24" t="s">
        <v>83</v>
      </c>
      <c r="B130" s="169">
        <v>2</v>
      </c>
      <c r="C130" s="168"/>
      <c r="D130" s="166"/>
      <c r="E130" s="166"/>
      <c r="F130" s="145"/>
    </row>
    <row r="131" spans="1:6" ht="33" x14ac:dyDescent="0.3">
      <c r="A131" s="49" t="s">
        <v>222</v>
      </c>
      <c r="B131" s="169">
        <v>2</v>
      </c>
      <c r="C131" s="168"/>
      <c r="D131" s="166"/>
      <c r="E131" s="166"/>
      <c r="F131" s="145"/>
    </row>
    <row r="132" spans="1:6" x14ac:dyDescent="0.25">
      <c r="A132" s="24" t="s">
        <v>248</v>
      </c>
      <c r="B132" s="169">
        <v>1</v>
      </c>
      <c r="C132" s="168"/>
      <c r="D132" s="166"/>
      <c r="E132" s="166"/>
      <c r="F132" s="145"/>
    </row>
    <row r="133" spans="1:6" ht="30" x14ac:dyDescent="0.25">
      <c r="A133" s="24" t="s">
        <v>199</v>
      </c>
      <c r="B133" s="169">
        <v>2</v>
      </c>
      <c r="C133" s="168"/>
      <c r="D133" s="166"/>
      <c r="E133" s="166"/>
      <c r="F133" s="145"/>
    </row>
    <row r="134" spans="1:6" x14ac:dyDescent="0.25">
      <c r="A134" s="19" t="s">
        <v>38</v>
      </c>
      <c r="B134" s="19"/>
      <c r="C134" s="19"/>
      <c r="D134" s="19">
        <f>SUM(B114:C133)</f>
        <v>33</v>
      </c>
    </row>
    <row r="135" spans="1:6" x14ac:dyDescent="0.25">
      <c r="A135" s="19" t="s">
        <v>37</v>
      </c>
      <c r="B135" s="20"/>
      <c r="C135" s="21"/>
      <c r="D135" s="62">
        <f>D134/(COUNT(B114:C133)*2)</f>
        <v>0.91666666666666663</v>
      </c>
    </row>
    <row r="136" spans="1:6" x14ac:dyDescent="0.25">
      <c r="A136" s="9"/>
      <c r="B136" s="6"/>
      <c r="C136" s="7"/>
      <c r="D136" s="6"/>
    </row>
    <row r="137" spans="1:6" ht="18" x14ac:dyDescent="0.25">
      <c r="A137" s="335" t="s">
        <v>73</v>
      </c>
      <c r="B137" s="336"/>
      <c r="C137" s="336"/>
      <c r="D137" s="336"/>
      <c r="E137" s="336"/>
      <c r="F137" s="336"/>
    </row>
    <row r="138" spans="1:6" ht="30" x14ac:dyDescent="0.25">
      <c r="A138" s="167" t="s">
        <v>372</v>
      </c>
      <c r="B138" s="168">
        <v>2</v>
      </c>
      <c r="C138" s="168"/>
      <c r="D138" s="166"/>
      <c r="E138" s="144"/>
      <c r="F138" s="145"/>
    </row>
    <row r="139" spans="1:6" x14ac:dyDescent="0.25">
      <c r="A139" s="18" t="s">
        <v>144</v>
      </c>
      <c r="B139" s="168">
        <v>2</v>
      </c>
      <c r="C139" s="168"/>
      <c r="D139" s="141"/>
      <c r="E139" s="166"/>
      <c r="F139" s="145"/>
    </row>
    <row r="140" spans="1:6" ht="18" x14ac:dyDescent="0.35">
      <c r="A140" s="75" t="s">
        <v>59</v>
      </c>
      <c r="B140" s="168">
        <v>2</v>
      </c>
      <c r="C140" s="215" t="str">
        <f>IF(B140=0, -5, "0")</f>
        <v>0</v>
      </c>
      <c r="D140" s="166"/>
      <c r="E140" s="166"/>
      <c r="F140" s="145"/>
    </row>
    <row r="141" spans="1:6" ht="36" x14ac:dyDescent="0.35">
      <c r="A141" s="82" t="s">
        <v>55</v>
      </c>
      <c r="B141" s="168">
        <v>1</v>
      </c>
      <c r="C141" s="215" t="str">
        <f>IF(B141=0, -5, "0")</f>
        <v>0</v>
      </c>
      <c r="D141" s="12" t="s">
        <v>613</v>
      </c>
      <c r="E141" s="166"/>
      <c r="F141" s="145"/>
    </row>
    <row r="142" spans="1:6" ht="16.5" x14ac:dyDescent="0.3">
      <c r="A142" s="53" t="s">
        <v>149</v>
      </c>
      <c r="B142" s="168">
        <v>2</v>
      </c>
      <c r="C142" s="168"/>
      <c r="D142" s="147"/>
      <c r="E142" s="166"/>
      <c r="F142" s="145"/>
    </row>
    <row r="143" spans="1:6" ht="18" x14ac:dyDescent="0.35">
      <c r="A143" s="82" t="s">
        <v>273</v>
      </c>
      <c r="B143" s="168">
        <v>2</v>
      </c>
      <c r="C143" s="215" t="str">
        <f>IF(B143=0, -5, "0")</f>
        <v>0</v>
      </c>
      <c r="D143" s="166"/>
      <c r="E143" s="166"/>
      <c r="F143" s="145"/>
    </row>
    <row r="144" spans="1:6" ht="30" x14ac:dyDescent="0.25">
      <c r="A144" s="184" t="s">
        <v>75</v>
      </c>
      <c r="B144" s="168">
        <v>1</v>
      </c>
      <c r="C144" s="175"/>
      <c r="D144" s="166" t="s">
        <v>612</v>
      </c>
      <c r="E144" s="166"/>
      <c r="F144" s="145"/>
    </row>
    <row r="145" spans="1:6" ht="66" x14ac:dyDescent="0.25">
      <c r="A145" s="109" t="s">
        <v>287</v>
      </c>
      <c r="B145" s="168">
        <v>1</v>
      </c>
      <c r="C145" s="152"/>
      <c r="D145" s="310">
        <v>0.84</v>
      </c>
      <c r="E145" s="7"/>
      <c r="F145" s="101"/>
    </row>
    <row r="146" spans="1:6" x14ac:dyDescent="0.25">
      <c r="A146" s="19" t="s">
        <v>38</v>
      </c>
      <c r="B146" s="19"/>
      <c r="C146" s="19"/>
      <c r="D146" s="19">
        <f>SUM(B138:C144)</f>
        <v>12</v>
      </c>
    </row>
    <row r="147" spans="1:6" x14ac:dyDescent="0.25">
      <c r="A147" s="19" t="s">
        <v>37</v>
      </c>
      <c r="B147" s="20"/>
      <c r="C147" s="21"/>
      <c r="D147" s="62">
        <f>D146/(COUNT(B138:C144)*2)</f>
        <v>0.8571428571428571</v>
      </c>
    </row>
    <row r="148" spans="1:6" x14ac:dyDescent="0.25">
      <c r="A148" s="9"/>
      <c r="B148" s="6"/>
      <c r="C148" s="7"/>
      <c r="D148" s="6"/>
    </row>
    <row r="149" spans="1:6" ht="18" x14ac:dyDescent="0.25">
      <c r="A149" s="77" t="s">
        <v>138</v>
      </c>
      <c r="B149" s="83"/>
      <c r="C149" s="84"/>
      <c r="D149" s="80">
        <f>SUM(D146,D110,D134)</f>
        <v>61</v>
      </c>
    </row>
    <row r="150" spans="1:6" ht="18" x14ac:dyDescent="0.25">
      <c r="A150" s="77" t="s">
        <v>225</v>
      </c>
      <c r="B150" s="83"/>
      <c r="C150" s="84"/>
      <c r="D150" s="81">
        <f>D149/(COUNT(B138:C144,B102:C109,B114:C133)*2)</f>
        <v>0.9242424242424242</v>
      </c>
    </row>
    <row r="151" spans="1:6" x14ac:dyDescent="0.25">
      <c r="A151" s="9"/>
      <c r="B151" s="6"/>
      <c r="C151" s="7"/>
      <c r="D151" s="6"/>
    </row>
    <row r="152" spans="1:6" ht="18" x14ac:dyDescent="0.35">
      <c r="A152" s="337" t="s">
        <v>130</v>
      </c>
      <c r="B152" s="337"/>
      <c r="C152" s="337"/>
      <c r="D152" s="337"/>
      <c r="E152" s="337"/>
      <c r="F152" s="337"/>
    </row>
    <row r="153" spans="1:6" x14ac:dyDescent="0.25">
      <c r="A153" s="181">
        <f>B11</f>
        <v>43094</v>
      </c>
      <c r="B153" s="6"/>
      <c r="C153" s="7"/>
      <c r="D153" s="59"/>
    </row>
    <row r="154" spans="1:6" ht="16.5" x14ac:dyDescent="0.25">
      <c r="A154" s="338" t="s">
        <v>63</v>
      </c>
      <c r="B154" s="339"/>
      <c r="C154" s="339"/>
      <c r="D154" s="339"/>
      <c r="E154" s="339"/>
      <c r="F154" s="339"/>
    </row>
    <row r="155" spans="1:6" x14ac:dyDescent="0.25">
      <c r="A155" s="23" t="s">
        <v>132</v>
      </c>
      <c r="B155" s="168">
        <v>2</v>
      </c>
      <c r="C155" s="168"/>
      <c r="D155" s="166"/>
      <c r="E155" s="166"/>
      <c r="F155" s="145"/>
    </row>
    <row r="156" spans="1:6" x14ac:dyDescent="0.25">
      <c r="A156" s="23" t="s">
        <v>297</v>
      </c>
      <c r="B156" s="168">
        <v>2</v>
      </c>
      <c r="C156" s="168"/>
      <c r="D156" s="166"/>
      <c r="E156" s="166"/>
      <c r="F156" s="145"/>
    </row>
    <row r="157" spans="1:6" x14ac:dyDescent="0.25">
      <c r="A157" s="23" t="s">
        <v>69</v>
      </c>
      <c r="B157" s="168">
        <v>2</v>
      </c>
      <c r="C157" s="166"/>
      <c r="D157" s="166"/>
      <c r="E157" s="166"/>
      <c r="F157" s="145"/>
    </row>
    <row r="158" spans="1:6" x14ac:dyDescent="0.25">
      <c r="A158" s="33" t="s">
        <v>136</v>
      </c>
      <c r="B158" s="168">
        <v>2</v>
      </c>
      <c r="C158" s="168"/>
      <c r="D158" s="147"/>
      <c r="E158" s="166"/>
      <c r="F158" s="145"/>
    </row>
    <row r="159" spans="1:6" ht="30" x14ac:dyDescent="0.25">
      <c r="A159" s="23" t="s">
        <v>190</v>
      </c>
      <c r="B159" s="168">
        <v>2</v>
      </c>
      <c r="C159" s="168"/>
      <c r="D159" s="166"/>
      <c r="E159" s="166"/>
      <c r="F159" s="145"/>
    </row>
    <row r="160" spans="1:6" ht="18" x14ac:dyDescent="0.35">
      <c r="A160" s="75" t="s">
        <v>59</v>
      </c>
      <c r="B160" s="168">
        <v>2</v>
      </c>
      <c r="C160" s="215" t="str">
        <f>IF(B160=0, -5, "0")</f>
        <v>0</v>
      </c>
      <c r="D160" s="166"/>
      <c r="E160" s="166"/>
      <c r="F160" s="145"/>
    </row>
    <row r="161" spans="1:6" x14ac:dyDescent="0.25">
      <c r="A161" s="23" t="s">
        <v>145</v>
      </c>
      <c r="B161" s="168">
        <v>2</v>
      </c>
      <c r="C161" s="136"/>
      <c r="D161" s="166"/>
      <c r="E161" s="166"/>
      <c r="F161" s="145"/>
    </row>
    <row r="162" spans="1:6" x14ac:dyDescent="0.25">
      <c r="A162" s="23" t="s">
        <v>27</v>
      </c>
      <c r="B162" s="168">
        <v>2</v>
      </c>
      <c r="C162" s="168"/>
      <c r="D162" s="311"/>
      <c r="E162" s="166"/>
      <c r="F162" s="145"/>
    </row>
    <row r="163" spans="1:6" x14ac:dyDescent="0.25">
      <c r="A163" s="19" t="s">
        <v>38</v>
      </c>
      <c r="B163" s="19"/>
      <c r="C163" s="19"/>
      <c r="D163" s="19">
        <f>SUM(B155:C162)</f>
        <v>16</v>
      </c>
    </row>
    <row r="164" spans="1:6" x14ac:dyDescent="0.25">
      <c r="A164" s="19" t="s">
        <v>37</v>
      </c>
      <c r="B164" s="20"/>
      <c r="C164" s="21"/>
      <c r="D164" s="62">
        <f>D163/(COUNT(B155:C162)*2)</f>
        <v>1</v>
      </c>
    </row>
    <row r="165" spans="1:6" x14ac:dyDescent="0.25">
      <c r="A165" s="9"/>
      <c r="B165" s="6"/>
      <c r="C165" s="7"/>
      <c r="D165" s="6"/>
    </row>
    <row r="166" spans="1:6" ht="18" x14ac:dyDescent="0.25">
      <c r="A166" s="335" t="s">
        <v>134</v>
      </c>
      <c r="B166" s="336"/>
      <c r="C166" s="336"/>
      <c r="D166" s="336"/>
      <c r="E166" s="336"/>
      <c r="F166" s="336"/>
    </row>
    <row r="167" spans="1:6" x14ac:dyDescent="0.25">
      <c r="A167" s="167" t="s">
        <v>314</v>
      </c>
      <c r="B167" s="168">
        <v>2</v>
      </c>
      <c r="C167" s="168"/>
      <c r="D167" s="141"/>
      <c r="E167" s="166"/>
      <c r="F167" s="145"/>
    </row>
    <row r="168" spans="1:6" x14ac:dyDescent="0.25">
      <c r="A168" s="18" t="s">
        <v>102</v>
      </c>
      <c r="B168" s="168">
        <v>2</v>
      </c>
      <c r="C168" s="168"/>
      <c r="D168" s="141"/>
      <c r="E168" s="166"/>
      <c r="F168" s="145"/>
    </row>
    <row r="169" spans="1:6" x14ac:dyDescent="0.25">
      <c r="A169" s="18" t="s">
        <v>135</v>
      </c>
      <c r="B169" s="168">
        <v>2</v>
      </c>
      <c r="C169" s="168"/>
      <c r="D169" s="141"/>
      <c r="E169" s="166"/>
      <c r="F169" s="145"/>
    </row>
    <row r="170" spans="1:6" x14ac:dyDescent="0.25">
      <c r="A170" s="18" t="s">
        <v>64</v>
      </c>
      <c r="B170" s="168">
        <v>2</v>
      </c>
      <c r="C170" s="168"/>
      <c r="D170" s="12"/>
      <c r="E170" s="166"/>
      <c r="F170" s="145"/>
    </row>
    <row r="171" spans="1:6" x14ac:dyDescent="0.25">
      <c r="A171" s="18" t="s">
        <v>279</v>
      </c>
      <c r="B171" s="168">
        <v>2</v>
      </c>
      <c r="C171" s="168"/>
      <c r="D171" s="12"/>
      <c r="E171" s="166"/>
      <c r="F171" s="145"/>
    </row>
    <row r="172" spans="1:6" ht="18" x14ac:dyDescent="0.35">
      <c r="A172" s="82" t="s">
        <v>80</v>
      </c>
      <c r="B172" s="168">
        <v>2</v>
      </c>
      <c r="C172" s="215" t="str">
        <f>IF(B172=0, -5, "0")</f>
        <v>0</v>
      </c>
      <c r="D172" s="312"/>
      <c r="E172" s="166"/>
      <c r="F172" s="145"/>
    </row>
    <row r="173" spans="1:6" x14ac:dyDescent="0.25">
      <c r="A173" s="167" t="s">
        <v>296</v>
      </c>
      <c r="B173" s="168">
        <v>2</v>
      </c>
      <c r="C173" s="169"/>
      <c r="D173" s="164"/>
      <c r="E173" s="144"/>
      <c r="F173" s="145"/>
    </row>
    <row r="174" spans="1:6" ht="18" x14ac:dyDescent="0.35">
      <c r="A174" s="75" t="s">
        <v>251</v>
      </c>
      <c r="B174" s="168">
        <v>2</v>
      </c>
      <c r="C174" s="215" t="str">
        <f>IF(B174=0, -5, "0")</f>
        <v>0</v>
      </c>
      <c r="D174" s="12"/>
      <c r="E174" s="166"/>
      <c r="F174" s="145"/>
    </row>
    <row r="175" spans="1:6" ht="60" x14ac:dyDescent="0.25">
      <c r="A175" s="167" t="s">
        <v>313</v>
      </c>
      <c r="B175" s="168">
        <v>0</v>
      </c>
      <c r="C175" s="168"/>
      <c r="D175" s="147" t="s">
        <v>614</v>
      </c>
      <c r="E175" s="166" t="s">
        <v>615</v>
      </c>
      <c r="F175" s="145"/>
    </row>
    <row r="176" spans="1:6" ht="36" x14ac:dyDescent="0.35">
      <c r="A176" s="85" t="s">
        <v>209</v>
      </c>
      <c r="B176" s="168">
        <v>2</v>
      </c>
      <c r="C176" s="215" t="str">
        <f>IF(B176=0, -5, "0")</f>
        <v>0</v>
      </c>
      <c r="D176" s="166"/>
      <c r="E176" s="166"/>
      <c r="F176" s="145"/>
    </row>
    <row r="177" spans="1:7" x14ac:dyDescent="0.25">
      <c r="A177" s="167" t="s">
        <v>291</v>
      </c>
      <c r="B177" s="168">
        <v>2</v>
      </c>
      <c r="C177" s="168"/>
      <c r="D177" s="166"/>
      <c r="E177" s="166"/>
      <c r="F177" s="145"/>
    </row>
    <row r="178" spans="1:7" x14ac:dyDescent="0.25">
      <c r="A178" s="167" t="s">
        <v>188</v>
      </c>
      <c r="B178" s="168">
        <v>2</v>
      </c>
      <c r="C178" s="168"/>
      <c r="D178" s="144"/>
      <c r="E178" s="144"/>
      <c r="F178" s="145"/>
    </row>
    <row r="179" spans="1:7" ht="18" x14ac:dyDescent="0.35">
      <c r="A179" s="158" t="s">
        <v>289</v>
      </c>
      <c r="B179" s="168">
        <v>2</v>
      </c>
      <c r="C179" s="168"/>
      <c r="D179" s="166"/>
      <c r="E179" s="322"/>
      <c r="F179" s="145"/>
    </row>
    <row r="180" spans="1:7" ht="16.5" x14ac:dyDescent="0.25">
      <c r="A180" s="106" t="s">
        <v>168</v>
      </c>
      <c r="B180" s="168">
        <v>2</v>
      </c>
      <c r="C180" s="216" t="str">
        <f>IF(B180=0, -5, "0")</f>
        <v>0</v>
      </c>
      <c r="D180" s="144"/>
      <c r="E180" s="144"/>
      <c r="F180" s="145"/>
    </row>
    <row r="181" spans="1:7" x14ac:dyDescent="0.25">
      <c r="A181" s="24" t="s">
        <v>83</v>
      </c>
      <c r="B181" s="168">
        <v>2</v>
      </c>
      <c r="C181" s="168"/>
      <c r="D181" s="166"/>
      <c r="E181" s="166"/>
      <c r="F181" s="145"/>
    </row>
    <row r="182" spans="1:7" ht="33" x14ac:dyDescent="0.3">
      <c r="A182" s="178" t="s">
        <v>234</v>
      </c>
      <c r="B182" s="168">
        <v>2</v>
      </c>
      <c r="C182" s="168"/>
      <c r="D182" s="68"/>
      <c r="E182" s="166"/>
      <c r="F182" s="145"/>
      <c r="G182" s="170"/>
    </row>
    <row r="183" spans="1:7" x14ac:dyDescent="0.25">
      <c r="A183" s="24" t="s">
        <v>248</v>
      </c>
      <c r="B183" s="168">
        <v>2</v>
      </c>
      <c r="C183" s="168"/>
      <c r="D183" s="144"/>
      <c r="E183" s="166"/>
      <c r="F183" s="145"/>
    </row>
    <row r="184" spans="1:7" ht="30" x14ac:dyDescent="0.25">
      <c r="A184" s="24" t="s">
        <v>200</v>
      </c>
      <c r="B184" s="168">
        <v>2</v>
      </c>
      <c r="C184" s="168"/>
      <c r="D184" s="166"/>
      <c r="E184" s="166"/>
      <c r="F184" s="145"/>
    </row>
    <row r="185" spans="1:7" ht="45" x14ac:dyDescent="0.25">
      <c r="A185" s="100" t="s">
        <v>287</v>
      </c>
      <c r="B185" s="168">
        <v>2</v>
      </c>
      <c r="C185" s="152"/>
      <c r="D185" s="310">
        <v>1</v>
      </c>
      <c r="E185" s="7"/>
      <c r="F185" s="101"/>
    </row>
    <row r="186" spans="1:7" x14ac:dyDescent="0.25">
      <c r="A186" s="19" t="s">
        <v>38</v>
      </c>
      <c r="B186" s="19"/>
      <c r="C186" s="19"/>
      <c r="D186" s="19">
        <f>SUM(B167:C184)</f>
        <v>34</v>
      </c>
    </row>
    <row r="187" spans="1:7" x14ac:dyDescent="0.25">
      <c r="A187" s="19" t="s">
        <v>37</v>
      </c>
      <c r="B187" s="20"/>
      <c r="C187" s="21"/>
      <c r="D187" s="62">
        <f>D186/(COUNT(B167:C184)*2)</f>
        <v>0.94444444444444442</v>
      </c>
    </row>
    <row r="188" spans="1:7" x14ac:dyDescent="0.25">
      <c r="A188" s="9"/>
      <c r="B188" s="6"/>
      <c r="C188" s="7"/>
      <c r="D188" s="6"/>
    </row>
    <row r="189" spans="1:7" ht="18" x14ac:dyDescent="0.25">
      <c r="A189" s="77" t="s">
        <v>139</v>
      </c>
      <c r="B189" s="83"/>
      <c r="C189" s="84"/>
      <c r="D189" s="80">
        <f>SUM(D163,D186)</f>
        <v>50</v>
      </c>
    </row>
    <row r="190" spans="1:7" ht="18" x14ac:dyDescent="0.25">
      <c r="A190" s="77" t="s">
        <v>226</v>
      </c>
      <c r="B190" s="83"/>
      <c r="C190" s="84"/>
      <c r="D190" s="81">
        <f>D189/(COUNT(B155:C162,B167:C184)*2)</f>
        <v>0.96153846153846156</v>
      </c>
    </row>
    <row r="191" spans="1:7" x14ac:dyDescent="0.25">
      <c r="A191" s="9"/>
      <c r="B191" s="6"/>
      <c r="C191" s="7"/>
      <c r="D191" s="6"/>
    </row>
    <row r="192" spans="1:7" ht="18" x14ac:dyDescent="0.35">
      <c r="A192" s="337" t="s">
        <v>167</v>
      </c>
      <c r="B192" s="337"/>
      <c r="C192" s="337"/>
      <c r="D192" s="337"/>
      <c r="E192" s="337"/>
      <c r="F192" s="337"/>
    </row>
    <row r="193" spans="1:7" x14ac:dyDescent="0.25">
      <c r="A193" s="187">
        <f>B11</f>
        <v>43094</v>
      </c>
      <c r="B193" s="6"/>
      <c r="C193" s="7"/>
      <c r="D193" s="6"/>
    </row>
    <row r="194" spans="1:7" ht="18" x14ac:dyDescent="0.25">
      <c r="A194" s="335" t="s">
        <v>158</v>
      </c>
      <c r="B194" s="336"/>
      <c r="C194" s="336"/>
      <c r="D194" s="336"/>
      <c r="E194" s="336"/>
      <c r="F194" s="336"/>
    </row>
    <row r="195" spans="1:7" ht="36" x14ac:dyDescent="0.35">
      <c r="A195" s="82" t="s">
        <v>27</v>
      </c>
      <c r="B195" s="168">
        <v>2</v>
      </c>
      <c r="C195" s="215" t="str">
        <f>IF(B195=0, -5, "0")</f>
        <v>0</v>
      </c>
      <c r="D195" s="166"/>
      <c r="E195" s="166"/>
      <c r="F195" s="145"/>
    </row>
    <row r="196" spans="1:7" ht="30" x14ac:dyDescent="0.25">
      <c r="A196" s="23" t="s">
        <v>57</v>
      </c>
      <c r="B196" s="168">
        <v>1</v>
      </c>
      <c r="C196" s="168"/>
      <c r="D196" s="166" t="s">
        <v>616</v>
      </c>
      <c r="E196" s="166"/>
      <c r="F196" s="145"/>
    </row>
    <row r="197" spans="1:7" x14ac:dyDescent="0.25">
      <c r="A197" s="33" t="s">
        <v>297</v>
      </c>
      <c r="B197" s="168">
        <v>2</v>
      </c>
      <c r="C197" s="168"/>
      <c r="D197" s="166"/>
      <c r="E197" s="144"/>
      <c r="F197" s="145"/>
    </row>
    <row r="198" spans="1:7" x14ac:dyDescent="0.25">
      <c r="A198" s="23" t="s">
        <v>100</v>
      </c>
      <c r="B198" s="168">
        <v>2</v>
      </c>
      <c r="C198" s="168"/>
      <c r="D198" s="166"/>
      <c r="E198" s="166"/>
      <c r="F198" s="145"/>
    </row>
    <row r="199" spans="1:7" x14ac:dyDescent="0.25">
      <c r="A199" s="23" t="s">
        <v>154</v>
      </c>
      <c r="B199" s="168">
        <v>2</v>
      </c>
      <c r="C199" s="168"/>
      <c r="D199" s="166"/>
      <c r="E199" s="166"/>
      <c r="F199" s="145"/>
    </row>
    <row r="200" spans="1:7" x14ac:dyDescent="0.25">
      <c r="A200" s="33" t="s">
        <v>153</v>
      </c>
      <c r="B200" s="168">
        <v>2</v>
      </c>
      <c r="C200" s="168"/>
      <c r="D200" s="166"/>
      <c r="E200" s="166"/>
      <c r="F200" s="145"/>
    </row>
    <row r="201" spans="1:7" x14ac:dyDescent="0.25">
      <c r="A201" s="33" t="s">
        <v>28</v>
      </c>
      <c r="B201" s="168" t="s">
        <v>34</v>
      </c>
      <c r="C201" s="168"/>
      <c r="D201" s="166"/>
      <c r="E201" s="166"/>
      <c r="F201" s="145"/>
    </row>
    <row r="202" spans="1:7" x14ac:dyDescent="0.25">
      <c r="A202" s="33" t="s">
        <v>155</v>
      </c>
      <c r="B202" s="168">
        <v>2</v>
      </c>
      <c r="C202" s="168"/>
      <c r="D202" s="147"/>
      <c r="E202" s="166"/>
      <c r="F202" s="145"/>
    </row>
    <row r="203" spans="1:7" ht="18" x14ac:dyDescent="0.35">
      <c r="A203" s="188" t="s">
        <v>298</v>
      </c>
      <c r="B203" s="168">
        <v>2</v>
      </c>
      <c r="C203" s="215" t="str">
        <f>IF(B203=0, -5, "0")</f>
        <v>0</v>
      </c>
      <c r="D203" s="166"/>
      <c r="E203" s="166"/>
      <c r="F203" s="145"/>
    </row>
    <row r="204" spans="1:7" ht="16.5" x14ac:dyDescent="0.3">
      <c r="A204" s="189" t="s">
        <v>362</v>
      </c>
      <c r="B204" s="168">
        <v>2</v>
      </c>
      <c r="C204" s="215" t="str">
        <f>IF(B204=0, -5, "0")</f>
        <v>0</v>
      </c>
      <c r="D204" s="144"/>
      <c r="E204" s="166"/>
      <c r="F204" s="145"/>
      <c r="G204" s="170"/>
    </row>
    <row r="205" spans="1:7" x14ac:dyDescent="0.25">
      <c r="A205" s="172" t="s">
        <v>145</v>
      </c>
      <c r="B205" s="168">
        <v>2</v>
      </c>
      <c r="C205" s="168"/>
      <c r="D205" s="166"/>
      <c r="E205" s="166"/>
      <c r="F205" s="145"/>
    </row>
    <row r="206" spans="1:7" x14ac:dyDescent="0.25">
      <c r="A206" s="19" t="s">
        <v>38</v>
      </c>
      <c r="B206" s="19"/>
      <c r="C206" s="19"/>
      <c r="D206" s="19">
        <f>SUM(B195:C205)</f>
        <v>19</v>
      </c>
    </row>
    <row r="207" spans="1:7" x14ac:dyDescent="0.25">
      <c r="A207" s="19" t="s">
        <v>37</v>
      </c>
      <c r="B207" s="20"/>
      <c r="C207" s="21"/>
      <c r="D207" s="62">
        <f>D206/(COUNT(B195:C205)*2)</f>
        <v>0.95</v>
      </c>
    </row>
    <row r="208" spans="1:7" x14ac:dyDescent="0.25">
      <c r="A208" s="9"/>
      <c r="B208" s="6"/>
      <c r="C208" s="7"/>
      <c r="D208" s="6"/>
    </row>
    <row r="209" spans="1:7" ht="18" x14ac:dyDescent="0.25">
      <c r="A209" s="335" t="s">
        <v>76</v>
      </c>
      <c r="B209" s="336"/>
      <c r="C209" s="336"/>
      <c r="D209" s="336"/>
      <c r="E209" s="336"/>
      <c r="F209" s="336"/>
    </row>
    <row r="210" spans="1:7" x14ac:dyDescent="0.25">
      <c r="A210" s="167" t="s">
        <v>314</v>
      </c>
      <c r="B210" s="168">
        <v>2</v>
      </c>
      <c r="C210" s="168"/>
      <c r="D210" s="166"/>
      <c r="E210" s="144"/>
      <c r="F210" s="145"/>
    </row>
    <row r="211" spans="1:7" ht="54" x14ac:dyDescent="0.35">
      <c r="A211" s="82" t="s">
        <v>363</v>
      </c>
      <c r="B211" s="168">
        <v>2</v>
      </c>
      <c r="C211" s="215" t="str">
        <f>IF(B211=0, -5, "0")</f>
        <v>0</v>
      </c>
      <c r="D211" s="166"/>
      <c r="E211" s="166"/>
      <c r="F211" s="145"/>
    </row>
    <row r="212" spans="1:7" x14ac:dyDescent="0.25">
      <c r="A212" s="18" t="s">
        <v>192</v>
      </c>
      <c r="B212" s="168">
        <v>2</v>
      </c>
      <c r="C212" s="168"/>
      <c r="D212" s="160"/>
      <c r="E212" s="166"/>
      <c r="F212" s="145"/>
    </row>
    <row r="213" spans="1:7" ht="30" x14ac:dyDescent="0.25">
      <c r="A213" s="167" t="s">
        <v>176</v>
      </c>
      <c r="B213" s="168">
        <v>2</v>
      </c>
      <c r="C213" s="168"/>
      <c r="D213" s="141"/>
      <c r="E213" s="166"/>
      <c r="F213" s="145"/>
    </row>
    <row r="214" spans="1:7" ht="18" x14ac:dyDescent="0.35">
      <c r="A214" s="82" t="s">
        <v>359</v>
      </c>
      <c r="B214" s="168">
        <v>2</v>
      </c>
      <c r="C214" s="215" t="str">
        <f>IF(B214=0, -5, "0")</f>
        <v>0</v>
      </c>
      <c r="D214" s="11"/>
      <c r="E214" s="166"/>
      <c r="F214" s="145"/>
    </row>
    <row r="215" spans="1:7" x14ac:dyDescent="0.25">
      <c r="A215" s="167" t="s">
        <v>64</v>
      </c>
      <c r="B215" s="168">
        <v>2</v>
      </c>
      <c r="C215" s="168"/>
      <c r="D215" s="147"/>
      <c r="E215" s="166"/>
      <c r="F215" s="145"/>
    </row>
    <row r="216" spans="1:7" x14ac:dyDescent="0.25">
      <c r="A216" s="18" t="s">
        <v>70</v>
      </c>
      <c r="B216" s="168">
        <v>2</v>
      </c>
      <c r="C216" s="168"/>
      <c r="D216" s="12"/>
      <c r="E216" s="166"/>
      <c r="F216" s="145"/>
    </row>
    <row r="217" spans="1:7" x14ac:dyDescent="0.25">
      <c r="A217" s="167" t="s">
        <v>291</v>
      </c>
      <c r="B217" s="168">
        <v>2</v>
      </c>
      <c r="C217" s="168"/>
      <c r="D217" s="12"/>
      <c r="E217" s="166"/>
      <c r="F217" s="145"/>
    </row>
    <row r="218" spans="1:7" x14ac:dyDescent="0.25">
      <c r="A218" s="18" t="s">
        <v>188</v>
      </c>
      <c r="B218" s="168">
        <v>2</v>
      </c>
      <c r="C218" s="168"/>
      <c r="D218" s="166"/>
      <c r="E218" s="166"/>
      <c r="F218" s="145"/>
    </row>
    <row r="219" spans="1:7" ht="45.75" x14ac:dyDescent="0.3">
      <c r="A219" s="49" t="s">
        <v>178</v>
      </c>
      <c r="B219" s="168">
        <v>0</v>
      </c>
      <c r="C219" s="168"/>
      <c r="D219" s="144" t="s">
        <v>649</v>
      </c>
      <c r="E219" s="144" t="s">
        <v>618</v>
      </c>
      <c r="F219" s="145"/>
      <c r="G219" s="170"/>
    </row>
    <row r="220" spans="1:7" x14ac:dyDescent="0.25">
      <c r="A220" s="167" t="s">
        <v>157</v>
      </c>
      <c r="B220" s="168">
        <v>2</v>
      </c>
      <c r="C220" s="168"/>
      <c r="D220" s="147"/>
      <c r="E220" s="166"/>
      <c r="F220" s="145"/>
    </row>
    <row r="221" spans="1:7" x14ac:dyDescent="0.25">
      <c r="A221" s="24" t="s">
        <v>159</v>
      </c>
      <c r="B221" s="168">
        <v>2</v>
      </c>
      <c r="C221" s="168"/>
      <c r="D221" s="166"/>
      <c r="E221" s="166"/>
      <c r="F221" s="145"/>
    </row>
    <row r="222" spans="1:7" ht="18" x14ac:dyDescent="0.25">
      <c r="A222" s="107" t="s">
        <v>72</v>
      </c>
      <c r="B222" s="168">
        <v>0</v>
      </c>
      <c r="C222" s="215">
        <f>IF(B222=0, -5, "0")</f>
        <v>-5</v>
      </c>
      <c r="D222" s="144"/>
      <c r="E222" s="144"/>
      <c r="F222" s="145"/>
    </row>
    <row r="223" spans="1:7" ht="18" x14ac:dyDescent="0.35">
      <c r="A223" s="48" t="s">
        <v>289</v>
      </c>
      <c r="B223" s="168">
        <v>2</v>
      </c>
      <c r="C223" s="168"/>
      <c r="D223" s="166"/>
      <c r="E223" s="322"/>
      <c r="F223" s="145"/>
      <c r="G223" s="170"/>
    </row>
    <row r="224" spans="1:7" ht="16.5" x14ac:dyDescent="0.25">
      <c r="A224" s="106" t="s">
        <v>168</v>
      </c>
      <c r="B224" s="168">
        <v>2</v>
      </c>
      <c r="C224" s="216" t="str">
        <f>IF(B224=0, -5, "0")</f>
        <v>0</v>
      </c>
      <c r="D224" s="144"/>
      <c r="E224" s="166"/>
      <c r="F224" s="145"/>
    </row>
    <row r="225" spans="1:6" x14ac:dyDescent="0.25">
      <c r="A225" s="24" t="s">
        <v>83</v>
      </c>
      <c r="B225" s="168">
        <v>2</v>
      </c>
      <c r="C225" s="168"/>
      <c r="D225" s="166"/>
      <c r="E225" s="166"/>
      <c r="F225" s="145"/>
    </row>
    <row r="226" spans="1:6" ht="30" x14ac:dyDescent="0.25">
      <c r="A226" s="24" t="s">
        <v>244</v>
      </c>
      <c r="B226" s="168">
        <v>1</v>
      </c>
      <c r="C226" s="168"/>
      <c r="D226" s="150" t="s">
        <v>617</v>
      </c>
      <c r="E226" s="166"/>
      <c r="F226" s="145"/>
    </row>
    <row r="227" spans="1:6" x14ac:dyDescent="0.25">
      <c r="A227" s="24" t="s">
        <v>248</v>
      </c>
      <c r="B227" s="168">
        <v>2</v>
      </c>
      <c r="C227" s="168"/>
      <c r="D227" s="150"/>
      <c r="E227" s="166"/>
      <c r="F227" s="145"/>
    </row>
    <row r="228" spans="1:6" ht="30" x14ac:dyDescent="0.25">
      <c r="A228" s="24" t="s">
        <v>199</v>
      </c>
      <c r="B228" s="168" t="s">
        <v>34</v>
      </c>
      <c r="C228" s="24"/>
      <c r="D228" s="262"/>
      <c r="E228" s="166"/>
      <c r="F228" s="145"/>
    </row>
    <row r="229" spans="1:6" x14ac:dyDescent="0.25">
      <c r="A229" s="19" t="s">
        <v>38</v>
      </c>
      <c r="B229" s="19"/>
      <c r="C229" s="19"/>
      <c r="D229" s="19">
        <f>SUM(B210:C228)</f>
        <v>26</v>
      </c>
    </row>
    <row r="230" spans="1:6" x14ac:dyDescent="0.25">
      <c r="A230" s="263" t="s">
        <v>37</v>
      </c>
      <c r="B230" s="264"/>
      <c r="C230" s="265"/>
      <c r="D230" s="62">
        <f>D229/(COUNT(B210:C228)*2)</f>
        <v>0.68421052631578949</v>
      </c>
    </row>
    <row r="231" spans="1:6" x14ac:dyDescent="0.25">
      <c r="A231" s="9"/>
      <c r="B231" s="6"/>
      <c r="C231" s="7"/>
      <c r="D231" s="6"/>
    </row>
    <row r="232" spans="1:6" ht="18" x14ac:dyDescent="0.25">
      <c r="A232" s="373" t="s">
        <v>191</v>
      </c>
      <c r="B232" s="374"/>
      <c r="C232" s="374"/>
      <c r="D232" s="374"/>
      <c r="E232" s="374"/>
      <c r="F232" s="374"/>
    </row>
    <row r="233" spans="1:6" x14ac:dyDescent="0.25">
      <c r="A233" s="266" t="s">
        <v>314</v>
      </c>
      <c r="B233" s="169">
        <v>2</v>
      </c>
      <c r="C233" s="169"/>
      <c r="D233" s="150"/>
      <c r="E233" s="166"/>
      <c r="F233" s="145"/>
    </row>
    <row r="234" spans="1:6" ht="30" x14ac:dyDescent="0.25">
      <c r="A234" s="18" t="s">
        <v>205</v>
      </c>
      <c r="B234" s="169">
        <v>2</v>
      </c>
      <c r="C234" s="168"/>
      <c r="D234" s="153"/>
      <c r="E234" s="166"/>
      <c r="F234" s="145"/>
    </row>
    <row r="235" spans="1:6" ht="18" x14ac:dyDescent="0.35">
      <c r="A235" s="75" t="s">
        <v>59</v>
      </c>
      <c r="B235" s="169">
        <v>2</v>
      </c>
      <c r="C235" s="215" t="str">
        <f>IF(B235=0, -5, "0")</f>
        <v>0</v>
      </c>
      <c r="D235" s="155"/>
      <c r="E235" s="166"/>
      <c r="F235" s="145"/>
    </row>
    <row r="236" spans="1:6" ht="36" x14ac:dyDescent="0.35">
      <c r="A236" s="82" t="s">
        <v>177</v>
      </c>
      <c r="B236" s="169">
        <v>2</v>
      </c>
      <c r="C236" s="215" t="str">
        <f>IF(B236=0, -5, "0")</f>
        <v>0</v>
      </c>
      <c r="D236" s="155"/>
      <c r="E236" s="166"/>
      <c r="F236" s="145"/>
    </row>
    <row r="237" spans="1:6" x14ac:dyDescent="0.25">
      <c r="A237" s="18" t="s">
        <v>252</v>
      </c>
      <c r="B237" s="169">
        <v>2</v>
      </c>
      <c r="C237" s="168"/>
      <c r="D237" s="155"/>
      <c r="E237" s="166"/>
      <c r="F237" s="145"/>
    </row>
    <row r="238" spans="1:6" ht="30" x14ac:dyDescent="0.25">
      <c r="A238" s="18" t="s">
        <v>55</v>
      </c>
      <c r="B238" s="169">
        <v>1</v>
      </c>
      <c r="C238" s="168"/>
      <c r="D238" s="156" t="s">
        <v>619</v>
      </c>
      <c r="E238" s="166"/>
      <c r="F238" s="145"/>
    </row>
    <row r="239" spans="1:6" x14ac:dyDescent="0.25">
      <c r="A239" s="167" t="s">
        <v>299</v>
      </c>
      <c r="B239" s="169">
        <v>2</v>
      </c>
      <c r="C239" s="169"/>
      <c r="D239" s="163"/>
      <c r="E239" s="144"/>
      <c r="F239" s="145"/>
    </row>
    <row r="240" spans="1:6" x14ac:dyDescent="0.25">
      <c r="A240" s="167" t="s">
        <v>156</v>
      </c>
      <c r="B240" s="169">
        <v>2</v>
      </c>
      <c r="C240" s="168"/>
      <c r="D240" s="154"/>
      <c r="E240" s="166"/>
      <c r="F240" s="145"/>
    </row>
    <row r="241" spans="1:6" ht="45" x14ac:dyDescent="0.25">
      <c r="A241" s="99" t="s">
        <v>287</v>
      </c>
      <c r="B241" s="169">
        <v>1</v>
      </c>
      <c r="C241" s="152"/>
      <c r="D241" s="313">
        <v>0.75</v>
      </c>
      <c r="E241" s="7"/>
      <c r="F241" s="101"/>
    </row>
    <row r="242" spans="1:6" x14ac:dyDescent="0.25">
      <c r="A242" s="19" t="s">
        <v>38</v>
      </c>
      <c r="B242" s="19"/>
      <c r="C242" s="19"/>
      <c r="D242" s="19">
        <f>SUM(B233:C240)</f>
        <v>15</v>
      </c>
    </row>
    <row r="243" spans="1:6" x14ac:dyDescent="0.25">
      <c r="A243" s="19" t="s">
        <v>37</v>
      </c>
      <c r="B243" s="20"/>
      <c r="C243" s="21"/>
      <c r="D243" s="62">
        <f>D242/(COUNT(B233:C240)*2)</f>
        <v>0.9375</v>
      </c>
    </row>
    <row r="244" spans="1:6" x14ac:dyDescent="0.25">
      <c r="A244" s="9"/>
      <c r="B244" s="6"/>
      <c r="C244" s="7"/>
      <c r="D244" s="6"/>
    </row>
    <row r="245" spans="1:6" ht="18" x14ac:dyDescent="0.25">
      <c r="A245" s="77" t="s">
        <v>77</v>
      </c>
      <c r="B245" s="83"/>
      <c r="C245" s="84"/>
      <c r="D245" s="80">
        <f>SUM(D242,D206,D229)</f>
        <v>60</v>
      </c>
    </row>
    <row r="246" spans="1:6" ht="18" x14ac:dyDescent="0.25">
      <c r="A246" s="102" t="s">
        <v>227</v>
      </c>
      <c r="B246" s="103"/>
      <c r="C246" s="104"/>
      <c r="D246" s="105">
        <f>D245/(COUNT(B210:C228,B233:C240,B195:C205)*2)</f>
        <v>0.81081081081081086</v>
      </c>
    </row>
    <row r="247" spans="1:6" s="3" customFormat="1" ht="18" x14ac:dyDescent="0.25">
      <c r="A247" s="45"/>
      <c r="B247" s="46"/>
      <c r="C247" s="46"/>
      <c r="D247" s="47"/>
      <c r="E247" s="289"/>
    </row>
    <row r="248" spans="1:6" s="3" customFormat="1" ht="18" x14ac:dyDescent="0.35">
      <c r="A248" s="337" t="s">
        <v>78</v>
      </c>
      <c r="B248" s="337"/>
      <c r="C248" s="337"/>
      <c r="D248" s="337"/>
      <c r="E248" s="337"/>
      <c r="F248" s="337"/>
    </row>
    <row r="249" spans="1:6" s="3" customFormat="1" x14ac:dyDescent="0.25">
      <c r="A249" s="181">
        <f>B11</f>
        <v>43094</v>
      </c>
      <c r="B249" s="6"/>
      <c r="C249" s="7"/>
      <c r="D249" s="6"/>
      <c r="E249" s="289"/>
    </row>
    <row r="250" spans="1:6" s="3" customFormat="1" ht="18" x14ac:dyDescent="0.25">
      <c r="A250" s="335" t="s">
        <v>79</v>
      </c>
      <c r="B250" s="336"/>
      <c r="C250" s="336"/>
      <c r="D250" s="336"/>
      <c r="E250" s="336"/>
      <c r="F250" s="336"/>
    </row>
    <row r="251" spans="1:6" s="3" customFormat="1" ht="36" x14ac:dyDescent="0.35">
      <c r="A251" s="82" t="s">
        <v>27</v>
      </c>
      <c r="B251" s="168">
        <v>2</v>
      </c>
      <c r="C251" s="215" t="str">
        <f>IF(B251=0, -5, "0")</f>
        <v>0</v>
      </c>
      <c r="D251" s="166"/>
      <c r="E251" s="144"/>
      <c r="F251" s="171"/>
    </row>
    <row r="252" spans="1:6" s="3" customFormat="1" x14ac:dyDescent="0.25">
      <c r="A252" s="23" t="s">
        <v>148</v>
      </c>
      <c r="B252" s="168">
        <v>2</v>
      </c>
      <c r="C252" s="168"/>
      <c r="D252" s="166"/>
      <c r="E252" s="144"/>
      <c r="F252" s="171"/>
    </row>
    <row r="253" spans="1:6" s="3" customFormat="1" x14ac:dyDescent="0.25">
      <c r="A253" s="33" t="s">
        <v>300</v>
      </c>
      <c r="B253" s="168">
        <v>2</v>
      </c>
      <c r="C253" s="168"/>
      <c r="D253" s="144"/>
      <c r="E253" s="144"/>
      <c r="F253" s="171"/>
    </row>
    <row r="254" spans="1:6" s="3" customFormat="1" x14ac:dyDescent="0.25">
      <c r="A254" s="33" t="s">
        <v>301</v>
      </c>
      <c r="B254" s="168">
        <v>2</v>
      </c>
      <c r="C254" s="168"/>
      <c r="D254" s="144"/>
      <c r="E254" s="144"/>
      <c r="F254" s="171"/>
    </row>
    <row r="255" spans="1:6" s="3" customFormat="1" x14ac:dyDescent="0.25">
      <c r="A255" s="33" t="s">
        <v>28</v>
      </c>
      <c r="B255" s="168" t="s">
        <v>34</v>
      </c>
      <c r="C255" s="168"/>
      <c r="D255" s="147"/>
      <c r="E255" s="144"/>
      <c r="F255" s="171"/>
    </row>
    <row r="256" spans="1:6" s="3" customFormat="1" ht="36" x14ac:dyDescent="0.35">
      <c r="A256" s="82" t="s">
        <v>161</v>
      </c>
      <c r="B256" s="168">
        <v>1</v>
      </c>
      <c r="C256" s="215" t="str">
        <f>IF(B256=0, -5, "0")</f>
        <v>0</v>
      </c>
      <c r="D256" s="166" t="s">
        <v>620</v>
      </c>
      <c r="E256" s="144"/>
      <c r="F256" s="171"/>
    </row>
    <row r="257" spans="1:6" s="3" customFormat="1" ht="60" x14ac:dyDescent="0.25">
      <c r="A257" s="33" t="s">
        <v>193</v>
      </c>
      <c r="B257" s="168">
        <v>0</v>
      </c>
      <c r="C257" s="168"/>
      <c r="D257" s="147" t="s">
        <v>621</v>
      </c>
      <c r="E257" s="144" t="s">
        <v>622</v>
      </c>
      <c r="F257" s="171"/>
    </row>
    <row r="258" spans="1:6" s="3" customFormat="1" x14ac:dyDescent="0.25">
      <c r="A258" s="33" t="s">
        <v>160</v>
      </c>
      <c r="B258" s="168">
        <v>2</v>
      </c>
      <c r="C258" s="168"/>
      <c r="D258" s="147"/>
      <c r="E258" s="144"/>
      <c r="F258" s="171"/>
    </row>
    <row r="259" spans="1:6" s="3" customFormat="1" x14ac:dyDescent="0.25">
      <c r="A259" s="23" t="s">
        <v>68</v>
      </c>
      <c r="B259" s="168">
        <v>2</v>
      </c>
      <c r="C259" s="168"/>
      <c r="D259" s="166"/>
      <c r="E259" s="144"/>
      <c r="F259" s="171"/>
    </row>
    <row r="260" spans="1:6" s="3" customFormat="1" ht="18" x14ac:dyDescent="0.35">
      <c r="A260" s="75" t="s">
        <v>59</v>
      </c>
      <c r="B260" s="168" t="s">
        <v>34</v>
      </c>
      <c r="C260" s="215" t="str">
        <f>IF(B260=0, -5, "0")</f>
        <v>0</v>
      </c>
      <c r="D260" s="166"/>
      <c r="E260" s="144"/>
      <c r="F260" s="171"/>
    </row>
    <row r="261" spans="1:6" s="3" customFormat="1" x14ac:dyDescent="0.25">
      <c r="A261" s="23" t="s">
        <v>145</v>
      </c>
      <c r="B261" s="168" t="s">
        <v>34</v>
      </c>
      <c r="C261" s="168"/>
      <c r="D261" s="166"/>
      <c r="E261" s="144"/>
      <c r="F261" s="171"/>
    </row>
    <row r="262" spans="1:6" s="3" customFormat="1" x14ac:dyDescent="0.25">
      <c r="A262" s="23" t="s">
        <v>153</v>
      </c>
      <c r="B262" s="168">
        <v>2</v>
      </c>
      <c r="C262" s="168"/>
      <c r="D262" s="10"/>
      <c r="E262" s="144"/>
      <c r="F262" s="171"/>
    </row>
    <row r="263" spans="1:6" s="3" customFormat="1" x14ac:dyDescent="0.25">
      <c r="A263" s="19" t="s">
        <v>38</v>
      </c>
      <c r="B263" s="19"/>
      <c r="C263" s="19"/>
      <c r="D263" s="19">
        <f>SUM(B251:C262)</f>
        <v>15</v>
      </c>
      <c r="E263" s="289"/>
    </row>
    <row r="264" spans="1:6" s="3" customFormat="1" x14ac:dyDescent="0.25">
      <c r="A264" s="19" t="s">
        <v>37</v>
      </c>
      <c r="B264" s="20"/>
      <c r="C264" s="21"/>
      <c r="D264" s="62">
        <f>D263/(COUNT(B251:C262)*2)</f>
        <v>0.83333333333333337</v>
      </c>
      <c r="E264" s="289"/>
    </row>
    <row r="265" spans="1:6" s="3" customFormat="1" x14ac:dyDescent="0.25">
      <c r="A265" s="9"/>
      <c r="B265" s="6"/>
      <c r="C265" s="7"/>
      <c r="D265" s="6"/>
      <c r="E265" s="289"/>
    </row>
    <row r="266" spans="1:6" s="3" customFormat="1" ht="18" x14ac:dyDescent="0.25">
      <c r="A266" s="335" t="s">
        <v>81</v>
      </c>
      <c r="B266" s="336"/>
      <c r="C266" s="336"/>
      <c r="D266" s="336"/>
      <c r="E266" s="336"/>
      <c r="F266" s="336"/>
    </row>
    <row r="267" spans="1:6" s="3" customFormat="1" x14ac:dyDescent="0.25">
      <c r="A267" s="150" t="s">
        <v>368</v>
      </c>
      <c r="B267" s="169">
        <v>2</v>
      </c>
      <c r="C267" s="169"/>
      <c r="E267" s="144"/>
      <c r="F267" s="171"/>
    </row>
    <row r="268" spans="1:6" s="3" customFormat="1" x14ac:dyDescent="0.25">
      <c r="A268" s="18" t="s">
        <v>206</v>
      </c>
      <c r="B268" s="169">
        <v>2</v>
      </c>
      <c r="C268" s="168"/>
      <c r="D268" s="162"/>
      <c r="E268" s="144"/>
      <c r="F268" s="171"/>
    </row>
    <row r="269" spans="1:6" s="3" customFormat="1" x14ac:dyDescent="0.25">
      <c r="A269" s="167" t="s">
        <v>312</v>
      </c>
      <c r="B269" s="169">
        <v>1</v>
      </c>
      <c r="C269" s="168"/>
      <c r="D269" s="162" t="s">
        <v>623</v>
      </c>
      <c r="E269" s="144"/>
      <c r="F269" s="171"/>
    </row>
    <row r="270" spans="1:6" s="3" customFormat="1" x14ac:dyDescent="0.25">
      <c r="A270" s="167" t="s">
        <v>149</v>
      </c>
      <c r="B270" s="169">
        <v>2</v>
      </c>
      <c r="C270" s="168"/>
      <c r="D270" s="11"/>
      <c r="E270" s="144"/>
      <c r="F270" s="171"/>
    </row>
    <row r="271" spans="1:6" s="3" customFormat="1" ht="18" x14ac:dyDescent="0.35">
      <c r="A271" s="75" t="s">
        <v>7</v>
      </c>
      <c r="B271" s="169" t="s">
        <v>34</v>
      </c>
      <c r="C271" s="215" t="str">
        <f>IF(B271=0, -5, "0")</f>
        <v>0</v>
      </c>
      <c r="D271" s="162" t="s">
        <v>575</v>
      </c>
      <c r="E271" s="144"/>
      <c r="F271" s="171"/>
    </row>
    <row r="272" spans="1:6" s="3" customFormat="1" x14ac:dyDescent="0.25">
      <c r="A272" s="18" t="s">
        <v>253</v>
      </c>
      <c r="B272" s="169" t="s">
        <v>34</v>
      </c>
      <c r="C272" s="168"/>
      <c r="D272" s="11"/>
      <c r="E272" s="144"/>
      <c r="F272" s="171"/>
    </row>
    <row r="273" spans="1:6" s="3" customFormat="1" ht="16.5" x14ac:dyDescent="0.3">
      <c r="A273" s="48" t="s">
        <v>80</v>
      </c>
      <c r="B273" s="169">
        <v>2</v>
      </c>
      <c r="C273" s="168"/>
      <c r="D273" s="11"/>
      <c r="E273" s="144"/>
      <c r="F273" s="171"/>
    </row>
    <row r="274" spans="1:6" s="3" customFormat="1" ht="30" x14ac:dyDescent="0.25">
      <c r="A274" s="167" t="s">
        <v>302</v>
      </c>
      <c r="B274" s="169">
        <v>2</v>
      </c>
      <c r="C274" s="168"/>
      <c r="D274" s="11"/>
      <c r="E274" s="144"/>
      <c r="F274" s="171"/>
    </row>
    <row r="275" spans="1:6" s="3" customFormat="1" x14ac:dyDescent="0.25">
      <c r="A275" s="167" t="s">
        <v>188</v>
      </c>
      <c r="B275" s="169">
        <v>2</v>
      </c>
      <c r="C275" s="168"/>
      <c r="D275" s="11"/>
      <c r="E275" s="144"/>
      <c r="F275" s="171"/>
    </row>
    <row r="276" spans="1:6" s="3" customFormat="1" x14ac:dyDescent="0.25">
      <c r="A276" s="167" t="s">
        <v>291</v>
      </c>
      <c r="B276" s="169">
        <v>2</v>
      </c>
      <c r="C276" s="216"/>
      <c r="D276" s="162"/>
      <c r="E276" s="144"/>
      <c r="F276" s="171"/>
    </row>
    <row r="277" spans="1:6" s="3" customFormat="1" ht="18" x14ac:dyDescent="0.25">
      <c r="A277" s="107" t="s">
        <v>173</v>
      </c>
      <c r="B277" s="169" t="s">
        <v>34</v>
      </c>
      <c r="C277" s="216" t="str">
        <f>IF(B277=0, -5, "0")</f>
        <v>0</v>
      </c>
      <c r="D277" s="162"/>
      <c r="E277" s="144"/>
      <c r="F277" s="171"/>
    </row>
    <row r="278" spans="1:6" s="3" customFormat="1" ht="18" x14ac:dyDescent="0.35">
      <c r="A278" s="48" t="s">
        <v>289</v>
      </c>
      <c r="B278" s="169">
        <v>2</v>
      </c>
      <c r="C278" s="169"/>
      <c r="D278" s="162"/>
      <c r="E278" s="322"/>
      <c r="F278" s="171"/>
    </row>
    <row r="279" spans="1:6" s="3" customFormat="1" ht="16.5" x14ac:dyDescent="0.25">
      <c r="A279" s="106" t="s">
        <v>168</v>
      </c>
      <c r="B279" s="169">
        <v>2</v>
      </c>
      <c r="C279" s="216" t="str">
        <f>IF(B279=0, -5, "0")</f>
        <v>0</v>
      </c>
      <c r="D279" s="162"/>
      <c r="E279" s="144"/>
      <c r="F279" s="171"/>
    </row>
    <row r="280" spans="1:6" s="3" customFormat="1" x14ac:dyDescent="0.25">
      <c r="A280" s="24" t="s">
        <v>83</v>
      </c>
      <c r="B280" s="169">
        <v>2</v>
      </c>
      <c r="C280" s="168"/>
      <c r="D280" s="11"/>
      <c r="E280" s="144"/>
      <c r="F280" s="171"/>
    </row>
    <row r="281" spans="1:6" s="3" customFormat="1" ht="30" x14ac:dyDescent="0.25">
      <c r="A281" s="24" t="s">
        <v>234</v>
      </c>
      <c r="B281" s="169">
        <v>2</v>
      </c>
      <c r="C281" s="168"/>
      <c r="D281" s="162"/>
      <c r="E281" s="144"/>
      <c r="F281" s="171"/>
    </row>
    <row r="282" spans="1:6" s="3" customFormat="1" x14ac:dyDescent="0.25">
      <c r="A282" s="24" t="s">
        <v>248</v>
      </c>
      <c r="B282" s="169">
        <v>2</v>
      </c>
      <c r="C282" s="168"/>
      <c r="D282" s="162"/>
      <c r="E282" s="144"/>
      <c r="F282" s="171"/>
    </row>
    <row r="283" spans="1:6" s="3" customFormat="1" ht="30" x14ac:dyDescent="0.25">
      <c r="A283" s="24" t="s">
        <v>199</v>
      </c>
      <c r="B283" s="169" t="s">
        <v>34</v>
      </c>
      <c r="C283" s="168"/>
      <c r="D283" s="11"/>
      <c r="E283" s="144"/>
      <c r="F283" s="171"/>
    </row>
    <row r="284" spans="1:6" s="3" customFormat="1" ht="45" x14ac:dyDescent="0.25">
      <c r="A284" s="100" t="s">
        <v>287</v>
      </c>
      <c r="B284" s="169">
        <v>2</v>
      </c>
      <c r="C284" s="152"/>
      <c r="D284" s="314">
        <v>1</v>
      </c>
      <c r="E284" s="289"/>
    </row>
    <row r="285" spans="1:6" s="3" customFormat="1" x14ac:dyDescent="0.25">
      <c r="A285" s="19" t="s">
        <v>38</v>
      </c>
      <c r="B285" s="19"/>
      <c r="C285" s="19"/>
      <c r="D285" s="19">
        <f>SUM(B267:C283)</f>
        <v>25</v>
      </c>
      <c r="E285" s="289"/>
    </row>
    <row r="286" spans="1:6" s="3" customFormat="1" x14ac:dyDescent="0.25">
      <c r="A286" s="19" t="s">
        <v>37</v>
      </c>
      <c r="B286" s="20"/>
      <c r="C286" s="21"/>
      <c r="D286" s="62">
        <f>D285/(COUNT(B267:C283)*2)</f>
        <v>0.96153846153846156</v>
      </c>
      <c r="E286" s="289"/>
    </row>
    <row r="287" spans="1:6" s="3" customFormat="1" x14ac:dyDescent="0.25">
      <c r="A287" s="9"/>
      <c r="B287" s="6"/>
      <c r="C287" s="7"/>
      <c r="D287" s="6"/>
      <c r="E287" s="289"/>
    </row>
    <row r="288" spans="1:6" s="3" customFormat="1" ht="18" x14ac:dyDescent="0.25">
      <c r="A288" s="77" t="s">
        <v>82</v>
      </c>
      <c r="B288" s="83"/>
      <c r="C288" s="84"/>
      <c r="D288" s="80">
        <f>SUM(D285,D263)</f>
        <v>40</v>
      </c>
      <c r="E288" s="289"/>
    </row>
    <row r="289" spans="1:7" s="3" customFormat="1" ht="18" x14ac:dyDescent="0.25">
      <c r="A289" s="77" t="s">
        <v>228</v>
      </c>
      <c r="B289" s="83"/>
      <c r="C289" s="84"/>
      <c r="D289" s="81">
        <f>D288/(COUNT(B251:C262,B267:C283)*2)</f>
        <v>0.90909090909090906</v>
      </c>
      <c r="E289" s="289"/>
    </row>
    <row r="290" spans="1:7" s="3" customFormat="1" ht="18" x14ac:dyDescent="0.25">
      <c r="A290" s="45"/>
      <c r="B290" s="46"/>
      <c r="C290" s="46"/>
      <c r="D290" s="47"/>
      <c r="E290" s="289"/>
    </row>
    <row r="291" spans="1:7" ht="18" x14ac:dyDescent="0.35">
      <c r="A291" s="337" t="s">
        <v>4</v>
      </c>
      <c r="B291" s="337"/>
      <c r="C291" s="337"/>
      <c r="D291" s="337"/>
      <c r="E291" s="337"/>
      <c r="F291" s="337"/>
    </row>
    <row r="292" spans="1:7" x14ac:dyDescent="0.25">
      <c r="A292" s="190">
        <f>B11</f>
        <v>43094</v>
      </c>
      <c r="B292" s="6"/>
      <c r="C292" s="7"/>
      <c r="D292" s="59"/>
    </row>
    <row r="293" spans="1:7" ht="18" x14ac:dyDescent="0.25">
      <c r="A293" s="335" t="s">
        <v>19</v>
      </c>
      <c r="B293" s="336"/>
      <c r="C293" s="336"/>
      <c r="D293" s="336"/>
      <c r="E293" s="336"/>
      <c r="F293" s="336"/>
    </row>
    <row r="294" spans="1:7" x14ac:dyDescent="0.25">
      <c r="A294" s="32" t="s">
        <v>62</v>
      </c>
      <c r="B294" s="168">
        <v>2</v>
      </c>
      <c r="C294" s="168"/>
      <c r="D294" s="166"/>
      <c r="E294" s="166"/>
      <c r="F294" s="145"/>
    </row>
    <row r="295" spans="1:7" x14ac:dyDescent="0.25">
      <c r="A295" s="22" t="s">
        <v>6</v>
      </c>
      <c r="B295" s="168">
        <v>1</v>
      </c>
      <c r="C295" s="168"/>
      <c r="D295" s="166" t="s">
        <v>624</v>
      </c>
      <c r="E295" s="166"/>
      <c r="F295" s="145"/>
    </row>
    <row r="296" spans="1:7" x14ac:dyDescent="0.25">
      <c r="A296" s="159" t="s">
        <v>297</v>
      </c>
      <c r="B296" s="168">
        <v>2</v>
      </c>
      <c r="C296" s="168"/>
      <c r="D296" s="166"/>
      <c r="E296" s="166"/>
      <c r="F296" s="145"/>
    </row>
    <row r="297" spans="1:7" x14ac:dyDescent="0.25">
      <c r="A297" s="32" t="s">
        <v>20</v>
      </c>
      <c r="B297" s="168">
        <v>2</v>
      </c>
      <c r="C297" s="168"/>
      <c r="D297" s="147"/>
      <c r="E297" s="166"/>
      <c r="F297" s="145"/>
    </row>
    <row r="298" spans="1:7" x14ac:dyDescent="0.25">
      <c r="A298" s="22" t="s">
        <v>39</v>
      </c>
      <c r="B298" s="168">
        <v>2</v>
      </c>
      <c r="C298" s="168"/>
      <c r="D298" s="166"/>
      <c r="E298" s="166"/>
      <c r="F298" s="145"/>
    </row>
    <row r="299" spans="1:7" x14ac:dyDescent="0.25">
      <c r="A299" s="32" t="s">
        <v>50</v>
      </c>
      <c r="B299" s="168">
        <v>2</v>
      </c>
      <c r="C299" s="168"/>
      <c r="D299" s="154"/>
      <c r="E299" s="166"/>
      <c r="F299" s="145"/>
    </row>
    <row r="300" spans="1:7" ht="18" x14ac:dyDescent="0.35">
      <c r="A300" s="75" t="s">
        <v>54</v>
      </c>
      <c r="B300" s="168">
        <v>2</v>
      </c>
      <c r="C300" s="215" t="str">
        <f>IF(B300=0, -5, "0")</f>
        <v>0</v>
      </c>
      <c r="D300" s="166"/>
      <c r="E300" s="166"/>
      <c r="F300" s="145"/>
      <c r="G300" s="170"/>
    </row>
    <row r="301" spans="1:7" x14ac:dyDescent="0.25">
      <c r="A301" s="22" t="s">
        <v>145</v>
      </c>
      <c r="B301" s="168">
        <v>2</v>
      </c>
      <c r="C301" s="168"/>
      <c r="D301" s="166"/>
      <c r="E301" s="166"/>
      <c r="F301" s="145"/>
    </row>
    <row r="302" spans="1:7" x14ac:dyDescent="0.25">
      <c r="A302" s="19" t="s">
        <v>38</v>
      </c>
      <c r="B302" s="19"/>
      <c r="C302" s="19"/>
      <c r="D302" s="19">
        <f>SUM(B294:C301)</f>
        <v>15</v>
      </c>
    </row>
    <row r="303" spans="1:7" x14ac:dyDescent="0.25">
      <c r="A303" s="19" t="s">
        <v>37</v>
      </c>
      <c r="B303" s="20"/>
      <c r="C303" s="21"/>
      <c r="D303" s="62">
        <f>D302/(COUNT(B294:C301)*2)</f>
        <v>0.9375</v>
      </c>
    </row>
    <row r="304" spans="1:7" x14ac:dyDescent="0.25">
      <c r="A304" s="34"/>
      <c r="B304" s="6"/>
      <c r="C304" s="7"/>
      <c r="D304" s="6"/>
    </row>
    <row r="305" spans="1:6" ht="18" x14ac:dyDescent="0.25">
      <c r="A305" s="335" t="s">
        <v>122</v>
      </c>
      <c r="B305" s="336"/>
      <c r="C305" s="336"/>
      <c r="D305" s="336"/>
      <c r="E305" s="336"/>
      <c r="F305" s="336"/>
    </row>
    <row r="306" spans="1:6" x14ac:dyDescent="0.25">
      <c r="A306" s="167" t="s">
        <v>303</v>
      </c>
      <c r="B306" s="169">
        <v>2</v>
      </c>
      <c r="C306" s="169"/>
      <c r="D306" s="144"/>
      <c r="E306" s="144"/>
      <c r="F306" s="171"/>
    </row>
    <row r="307" spans="1:6" x14ac:dyDescent="0.25">
      <c r="A307" s="167" t="s">
        <v>373</v>
      </c>
      <c r="B307" s="169">
        <v>2</v>
      </c>
      <c r="C307" s="168"/>
      <c r="D307" s="166"/>
      <c r="E307" s="166"/>
      <c r="F307" s="145"/>
    </row>
    <row r="308" spans="1:6" x14ac:dyDescent="0.25">
      <c r="A308" s="18" t="s">
        <v>5</v>
      </c>
      <c r="B308" s="169">
        <v>2</v>
      </c>
      <c r="C308" s="168"/>
      <c r="D308" s="155"/>
      <c r="E308" s="166"/>
      <c r="F308" s="145"/>
    </row>
    <row r="309" spans="1:6" ht="31.5" x14ac:dyDescent="0.35">
      <c r="A309" s="75" t="s">
        <v>367</v>
      </c>
      <c r="B309" s="169">
        <v>1</v>
      </c>
      <c r="C309" s="215" t="str">
        <f>IF(B309=0, -5, "0")</f>
        <v>0</v>
      </c>
      <c r="D309" s="97" t="s">
        <v>625</v>
      </c>
      <c r="E309" s="166"/>
      <c r="F309" s="145"/>
    </row>
    <row r="310" spans="1:6" x14ac:dyDescent="0.25">
      <c r="A310" s="167" t="s">
        <v>108</v>
      </c>
      <c r="B310" s="169">
        <v>2</v>
      </c>
      <c r="C310" s="168"/>
      <c r="D310" s="154"/>
      <c r="E310" s="166"/>
      <c r="F310" s="145"/>
    </row>
    <row r="311" spans="1:6" ht="18" x14ac:dyDescent="0.35">
      <c r="A311" s="75" t="s">
        <v>61</v>
      </c>
      <c r="B311" s="169">
        <v>2</v>
      </c>
      <c r="C311" s="215" t="str">
        <f>IF(B311=0, -5, "0")</f>
        <v>0</v>
      </c>
      <c r="D311" s="155"/>
      <c r="E311" s="166"/>
      <c r="F311" s="145"/>
    </row>
    <row r="312" spans="1:6" x14ac:dyDescent="0.25">
      <c r="A312" s="18" t="s">
        <v>254</v>
      </c>
      <c r="B312" s="169">
        <v>2</v>
      </c>
      <c r="C312" s="168"/>
      <c r="D312" s="97"/>
      <c r="E312" s="166"/>
      <c r="F312" s="145"/>
    </row>
    <row r="313" spans="1:6" ht="30" x14ac:dyDescent="0.25">
      <c r="A313" s="18" t="s">
        <v>199</v>
      </c>
      <c r="B313" s="169">
        <v>2</v>
      </c>
      <c r="C313" s="168"/>
      <c r="D313" s="166"/>
      <c r="E313" s="166"/>
      <c r="F313" s="145"/>
    </row>
    <row r="314" spans="1:6" x14ac:dyDescent="0.25">
      <c r="A314" s="18" t="s">
        <v>248</v>
      </c>
      <c r="B314" s="169">
        <v>2</v>
      </c>
      <c r="C314" s="168"/>
      <c r="D314" s="166"/>
      <c r="E314" s="166"/>
      <c r="F314" s="145"/>
    </row>
    <row r="315" spans="1:6" ht="16.5" x14ac:dyDescent="0.25">
      <c r="A315" s="106" t="s">
        <v>168</v>
      </c>
      <c r="B315" s="169">
        <v>2</v>
      </c>
      <c r="C315" s="216" t="str">
        <f>IF(B315=0, -5, "0")</f>
        <v>0</v>
      </c>
      <c r="D315" s="144"/>
      <c r="E315" s="166"/>
      <c r="F315" s="145"/>
    </row>
    <row r="316" spans="1:6" x14ac:dyDescent="0.25">
      <c r="A316" s="24" t="s">
        <v>83</v>
      </c>
      <c r="B316" s="169">
        <v>2</v>
      </c>
      <c r="C316" s="168"/>
      <c r="D316" s="166"/>
      <c r="E316" s="166"/>
      <c r="F316" s="145"/>
    </row>
    <row r="317" spans="1:6" ht="45" x14ac:dyDescent="0.25">
      <c r="A317" s="100" t="s">
        <v>287</v>
      </c>
      <c r="B317" s="169">
        <v>2</v>
      </c>
      <c r="C317" s="152"/>
      <c r="D317" s="132">
        <v>1</v>
      </c>
      <c r="E317" s="7"/>
      <c r="F317" s="101"/>
    </row>
    <row r="318" spans="1:6" x14ac:dyDescent="0.25">
      <c r="A318" s="19" t="s">
        <v>38</v>
      </c>
      <c r="B318" s="19"/>
      <c r="C318" s="19"/>
      <c r="D318" s="114">
        <f>SUM(B306:C316)</f>
        <v>21</v>
      </c>
    </row>
    <row r="319" spans="1:6" x14ac:dyDescent="0.25">
      <c r="A319" s="19" t="s">
        <v>37</v>
      </c>
      <c r="B319" s="20"/>
      <c r="C319" s="21"/>
      <c r="D319" s="62">
        <f>D318/(COUNT(B306:C316)*2)</f>
        <v>0.95454545454545459</v>
      </c>
    </row>
    <row r="320" spans="1:6" x14ac:dyDescent="0.25">
      <c r="A320" s="8"/>
      <c r="B320" s="7"/>
      <c r="C320" s="7"/>
      <c r="D320" s="7"/>
    </row>
    <row r="321" spans="1:9" ht="18" x14ac:dyDescent="0.25">
      <c r="A321" s="77" t="s">
        <v>41</v>
      </c>
      <c r="B321" s="83"/>
      <c r="C321" s="84"/>
      <c r="D321" s="80">
        <f>SUM(D318,D302)</f>
        <v>36</v>
      </c>
    </row>
    <row r="322" spans="1:9" ht="18" x14ac:dyDescent="0.25">
      <c r="A322" s="77" t="s">
        <v>229</v>
      </c>
      <c r="B322" s="83"/>
      <c r="C322" s="84"/>
      <c r="D322" s="81">
        <f>D321/(COUNT(B306:C316,B294:C301)*2)</f>
        <v>0.94736842105263153</v>
      </c>
    </row>
    <row r="323" spans="1:9" x14ac:dyDescent="0.25">
      <c r="A323" s="9"/>
      <c r="B323" s="6"/>
      <c r="C323" s="7"/>
      <c r="D323" s="6"/>
    </row>
    <row r="324" spans="1:9" ht="18" x14ac:dyDescent="0.35">
      <c r="A324" s="337" t="s">
        <v>21</v>
      </c>
      <c r="B324" s="337"/>
      <c r="C324" s="337"/>
      <c r="D324" s="337"/>
      <c r="E324" s="337"/>
      <c r="F324" s="337"/>
    </row>
    <row r="325" spans="1:9" x14ac:dyDescent="0.25">
      <c r="A325" s="191">
        <f>B11</f>
        <v>43094</v>
      </c>
      <c r="B325" s="6"/>
      <c r="C325" s="7"/>
      <c r="D325" s="6"/>
    </row>
    <row r="326" spans="1:9" ht="18" x14ac:dyDescent="0.25">
      <c r="A326" s="335" t="s">
        <v>12</v>
      </c>
      <c r="B326" s="336"/>
      <c r="C326" s="336"/>
      <c r="D326" s="336"/>
      <c r="E326" s="336"/>
      <c r="F326" s="336"/>
    </row>
    <row r="327" spans="1:9" x14ac:dyDescent="0.25">
      <c r="A327" s="167" t="s">
        <v>109</v>
      </c>
      <c r="B327" s="168">
        <v>2</v>
      </c>
      <c r="C327" s="168"/>
      <c r="D327" s="141"/>
      <c r="E327" s="166"/>
      <c r="F327" s="145"/>
    </row>
    <row r="328" spans="1:9" x14ac:dyDescent="0.25">
      <c r="A328" s="167" t="s">
        <v>51</v>
      </c>
      <c r="B328" s="168">
        <v>2</v>
      </c>
      <c r="C328" s="168"/>
      <c r="E328" s="166"/>
      <c r="F328" s="145"/>
    </row>
    <row r="329" spans="1:9" x14ac:dyDescent="0.25">
      <c r="A329" s="167" t="s">
        <v>100</v>
      </c>
      <c r="B329" s="168">
        <v>2</v>
      </c>
      <c r="C329" s="168"/>
      <c r="D329" s="141"/>
      <c r="E329" s="166"/>
      <c r="F329" s="145"/>
    </row>
    <row r="330" spans="1:9" ht="18" x14ac:dyDescent="0.35">
      <c r="A330" s="75" t="s">
        <v>22</v>
      </c>
      <c r="B330" s="168">
        <v>2</v>
      </c>
      <c r="C330" s="215" t="str">
        <f>IF(B330=0, -5, "0")</f>
        <v>0</v>
      </c>
      <c r="D330" s="166"/>
      <c r="E330" s="166"/>
      <c r="F330" s="145"/>
    </row>
    <row r="331" spans="1:9" ht="18" x14ac:dyDescent="0.35">
      <c r="A331" s="75" t="s">
        <v>60</v>
      </c>
      <c r="B331" s="168">
        <v>2</v>
      </c>
      <c r="C331" s="215" t="str">
        <f>IF(B331=0, -5, "0")</f>
        <v>0</v>
      </c>
      <c r="D331" s="166"/>
      <c r="E331" s="166"/>
      <c r="F331" s="145"/>
    </row>
    <row r="332" spans="1:9" x14ac:dyDescent="0.25">
      <c r="A332" s="167" t="s">
        <v>145</v>
      </c>
      <c r="B332" s="168">
        <v>2</v>
      </c>
      <c r="C332" s="168"/>
      <c r="D332" s="166"/>
      <c r="E332" s="166"/>
      <c r="F332" s="145"/>
    </row>
    <row r="333" spans="1:9" ht="36" x14ac:dyDescent="0.35">
      <c r="A333" s="82" t="s">
        <v>23</v>
      </c>
      <c r="B333" s="168">
        <v>2</v>
      </c>
      <c r="C333" s="215" t="str">
        <f>IF(B333=0, -5, "0")</f>
        <v>0</v>
      </c>
      <c r="D333" s="128"/>
      <c r="E333" s="166"/>
      <c r="F333" s="145"/>
    </row>
    <row r="334" spans="1:9" ht="30" x14ac:dyDescent="0.25">
      <c r="A334" s="167" t="s">
        <v>304</v>
      </c>
      <c r="B334" s="168">
        <v>2</v>
      </c>
      <c r="C334" s="169"/>
      <c r="D334" s="160"/>
      <c r="E334" s="144"/>
      <c r="F334" s="171"/>
      <c r="G334" s="170"/>
      <c r="H334" s="170"/>
      <c r="I334" s="170"/>
    </row>
    <row r="335" spans="1:9" x14ac:dyDescent="0.25">
      <c r="A335" s="100" t="s">
        <v>248</v>
      </c>
      <c r="B335" s="168">
        <v>2</v>
      </c>
      <c r="C335" s="152"/>
      <c r="D335" s="144"/>
      <c r="E335" s="166"/>
      <c r="F335" s="145"/>
    </row>
    <row r="336" spans="1:9" x14ac:dyDescent="0.25">
      <c r="A336" s="19" t="s">
        <v>38</v>
      </c>
      <c r="B336" s="19"/>
      <c r="C336" s="19"/>
      <c r="D336" s="110">
        <f>SUM(B327:C335)</f>
        <v>18</v>
      </c>
    </row>
    <row r="337" spans="1:6" x14ac:dyDescent="0.25">
      <c r="A337" s="19" t="s">
        <v>37</v>
      </c>
      <c r="B337" s="20"/>
      <c r="C337" s="21"/>
      <c r="D337" s="62">
        <f>D336/(COUNT(B327:C335)*2)</f>
        <v>1</v>
      </c>
    </row>
    <row r="338" spans="1:6" x14ac:dyDescent="0.25">
      <c r="A338" s="9"/>
      <c r="B338" s="6"/>
      <c r="C338" s="7"/>
      <c r="D338" s="6"/>
    </row>
    <row r="339" spans="1:6" ht="18" x14ac:dyDescent="0.25">
      <c r="A339" s="335" t="s">
        <v>25</v>
      </c>
      <c r="B339" s="336"/>
      <c r="C339" s="336"/>
      <c r="D339" s="336"/>
      <c r="E339" s="336"/>
      <c r="F339" s="336"/>
    </row>
    <row r="340" spans="1:6" x14ac:dyDescent="0.25">
      <c r="A340" s="167" t="s">
        <v>110</v>
      </c>
      <c r="B340" s="168">
        <v>1</v>
      </c>
      <c r="C340" s="168"/>
      <c r="D340" s="166" t="s">
        <v>629</v>
      </c>
      <c r="E340" s="166"/>
      <c r="F340" s="145"/>
    </row>
    <row r="341" spans="1:6" ht="75" customHeight="1" x14ac:dyDescent="0.35">
      <c r="A341" s="75" t="s">
        <v>7</v>
      </c>
      <c r="B341" s="168">
        <v>0</v>
      </c>
      <c r="C341" s="215">
        <f>IF(B341=0, -5, "0")</f>
        <v>-5</v>
      </c>
      <c r="D341" s="144" t="s">
        <v>626</v>
      </c>
      <c r="E341" s="144" t="s">
        <v>627</v>
      </c>
      <c r="F341" s="145"/>
    </row>
    <row r="342" spans="1:6" x14ac:dyDescent="0.25">
      <c r="A342" s="167" t="s">
        <v>145</v>
      </c>
      <c r="B342" s="168">
        <v>2</v>
      </c>
      <c r="C342" s="168"/>
      <c r="D342" s="144"/>
      <c r="E342" s="144"/>
      <c r="F342" s="145"/>
    </row>
    <row r="343" spans="1:6" x14ac:dyDescent="0.25">
      <c r="A343" s="167" t="s">
        <v>253</v>
      </c>
      <c r="B343" s="168">
        <v>0</v>
      </c>
      <c r="C343" s="168"/>
      <c r="D343" s="144"/>
      <c r="E343" s="144"/>
      <c r="F343" s="145"/>
    </row>
    <row r="344" spans="1:6" ht="30" x14ac:dyDescent="0.25">
      <c r="A344" s="24" t="s">
        <v>111</v>
      </c>
      <c r="B344" s="168">
        <v>1</v>
      </c>
      <c r="C344" s="168"/>
      <c r="D344" s="141" t="s">
        <v>628</v>
      </c>
      <c r="E344" s="166"/>
      <c r="F344" s="145"/>
    </row>
    <row r="345" spans="1:6" ht="45" x14ac:dyDescent="0.25">
      <c r="A345" s="100" t="s">
        <v>287</v>
      </c>
      <c r="B345" s="168">
        <v>1</v>
      </c>
      <c r="C345" s="152"/>
      <c r="D345" s="257">
        <v>0.4</v>
      </c>
      <c r="E345" s="7"/>
      <c r="F345" s="101"/>
    </row>
    <row r="346" spans="1:6" x14ac:dyDescent="0.25">
      <c r="A346" s="19" t="s">
        <v>38</v>
      </c>
      <c r="B346" s="19"/>
      <c r="C346" s="19"/>
      <c r="D346" s="19">
        <f>SUM(B340:C344)</f>
        <v>-1</v>
      </c>
    </row>
    <row r="347" spans="1:6" x14ac:dyDescent="0.25">
      <c r="A347" s="19" t="s">
        <v>37</v>
      </c>
      <c r="B347" s="20"/>
      <c r="C347" s="21"/>
      <c r="D347" s="62">
        <f>D346/(COUNT(B340:C344)*2)</f>
        <v>-8.3333333333333329E-2</v>
      </c>
    </row>
    <row r="348" spans="1:6" x14ac:dyDescent="0.25">
      <c r="A348" s="8"/>
      <c r="B348" s="7"/>
      <c r="C348" s="7"/>
      <c r="D348" s="7"/>
    </row>
    <row r="349" spans="1:6" ht="18" x14ac:dyDescent="0.25">
      <c r="A349" s="77" t="s">
        <v>42</v>
      </c>
      <c r="B349" s="83"/>
      <c r="C349" s="84"/>
      <c r="D349" s="80">
        <f>SUM(D346,D336)</f>
        <v>17</v>
      </c>
    </row>
    <row r="350" spans="1:6" ht="18" x14ac:dyDescent="0.25">
      <c r="A350" s="77" t="s">
        <v>230</v>
      </c>
      <c r="B350" s="83"/>
      <c r="C350" s="84"/>
      <c r="D350" s="210">
        <f>D349/(COUNT(B340:C344,B327:C335)*2)</f>
        <v>0.56666666666666665</v>
      </c>
    </row>
    <row r="351" spans="1:6" x14ac:dyDescent="0.25">
      <c r="A351" s="9"/>
      <c r="B351" s="6"/>
      <c r="C351" s="7"/>
      <c r="D351" s="6"/>
    </row>
    <row r="352" spans="1:6" ht="18" x14ac:dyDescent="0.35">
      <c r="A352" s="337" t="s">
        <v>8</v>
      </c>
      <c r="B352" s="337"/>
      <c r="C352" s="337"/>
      <c r="D352" s="337"/>
      <c r="E352" s="337"/>
      <c r="F352" s="337"/>
    </row>
    <row r="353" spans="1:6" x14ac:dyDescent="0.25">
      <c r="A353" s="181">
        <f>B11</f>
        <v>43094</v>
      </c>
      <c r="B353" s="6"/>
      <c r="C353" s="7"/>
      <c r="D353" s="59"/>
    </row>
    <row r="354" spans="1:6" ht="16.5" x14ac:dyDescent="0.25">
      <c r="A354" s="338" t="s">
        <v>113</v>
      </c>
      <c r="B354" s="339"/>
      <c r="C354" s="339"/>
      <c r="D354" s="339"/>
      <c r="E354" s="339"/>
      <c r="F354" s="339"/>
    </row>
    <row r="355" spans="1:6" x14ac:dyDescent="0.25">
      <c r="A355" s="43" t="s">
        <v>112</v>
      </c>
      <c r="B355" s="168">
        <v>2</v>
      </c>
      <c r="C355" s="168"/>
      <c r="D355" s="166"/>
      <c r="E355" s="166"/>
      <c r="F355" s="145"/>
    </row>
    <row r="356" spans="1:6" x14ac:dyDescent="0.25">
      <c r="A356" s="43" t="s">
        <v>309</v>
      </c>
      <c r="B356" s="168">
        <v>2</v>
      </c>
      <c r="C356" s="168"/>
      <c r="D356" s="166"/>
      <c r="E356" s="68"/>
      <c r="F356" s="145"/>
    </row>
    <row r="357" spans="1:6" x14ac:dyDescent="0.25">
      <c r="A357" s="33" t="s">
        <v>28</v>
      </c>
      <c r="B357" s="168">
        <v>2</v>
      </c>
      <c r="C357" s="168"/>
      <c r="D357" s="147"/>
      <c r="E357" s="166"/>
      <c r="F357" s="145"/>
    </row>
    <row r="358" spans="1:6" x14ac:dyDescent="0.25">
      <c r="A358" s="23" t="s">
        <v>13</v>
      </c>
      <c r="B358" s="168">
        <v>2</v>
      </c>
      <c r="C358" s="168"/>
      <c r="D358" s="166"/>
      <c r="E358" s="166"/>
      <c r="F358" s="145"/>
    </row>
    <row r="359" spans="1:6" ht="18" x14ac:dyDescent="0.35">
      <c r="A359" s="75" t="s">
        <v>59</v>
      </c>
      <c r="B359" s="168">
        <v>2</v>
      </c>
      <c r="C359" s="215" t="str">
        <f>IF(B359=0, -5, "0")</f>
        <v>0</v>
      </c>
      <c r="D359" s="166"/>
      <c r="E359" s="166"/>
      <c r="F359" s="145"/>
    </row>
    <row r="360" spans="1:6" x14ac:dyDescent="0.25">
      <c r="A360" s="23" t="s">
        <v>145</v>
      </c>
      <c r="B360" s="168">
        <v>2</v>
      </c>
      <c r="C360" s="136"/>
      <c r="D360" s="166"/>
      <c r="E360" s="166"/>
      <c r="F360" s="145"/>
    </row>
    <row r="361" spans="1:6" x14ac:dyDescent="0.25">
      <c r="A361" s="23" t="s">
        <v>280</v>
      </c>
      <c r="B361" s="168" t="s">
        <v>34</v>
      </c>
      <c r="C361" s="136"/>
      <c r="D361" s="10"/>
      <c r="E361" s="166"/>
      <c r="F361" s="145"/>
    </row>
    <row r="362" spans="1:6" ht="30" x14ac:dyDescent="0.25">
      <c r="A362" s="23" t="s">
        <v>27</v>
      </c>
      <c r="B362" s="168">
        <v>1</v>
      </c>
      <c r="C362" s="168"/>
      <c r="D362" s="10" t="s">
        <v>630</v>
      </c>
      <c r="E362" s="166"/>
      <c r="F362" s="145"/>
    </row>
    <row r="363" spans="1:6" x14ac:dyDescent="0.25">
      <c r="A363" s="19" t="s">
        <v>38</v>
      </c>
      <c r="B363" s="19"/>
      <c r="C363" s="19"/>
      <c r="D363" s="19">
        <f>SUM(B355:C362)</f>
        <v>13</v>
      </c>
    </row>
    <row r="364" spans="1:6" x14ac:dyDescent="0.25">
      <c r="A364" s="19" t="s">
        <v>37</v>
      </c>
      <c r="B364" s="20"/>
      <c r="C364" s="21"/>
      <c r="D364" s="62">
        <f>D363/(COUNT(B355:C362)*2)</f>
        <v>0.9285714285714286</v>
      </c>
    </row>
    <row r="365" spans="1:6" x14ac:dyDescent="0.25">
      <c r="A365" s="9"/>
      <c r="B365" s="6"/>
      <c r="C365" s="7"/>
      <c r="D365" s="6"/>
    </row>
    <row r="366" spans="1:6" ht="18" x14ac:dyDescent="0.25">
      <c r="A366" s="335" t="s">
        <v>25</v>
      </c>
      <c r="B366" s="336"/>
      <c r="C366" s="336"/>
      <c r="D366" s="336"/>
      <c r="E366" s="336"/>
      <c r="F366" s="336"/>
    </row>
    <row r="367" spans="1:6" x14ac:dyDescent="0.25">
      <c r="A367" s="167" t="s">
        <v>314</v>
      </c>
      <c r="B367" s="169">
        <v>2</v>
      </c>
      <c r="C367" s="169"/>
      <c r="D367" s="150"/>
      <c r="E367" s="166"/>
      <c r="F367" s="145"/>
    </row>
    <row r="368" spans="1:6" x14ac:dyDescent="0.25">
      <c r="A368" s="18" t="s">
        <v>105</v>
      </c>
      <c r="B368" s="169">
        <v>2</v>
      </c>
      <c r="C368" s="168"/>
      <c r="D368" s="141"/>
      <c r="E368" s="166"/>
      <c r="F368" s="145"/>
    </row>
    <row r="369" spans="1:6" ht="18" x14ac:dyDescent="0.35">
      <c r="A369" s="75" t="s">
        <v>59</v>
      </c>
      <c r="B369" s="169">
        <v>2</v>
      </c>
      <c r="C369" s="215" t="str">
        <f>IF(B369=0, -5, "0")</f>
        <v>0</v>
      </c>
      <c r="D369" s="166"/>
      <c r="E369" s="166"/>
      <c r="F369" s="145"/>
    </row>
    <row r="370" spans="1:6" x14ac:dyDescent="0.25">
      <c r="A370" s="18" t="s">
        <v>253</v>
      </c>
      <c r="B370" s="169">
        <v>2</v>
      </c>
      <c r="C370" s="168"/>
      <c r="D370" s="166"/>
      <c r="E370" s="166"/>
      <c r="F370" s="145"/>
    </row>
    <row r="371" spans="1:6" x14ac:dyDescent="0.25">
      <c r="A371" s="18" t="s">
        <v>55</v>
      </c>
      <c r="B371" s="169">
        <v>2</v>
      </c>
      <c r="C371" s="168"/>
      <c r="D371" s="12"/>
      <c r="E371" s="166"/>
      <c r="F371" s="145"/>
    </row>
    <row r="372" spans="1:6" x14ac:dyDescent="0.25">
      <c r="A372" s="18" t="s">
        <v>14</v>
      </c>
      <c r="B372" s="169">
        <v>2</v>
      </c>
      <c r="C372" s="168"/>
      <c r="D372" s="12"/>
      <c r="E372" s="166"/>
      <c r="F372" s="145"/>
    </row>
    <row r="373" spans="1:6" x14ac:dyDescent="0.25">
      <c r="A373" s="24" t="s">
        <v>114</v>
      </c>
      <c r="B373" s="169">
        <v>2</v>
      </c>
      <c r="C373" s="168"/>
      <c r="D373" s="128"/>
      <c r="E373" s="166"/>
      <c r="F373" s="145"/>
    </row>
    <row r="374" spans="1:6" ht="18" x14ac:dyDescent="0.35">
      <c r="A374" s="75" t="s">
        <v>115</v>
      </c>
      <c r="B374" s="169">
        <v>2</v>
      </c>
      <c r="C374" s="215" t="str">
        <f>IF(B374=0, -5, "0")</f>
        <v>0</v>
      </c>
      <c r="D374" s="166"/>
      <c r="E374" s="166"/>
      <c r="F374" s="145"/>
    </row>
    <row r="375" spans="1:6" ht="30" x14ac:dyDescent="0.25">
      <c r="A375" s="18" t="s">
        <v>199</v>
      </c>
      <c r="B375" s="169">
        <v>2</v>
      </c>
      <c r="C375" s="168"/>
      <c r="D375" s="166"/>
      <c r="E375" s="166"/>
      <c r="F375" s="145"/>
    </row>
    <row r="376" spans="1:6" x14ac:dyDescent="0.25">
      <c r="A376" s="18" t="s">
        <v>248</v>
      </c>
      <c r="B376" s="169">
        <v>2</v>
      </c>
      <c r="C376" s="168"/>
      <c r="D376" s="166"/>
      <c r="E376" s="166"/>
      <c r="F376" s="145"/>
    </row>
    <row r="377" spans="1:6" x14ac:dyDescent="0.25">
      <c r="A377" s="24" t="s">
        <v>168</v>
      </c>
      <c r="B377" s="169">
        <v>2</v>
      </c>
      <c r="C377" s="168"/>
      <c r="D377" s="166"/>
      <c r="E377" s="166"/>
      <c r="F377" s="145"/>
    </row>
    <row r="378" spans="1:6" x14ac:dyDescent="0.25">
      <c r="A378" s="24" t="s">
        <v>83</v>
      </c>
      <c r="B378" s="169">
        <v>2</v>
      </c>
      <c r="C378" s="168"/>
      <c r="D378" s="166"/>
      <c r="E378" s="166"/>
      <c r="F378" s="145"/>
    </row>
    <row r="379" spans="1:6" x14ac:dyDescent="0.25">
      <c r="A379" s="19" t="s">
        <v>38</v>
      </c>
      <c r="B379" s="19"/>
      <c r="C379" s="19"/>
      <c r="D379" s="19">
        <f>SUM(B367:C378)</f>
        <v>24</v>
      </c>
    </row>
    <row r="380" spans="1:6" x14ac:dyDescent="0.25">
      <c r="A380" s="19" t="s">
        <v>37</v>
      </c>
      <c r="B380" s="20"/>
      <c r="C380" s="20"/>
      <c r="D380" s="63">
        <f>D379/(COUNT(B367:C378)*2)</f>
        <v>1</v>
      </c>
    </row>
    <row r="381" spans="1:6" x14ac:dyDescent="0.25">
      <c r="A381" s="44"/>
      <c r="B381" s="44"/>
      <c r="C381" s="44"/>
      <c r="D381" s="44"/>
    </row>
    <row r="382" spans="1:6" ht="18" x14ac:dyDescent="0.25">
      <c r="A382" s="335" t="s">
        <v>124</v>
      </c>
      <c r="B382" s="336"/>
      <c r="C382" s="336"/>
      <c r="D382" s="336"/>
      <c r="E382" s="336"/>
      <c r="F382" s="336"/>
    </row>
    <row r="383" spans="1:6" x14ac:dyDescent="0.25">
      <c r="A383" s="18" t="s">
        <v>105</v>
      </c>
      <c r="B383" s="168">
        <v>2</v>
      </c>
      <c r="C383" s="168"/>
      <c r="D383" s="166"/>
      <c r="E383" s="166"/>
      <c r="F383" s="145"/>
    </row>
    <row r="384" spans="1:6" ht="18" x14ac:dyDescent="0.35">
      <c r="A384" s="75" t="s">
        <v>59</v>
      </c>
      <c r="B384" s="168">
        <v>2</v>
      </c>
      <c r="C384" s="215" t="str">
        <f>IF(B384=0, -5, "0")</f>
        <v>0</v>
      </c>
      <c r="D384" s="166"/>
      <c r="E384" s="166"/>
      <c r="F384" s="145"/>
    </row>
    <row r="385" spans="1:16384" x14ac:dyDescent="0.25">
      <c r="A385" s="18" t="s">
        <v>255</v>
      </c>
      <c r="B385" s="168">
        <v>2</v>
      </c>
      <c r="C385" s="168"/>
      <c r="D385" s="166"/>
      <c r="E385" s="166"/>
      <c r="F385" s="145"/>
    </row>
    <row r="386" spans="1:16384" ht="27" customHeight="1" x14ac:dyDescent="0.25">
      <c r="A386" s="167" t="s">
        <v>310</v>
      </c>
      <c r="B386" s="168">
        <v>2</v>
      </c>
      <c r="C386" s="169"/>
      <c r="D386" s="144"/>
      <c r="E386" s="144"/>
      <c r="F386" s="145"/>
    </row>
    <row r="387" spans="1:16384" ht="13.5" customHeight="1" x14ac:dyDescent="0.35">
      <c r="A387" s="75" t="s">
        <v>115</v>
      </c>
      <c r="B387" s="168">
        <v>2</v>
      </c>
      <c r="C387" s="215" t="str">
        <f>IF(B387=0, -5, "0")</f>
        <v>0</v>
      </c>
      <c r="D387" s="166"/>
      <c r="E387" s="166"/>
      <c r="F387" s="145"/>
    </row>
    <row r="388" spans="1:16384" s="3" customFormat="1" ht="13.5" customHeight="1" x14ac:dyDescent="0.25">
      <c r="A388" s="114" t="s">
        <v>38</v>
      </c>
      <c r="B388" s="114"/>
      <c r="C388" s="114"/>
      <c r="D388" s="114">
        <f>SUM(B383:C387)</f>
        <v>10</v>
      </c>
      <c r="E388" s="167"/>
      <c r="F388" s="167"/>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1</v>
      </c>
    </row>
    <row r="390" spans="1:16384" ht="13.5" customHeight="1" x14ac:dyDescent="0.25">
      <c r="A390" s="44"/>
      <c r="B390" s="44"/>
      <c r="C390" s="44"/>
      <c r="D390" s="44"/>
    </row>
    <row r="391" spans="1:16384" ht="18" x14ac:dyDescent="0.25">
      <c r="A391" s="335" t="s">
        <v>29</v>
      </c>
      <c r="B391" s="336"/>
      <c r="C391" s="336"/>
      <c r="D391" s="336"/>
      <c r="E391" s="336"/>
      <c r="F391" s="336"/>
    </row>
    <row r="392" spans="1:16384" x14ac:dyDescent="0.25">
      <c r="A392" s="167" t="s">
        <v>314</v>
      </c>
      <c r="B392" s="169">
        <v>2</v>
      </c>
      <c r="C392" s="169"/>
      <c r="D392" s="150"/>
      <c r="E392" s="166"/>
      <c r="F392" s="145"/>
    </row>
    <row r="393" spans="1:16384" x14ac:dyDescent="0.25">
      <c r="A393" s="167" t="s">
        <v>56</v>
      </c>
      <c r="B393" s="169">
        <v>2</v>
      </c>
      <c r="C393" s="168"/>
      <c r="D393" s="155"/>
      <c r="E393" s="166"/>
      <c r="F393" s="145"/>
    </row>
    <row r="394" spans="1:16384" x14ac:dyDescent="0.25">
      <c r="A394" s="24" t="s">
        <v>311</v>
      </c>
      <c r="B394" s="169">
        <v>2</v>
      </c>
      <c r="C394" s="168"/>
      <c r="D394" s="155"/>
      <c r="E394" s="166"/>
      <c r="F394" s="145"/>
    </row>
    <row r="395" spans="1:16384" ht="18" x14ac:dyDescent="0.35">
      <c r="A395" s="75" t="s">
        <v>150</v>
      </c>
      <c r="B395" s="169">
        <v>2</v>
      </c>
      <c r="C395" s="215" t="str">
        <f>IF(B395=0, -5, "0")</f>
        <v>0</v>
      </c>
      <c r="D395" s="155"/>
      <c r="E395" s="166"/>
      <c r="F395" s="145"/>
    </row>
    <row r="396" spans="1:16384" ht="18" x14ac:dyDescent="0.35">
      <c r="A396" s="75" t="s">
        <v>119</v>
      </c>
      <c r="B396" s="169">
        <v>2</v>
      </c>
      <c r="C396" s="215" t="str">
        <f>IF(B396=0, -5, "0")</f>
        <v>0</v>
      </c>
      <c r="D396" s="155"/>
      <c r="E396" s="166"/>
      <c r="F396" s="145"/>
    </row>
    <row r="397" spans="1:16384" ht="32.25" customHeight="1" x14ac:dyDescent="0.25">
      <c r="A397" s="18" t="s">
        <v>256</v>
      </c>
      <c r="B397" s="169">
        <v>2</v>
      </c>
      <c r="C397" s="215"/>
      <c r="D397" s="155"/>
      <c r="E397" s="166"/>
      <c r="F397" s="145"/>
    </row>
    <row r="398" spans="1:16384" ht="27.75" customHeight="1" x14ac:dyDescent="0.25">
      <c r="A398" s="108" t="s">
        <v>287</v>
      </c>
      <c r="B398" s="169">
        <v>2</v>
      </c>
      <c r="C398" s="152"/>
      <c r="D398" s="258">
        <v>1</v>
      </c>
      <c r="E398" s="7"/>
      <c r="F398" s="101"/>
    </row>
    <row r="399" spans="1:16384" ht="27.75" customHeight="1" x14ac:dyDescent="0.25">
      <c r="A399" s="19" t="s">
        <v>38</v>
      </c>
      <c r="B399" s="19"/>
      <c r="C399" s="19"/>
      <c r="D399" s="19">
        <f>SUM(B392:C397)</f>
        <v>12</v>
      </c>
    </row>
    <row r="400" spans="1:16384" x14ac:dyDescent="0.25">
      <c r="A400" s="19" t="s">
        <v>37</v>
      </c>
      <c r="B400" s="20"/>
      <c r="C400" s="21"/>
      <c r="D400" s="62">
        <f>D399/(COUNT(B392:C397)*2)</f>
        <v>1</v>
      </c>
    </row>
    <row r="401" spans="1:6" x14ac:dyDescent="0.25">
      <c r="A401" s="8"/>
      <c r="B401" s="7"/>
      <c r="C401" s="7"/>
      <c r="D401" s="7"/>
    </row>
    <row r="402" spans="1:6" ht="18" x14ac:dyDescent="0.25">
      <c r="A402" s="77" t="s">
        <v>43</v>
      </c>
      <c r="B402" s="83"/>
      <c r="C402" s="84"/>
      <c r="D402" s="80">
        <f>SUM(D399,D379,D388,D363)</f>
        <v>59</v>
      </c>
    </row>
    <row r="403" spans="1:6" ht="18" x14ac:dyDescent="0.25">
      <c r="A403" s="77" t="s">
        <v>231</v>
      </c>
      <c r="B403" s="83"/>
      <c r="C403" s="84"/>
      <c r="D403" s="81">
        <f>D402/(COUNT(B392:C397,B367:C378,B383:C387,B355:C362)*2)</f>
        <v>0.98333333333333328</v>
      </c>
      <c r="E403" s="59"/>
    </row>
    <row r="404" spans="1:6" x14ac:dyDescent="0.25">
      <c r="A404" s="5"/>
      <c r="B404" s="6"/>
      <c r="C404" s="7"/>
      <c r="D404" s="6"/>
    </row>
    <row r="405" spans="1:6" ht="18" x14ac:dyDescent="0.35">
      <c r="A405" s="337" t="s">
        <v>125</v>
      </c>
      <c r="B405" s="337"/>
      <c r="C405" s="337"/>
      <c r="D405" s="337"/>
      <c r="E405" s="337"/>
      <c r="F405" s="337"/>
    </row>
    <row r="406" spans="1:6" x14ac:dyDescent="0.25">
      <c r="A406" s="190">
        <f>B11</f>
        <v>43094</v>
      </c>
      <c r="B406" s="6"/>
      <c r="C406" s="7"/>
      <c r="D406" s="6"/>
    </row>
    <row r="407" spans="1:6" ht="16.5" x14ac:dyDescent="0.25">
      <c r="A407" s="338" t="s">
        <v>19</v>
      </c>
      <c r="B407" s="339"/>
      <c r="C407" s="339"/>
      <c r="D407" s="339"/>
      <c r="E407" s="339"/>
      <c r="F407" s="339"/>
    </row>
    <row r="408" spans="1:6" x14ac:dyDescent="0.25">
      <c r="A408" s="32" t="s">
        <v>62</v>
      </c>
      <c r="B408" s="168">
        <v>2</v>
      </c>
      <c r="C408" s="168"/>
      <c r="D408" s="166"/>
      <c r="E408" s="166"/>
      <c r="F408" s="145"/>
    </row>
    <row r="409" spans="1:6" x14ac:dyDescent="0.25">
      <c r="A409" s="22" t="s">
        <v>6</v>
      </c>
      <c r="B409" s="168">
        <v>2</v>
      </c>
      <c r="C409" s="168"/>
      <c r="D409" s="166"/>
      <c r="E409" s="166"/>
      <c r="F409" s="145"/>
    </row>
    <row r="410" spans="1:6" x14ac:dyDescent="0.25">
      <c r="A410" s="32" t="s">
        <v>20</v>
      </c>
      <c r="B410" s="168">
        <v>2</v>
      </c>
      <c r="C410" s="168"/>
      <c r="D410" s="147"/>
      <c r="E410" s="166"/>
      <c r="F410" s="145"/>
    </row>
    <row r="411" spans="1:6" x14ac:dyDescent="0.25">
      <c r="A411" s="22" t="s">
        <v>126</v>
      </c>
      <c r="B411" s="168">
        <v>2</v>
      </c>
      <c r="C411" s="168"/>
      <c r="D411" s="166"/>
      <c r="E411" s="166"/>
      <c r="F411" s="145"/>
    </row>
    <row r="412" spans="1:6" x14ac:dyDescent="0.25">
      <c r="A412" s="32" t="s">
        <v>194</v>
      </c>
      <c r="B412" s="168">
        <v>2</v>
      </c>
      <c r="C412" s="168"/>
      <c r="D412" s="166"/>
      <c r="E412" s="166"/>
      <c r="F412" s="145"/>
    </row>
    <row r="413" spans="1:6" ht="18" x14ac:dyDescent="0.35">
      <c r="A413" s="75" t="s">
        <v>54</v>
      </c>
      <c r="B413" s="168">
        <v>2</v>
      </c>
      <c r="C413" s="215" t="str">
        <f>IF(B413=0, -5, "0")</f>
        <v>0</v>
      </c>
      <c r="D413" s="166"/>
      <c r="E413" s="166"/>
      <c r="F413" s="145"/>
    </row>
    <row r="414" spans="1:6" x14ac:dyDescent="0.25">
      <c r="A414" s="22" t="s">
        <v>118</v>
      </c>
      <c r="B414" s="168">
        <v>2</v>
      </c>
      <c r="C414" s="168"/>
      <c r="D414" s="166"/>
      <c r="E414" s="166"/>
      <c r="F414" s="145"/>
    </row>
    <row r="415" spans="1:6" x14ac:dyDescent="0.25">
      <c r="A415" s="19" t="s">
        <v>38</v>
      </c>
      <c r="B415" s="19"/>
      <c r="C415" s="19"/>
      <c r="D415" s="19">
        <f>SUM(B408:C414)</f>
        <v>14</v>
      </c>
    </row>
    <row r="416" spans="1:6" x14ac:dyDescent="0.25">
      <c r="A416" s="19" t="s">
        <v>37</v>
      </c>
      <c r="B416" s="20"/>
      <c r="C416" s="21"/>
      <c r="D416" s="62">
        <f>D415/(COUNT(B408:C414)*2)</f>
        <v>1</v>
      </c>
    </row>
    <row r="417" spans="1:6" x14ac:dyDescent="0.25">
      <c r="A417" s="34"/>
      <c r="B417" s="6"/>
      <c r="C417" s="7"/>
      <c r="D417" s="6"/>
    </row>
    <row r="418" spans="1:6" ht="16.5" x14ac:dyDescent="0.25">
      <c r="A418" s="338" t="s">
        <v>122</v>
      </c>
      <c r="B418" s="339"/>
      <c r="C418" s="339"/>
      <c r="D418" s="339"/>
      <c r="E418" s="339"/>
      <c r="F418" s="339"/>
    </row>
    <row r="419" spans="1:6" ht="16.5" x14ac:dyDescent="0.25">
      <c r="A419" s="106" t="s">
        <v>127</v>
      </c>
      <c r="B419" s="168">
        <v>2</v>
      </c>
      <c r="C419" s="215" t="str">
        <f>IF(B419=0, -5, "0")</f>
        <v>0</v>
      </c>
      <c r="D419" s="166"/>
      <c r="E419" s="166"/>
      <c r="F419" s="145"/>
    </row>
    <row r="420" spans="1:6" ht="30" x14ac:dyDescent="0.25">
      <c r="A420" s="167" t="s">
        <v>281</v>
      </c>
      <c r="B420" s="168">
        <v>2</v>
      </c>
      <c r="C420" s="168"/>
      <c r="D420" s="166"/>
      <c r="E420" s="166"/>
      <c r="F420" s="145"/>
    </row>
    <row r="421" spans="1:6" x14ac:dyDescent="0.25">
      <c r="A421" s="167" t="s">
        <v>407</v>
      </c>
      <c r="B421" s="168">
        <v>2</v>
      </c>
      <c r="C421" s="168"/>
      <c r="D421" s="166"/>
      <c r="E421" s="166"/>
      <c r="F421" s="145"/>
    </row>
    <row r="422" spans="1:6" x14ac:dyDescent="0.25">
      <c r="A422" s="167" t="s">
        <v>146</v>
      </c>
      <c r="B422" s="168">
        <v>2</v>
      </c>
      <c r="C422" s="168"/>
      <c r="D422" s="147"/>
      <c r="E422" s="166"/>
      <c r="F422" s="145"/>
    </row>
    <row r="423" spans="1:6" ht="18" x14ac:dyDescent="0.35">
      <c r="A423" s="75" t="s">
        <v>61</v>
      </c>
      <c r="B423" s="168">
        <v>2</v>
      </c>
      <c r="C423" s="215" t="str">
        <f>IF(B423=0, -5, "0")</f>
        <v>0</v>
      </c>
      <c r="D423" s="166"/>
      <c r="E423" s="166"/>
      <c r="F423" s="145"/>
    </row>
    <row r="424" spans="1:6" ht="30" x14ac:dyDescent="0.25">
      <c r="A424" s="18" t="s">
        <v>199</v>
      </c>
      <c r="B424" s="168">
        <v>2</v>
      </c>
      <c r="C424" s="168"/>
      <c r="D424" s="166"/>
      <c r="E424" s="166"/>
      <c r="F424" s="145"/>
    </row>
    <row r="425" spans="1:6" x14ac:dyDescent="0.25">
      <c r="A425" s="18" t="s">
        <v>248</v>
      </c>
      <c r="B425" s="168">
        <v>2</v>
      </c>
      <c r="C425" s="168"/>
      <c r="D425" s="166"/>
      <c r="E425" s="166"/>
      <c r="F425" s="145"/>
    </row>
    <row r="426" spans="1:6" ht="16.5" x14ac:dyDescent="0.25">
      <c r="A426" s="106" t="s">
        <v>168</v>
      </c>
      <c r="B426" s="168">
        <v>2</v>
      </c>
      <c r="C426" s="216" t="str">
        <f>IF(B426=0, -5, "0")</f>
        <v>0</v>
      </c>
      <c r="D426" s="144"/>
      <c r="E426" s="144"/>
      <c r="F426" s="171"/>
    </row>
    <row r="427" spans="1:6" x14ac:dyDescent="0.25">
      <c r="A427" s="24" t="s">
        <v>83</v>
      </c>
      <c r="B427" s="168">
        <v>2</v>
      </c>
      <c r="C427" s="168"/>
      <c r="D427" s="166"/>
      <c r="E427" s="166"/>
      <c r="F427" s="145"/>
    </row>
    <row r="428" spans="1:6" ht="45" x14ac:dyDescent="0.25">
      <c r="A428" s="100" t="s">
        <v>287</v>
      </c>
      <c r="B428" s="168" t="s">
        <v>34</v>
      </c>
      <c r="C428" s="152"/>
      <c r="D428" s="132"/>
      <c r="E428" s="7"/>
      <c r="F428" s="101"/>
    </row>
    <row r="429" spans="1:6" x14ac:dyDescent="0.25">
      <c r="A429" s="19" t="s">
        <v>38</v>
      </c>
      <c r="B429" s="19"/>
      <c r="C429" s="19"/>
      <c r="D429" s="96">
        <f>SUM(B419:C427)</f>
        <v>18</v>
      </c>
    </row>
    <row r="430" spans="1:6" x14ac:dyDescent="0.25">
      <c r="A430" s="19" t="s">
        <v>37</v>
      </c>
      <c r="B430" s="20"/>
      <c r="C430" s="21"/>
      <c r="D430" s="62">
        <f>D429/(COUNT(B419:C427)*2)</f>
        <v>1</v>
      </c>
    </row>
    <row r="431" spans="1:6" x14ac:dyDescent="0.25">
      <c r="A431" s="8"/>
      <c r="B431" s="7"/>
      <c r="C431" s="7"/>
      <c r="D431" s="7"/>
    </row>
    <row r="432" spans="1:6" ht="18" x14ac:dyDescent="0.25">
      <c r="A432" s="77" t="s">
        <v>128</v>
      </c>
      <c r="B432" s="83"/>
      <c r="C432" s="84"/>
      <c r="D432" s="80">
        <f>SUM(D429,D415)</f>
        <v>32</v>
      </c>
    </row>
    <row r="433" spans="1:7" ht="18" x14ac:dyDescent="0.25">
      <c r="A433" s="77" t="s">
        <v>232</v>
      </c>
      <c r="B433" s="83"/>
      <c r="C433" s="84"/>
      <c r="D433" s="81">
        <f>D432/(COUNT(B419:C427,B408:C414)*2)</f>
        <v>1</v>
      </c>
    </row>
    <row r="434" spans="1:7" x14ac:dyDescent="0.25">
      <c r="A434" s="5"/>
      <c r="B434" s="6"/>
      <c r="C434" s="7"/>
      <c r="D434" s="6"/>
    </row>
    <row r="435" spans="1:7" ht="18" x14ac:dyDescent="0.35">
      <c r="A435" s="337" t="s">
        <v>374</v>
      </c>
      <c r="B435" s="337"/>
      <c r="C435" s="337"/>
      <c r="D435" s="337"/>
      <c r="E435" s="337"/>
      <c r="F435" s="337"/>
    </row>
    <row r="436" spans="1:7" x14ac:dyDescent="0.25">
      <c r="A436" s="193">
        <f>+B11</f>
        <v>43094</v>
      </c>
      <c r="B436" s="6"/>
      <c r="C436" s="7"/>
      <c r="D436" s="6"/>
    </row>
    <row r="437" spans="1:7" ht="18" x14ac:dyDescent="0.25">
      <c r="A437" s="335" t="s">
        <v>375</v>
      </c>
      <c r="B437" s="336"/>
      <c r="C437" s="336"/>
      <c r="D437" s="336"/>
      <c r="E437" s="336"/>
      <c r="F437" s="336"/>
    </row>
    <row r="438" spans="1:7" ht="30" x14ac:dyDescent="0.25">
      <c r="A438" s="18" t="s">
        <v>305</v>
      </c>
      <c r="B438" s="168">
        <v>2</v>
      </c>
      <c r="C438" s="168"/>
      <c r="D438" s="166"/>
      <c r="E438" s="166"/>
      <c r="F438" s="145"/>
    </row>
    <row r="439" spans="1:7" ht="16.5" x14ac:dyDescent="0.25">
      <c r="A439" s="106" t="s">
        <v>369</v>
      </c>
      <c r="B439" s="168">
        <v>2</v>
      </c>
      <c r="C439" s="215" t="str">
        <f>IF(B439=0, -5, "0")</f>
        <v>0</v>
      </c>
      <c r="D439" s="166"/>
      <c r="E439" s="166"/>
      <c r="F439" s="145"/>
    </row>
    <row r="440" spans="1:7" x14ac:dyDescent="0.25">
      <c r="A440" s="167" t="s">
        <v>315</v>
      </c>
      <c r="B440" s="168">
        <v>2</v>
      </c>
      <c r="C440" s="169"/>
      <c r="D440" s="145"/>
      <c r="E440" s="144"/>
      <c r="F440" s="145"/>
    </row>
    <row r="441" spans="1:7" ht="16.5" x14ac:dyDescent="0.3">
      <c r="A441" s="48" t="s">
        <v>195</v>
      </c>
      <c r="B441" s="168">
        <v>2</v>
      </c>
      <c r="C441" s="169"/>
      <c r="D441" s="144"/>
      <c r="E441" s="144"/>
      <c r="F441" s="145"/>
      <c r="G441" s="170"/>
    </row>
    <row r="442" spans="1:7" x14ac:dyDescent="0.25">
      <c r="A442" s="19" t="s">
        <v>38</v>
      </c>
      <c r="B442" s="19"/>
      <c r="C442" s="19"/>
      <c r="D442" s="96">
        <f>SUM(B438:C441)</f>
        <v>8</v>
      </c>
    </row>
    <row r="443" spans="1:7" x14ac:dyDescent="0.25">
      <c r="A443" s="19" t="s">
        <v>37</v>
      </c>
      <c r="B443" s="20"/>
      <c r="C443" s="21"/>
      <c r="D443" s="62">
        <f>D442/(COUNT(B438:C441)*2)</f>
        <v>1</v>
      </c>
    </row>
    <row r="444" spans="1:7" ht="18" x14ac:dyDescent="0.25">
      <c r="A444" s="335" t="s">
        <v>31</v>
      </c>
      <c r="B444" s="336"/>
      <c r="C444" s="336"/>
      <c r="D444" s="336"/>
      <c r="E444" s="336"/>
      <c r="F444" s="336"/>
    </row>
    <row r="445" spans="1:7" x14ac:dyDescent="0.25">
      <c r="A445" s="22" t="s">
        <v>3</v>
      </c>
      <c r="B445" s="168">
        <v>2</v>
      </c>
      <c r="C445" s="168"/>
      <c r="D445" s="166"/>
      <c r="E445" s="166"/>
      <c r="F445" s="145"/>
    </row>
    <row r="446" spans="1:7" x14ac:dyDescent="0.25">
      <c r="A446" s="32" t="s">
        <v>30</v>
      </c>
      <c r="B446" s="168">
        <v>2</v>
      </c>
      <c r="C446" s="168"/>
      <c r="D446" s="166"/>
      <c r="E446" s="166"/>
      <c r="F446" s="145"/>
    </row>
    <row r="447" spans="1:7" ht="45" x14ac:dyDescent="0.25">
      <c r="A447" s="115" t="s">
        <v>287</v>
      </c>
      <c r="B447" s="168">
        <v>2</v>
      </c>
      <c r="C447" s="152"/>
      <c r="D447" s="166"/>
      <c r="E447" s="7"/>
      <c r="F447" s="101"/>
    </row>
    <row r="448" spans="1:7" x14ac:dyDescent="0.25">
      <c r="A448" s="19" t="s">
        <v>38</v>
      </c>
      <c r="B448" s="19"/>
      <c r="C448" s="19"/>
      <c r="D448" s="96">
        <f>SUM(B445:C446)</f>
        <v>4</v>
      </c>
    </row>
    <row r="449" spans="1:6" x14ac:dyDescent="0.25">
      <c r="A449" s="19" t="s">
        <v>37</v>
      </c>
      <c r="B449" s="20"/>
      <c r="C449" s="21"/>
      <c r="D449" s="62">
        <f>D448/(COUNT(B445:C446)*2)</f>
        <v>1</v>
      </c>
    </row>
    <row r="450" spans="1:6" x14ac:dyDescent="0.25">
      <c r="A450" s="8"/>
      <c r="B450" s="7"/>
      <c r="C450" s="7"/>
      <c r="D450" s="7"/>
    </row>
    <row r="451" spans="1:6" ht="18" x14ac:dyDescent="0.25">
      <c r="A451" s="77" t="s">
        <v>84</v>
      </c>
      <c r="B451" s="83"/>
      <c r="C451" s="84"/>
      <c r="D451" s="80">
        <f>SUM(D448,D442)</f>
        <v>12</v>
      </c>
    </row>
    <row r="452" spans="1:6" ht="18" x14ac:dyDescent="0.25">
      <c r="A452" s="77" t="s">
        <v>233</v>
      </c>
      <c r="B452" s="83"/>
      <c r="C452" s="84"/>
      <c r="D452" s="81">
        <f>D451/(COUNT(B445:C446,B438:C441)*2)</f>
        <v>1</v>
      </c>
    </row>
    <row r="453" spans="1:6" x14ac:dyDescent="0.25">
      <c r="A453" s="13"/>
      <c r="B453" s="6"/>
      <c r="C453" s="7"/>
      <c r="D453" s="6"/>
    </row>
    <row r="454" spans="1:6" ht="18" x14ac:dyDescent="0.35">
      <c r="A454" s="337" t="s">
        <v>180</v>
      </c>
      <c r="B454" s="337"/>
      <c r="C454" s="337"/>
      <c r="D454" s="337"/>
      <c r="E454" s="337"/>
      <c r="F454" s="337"/>
    </row>
    <row r="455" spans="1:6" x14ac:dyDescent="0.25">
      <c r="A455" s="15"/>
      <c r="B455" s="6"/>
      <c r="C455" s="7"/>
      <c r="D455" s="6"/>
    </row>
    <row r="456" spans="1:6" x14ac:dyDescent="0.25">
      <c r="A456" s="22" t="s">
        <v>15</v>
      </c>
      <c r="B456" s="168">
        <v>2</v>
      </c>
      <c r="C456" s="168"/>
      <c r="D456" s="166"/>
      <c r="E456" s="166"/>
      <c r="F456" s="145"/>
    </row>
    <row r="457" spans="1:6" x14ac:dyDescent="0.25">
      <c r="A457" s="32" t="s">
        <v>245</v>
      </c>
      <c r="B457" s="168">
        <v>2</v>
      </c>
      <c r="C457" s="168"/>
      <c r="D457" s="147"/>
      <c r="E457" s="166"/>
      <c r="F457" s="145"/>
    </row>
    <row r="458" spans="1:6" x14ac:dyDescent="0.25">
      <c r="A458" s="32" t="s">
        <v>86</v>
      </c>
      <c r="B458" s="168">
        <v>2</v>
      </c>
      <c r="C458" s="169"/>
      <c r="D458" s="160"/>
      <c r="E458" s="144"/>
      <c r="F458" s="145"/>
    </row>
    <row r="459" spans="1:6" x14ac:dyDescent="0.25">
      <c r="A459" s="32" t="s">
        <v>16</v>
      </c>
      <c r="B459" s="168">
        <v>2</v>
      </c>
      <c r="C459" s="168"/>
      <c r="D459" s="161"/>
      <c r="E459" s="166"/>
      <c r="F459" s="145"/>
    </row>
    <row r="460" spans="1:6" ht="45" x14ac:dyDescent="0.25">
      <c r="A460" s="115" t="s">
        <v>287</v>
      </c>
      <c r="B460" s="168">
        <v>2</v>
      </c>
      <c r="C460" s="152"/>
      <c r="D460" s="255">
        <v>1</v>
      </c>
      <c r="E460" s="7"/>
      <c r="F460" s="101"/>
    </row>
    <row r="461" spans="1:6" x14ac:dyDescent="0.25">
      <c r="A461" s="19" t="s">
        <v>38</v>
      </c>
      <c r="B461" s="19"/>
      <c r="C461" s="19"/>
      <c r="D461" s="19">
        <f>SUM(B456:C459)</f>
        <v>8</v>
      </c>
    </row>
    <row r="462" spans="1:6" x14ac:dyDescent="0.25">
      <c r="A462" s="19" t="s">
        <v>37</v>
      </c>
      <c r="B462" s="20"/>
      <c r="C462" s="21"/>
      <c r="D462" s="62">
        <f>D461/(COUNT(B456:C459)*2)</f>
        <v>1</v>
      </c>
    </row>
    <row r="463" spans="1:6" x14ac:dyDescent="0.25">
      <c r="A463" s="14"/>
      <c r="B463" s="6"/>
      <c r="C463" s="7"/>
      <c r="D463" s="6"/>
    </row>
    <row r="464" spans="1:6" ht="18" x14ac:dyDescent="0.35">
      <c r="A464" s="337" t="s">
        <v>87</v>
      </c>
      <c r="B464" s="337"/>
      <c r="C464" s="337"/>
      <c r="D464" s="337"/>
      <c r="E464" s="337"/>
      <c r="F464" s="337"/>
    </row>
    <row r="465" spans="1:7" x14ac:dyDescent="0.25">
      <c r="A465" s="15"/>
      <c r="B465" s="6"/>
      <c r="C465" s="7"/>
      <c r="D465" s="6"/>
    </row>
    <row r="466" spans="1:7" ht="30" x14ac:dyDescent="0.25">
      <c r="A466" s="32" t="s">
        <v>288</v>
      </c>
      <c r="B466" s="169">
        <v>2</v>
      </c>
      <c r="C466" s="169"/>
      <c r="D466" s="144"/>
      <c r="E466" s="144"/>
      <c r="F466" s="145"/>
    </row>
    <row r="467" spans="1:7" ht="15.75" x14ac:dyDescent="0.3">
      <c r="A467" s="179" t="s">
        <v>306</v>
      </c>
      <c r="B467" s="169">
        <v>2</v>
      </c>
      <c r="C467" s="216" t="str">
        <f>IF(B467=0, -5, "0")</f>
        <v>0</v>
      </c>
      <c r="D467" s="144"/>
      <c r="E467" s="59"/>
      <c r="F467" s="145"/>
      <c r="G467" s="170"/>
    </row>
    <row r="468" spans="1:7" ht="30" x14ac:dyDescent="0.25">
      <c r="A468" s="32" t="s">
        <v>196</v>
      </c>
      <c r="B468" s="169">
        <v>2</v>
      </c>
      <c r="C468" s="169"/>
      <c r="D468" s="160"/>
      <c r="E468" s="144"/>
      <c r="F468" s="145"/>
    </row>
    <row r="469" spans="1:7" ht="45" x14ac:dyDescent="0.25">
      <c r="A469" s="32" t="s">
        <v>287</v>
      </c>
      <c r="B469" s="169">
        <v>2</v>
      </c>
      <c r="C469" s="152"/>
      <c r="D469" s="257">
        <v>1</v>
      </c>
      <c r="E469" s="7"/>
      <c r="F469" s="101"/>
    </row>
    <row r="470" spans="1:7" x14ac:dyDescent="0.25">
      <c r="A470" s="19" t="s">
        <v>38</v>
      </c>
      <c r="B470" s="19"/>
      <c r="C470" s="19"/>
      <c r="D470" s="19">
        <f>SUM(B466:C468)</f>
        <v>6</v>
      </c>
    </row>
    <row r="471" spans="1:7" x14ac:dyDescent="0.25">
      <c r="A471" s="19" t="s">
        <v>37</v>
      </c>
      <c r="B471" s="20"/>
      <c r="C471" s="21"/>
      <c r="D471" s="62">
        <f>D470/(COUNT(B466:C468)*2)</f>
        <v>1</v>
      </c>
    </row>
    <row r="472" spans="1:7" x14ac:dyDescent="0.25">
      <c r="A472" s="14"/>
      <c r="B472" s="6"/>
      <c r="C472" s="7"/>
      <c r="D472" s="6"/>
    </row>
    <row r="473" spans="1:7" ht="18" x14ac:dyDescent="0.35">
      <c r="A473" s="337" t="s">
        <v>151</v>
      </c>
      <c r="B473" s="337"/>
      <c r="C473" s="337"/>
      <c r="D473" s="337"/>
      <c r="E473" s="337"/>
      <c r="F473" s="337"/>
    </row>
    <row r="474" spans="1:7" ht="18" x14ac:dyDescent="0.25">
      <c r="A474" s="16"/>
      <c r="B474" s="6"/>
      <c r="C474" s="7"/>
      <c r="D474" s="6"/>
    </row>
    <row r="475" spans="1:7" x14ac:dyDescent="0.25">
      <c r="A475" s="18" t="s">
        <v>9</v>
      </c>
      <c r="B475" s="168" t="s">
        <v>34</v>
      </c>
      <c r="C475" s="168"/>
      <c r="D475" s="166"/>
      <c r="E475" s="166"/>
      <c r="F475" s="145"/>
    </row>
    <row r="476" spans="1:7" ht="36" x14ac:dyDescent="0.35">
      <c r="A476" s="82" t="s">
        <v>274</v>
      </c>
      <c r="B476" s="168">
        <v>2</v>
      </c>
      <c r="C476" s="215" t="str">
        <f>IF(B476=0, -5, "0")</f>
        <v>0</v>
      </c>
      <c r="D476" s="166"/>
      <c r="E476" s="166"/>
      <c r="F476" s="145"/>
    </row>
    <row r="477" spans="1:7" ht="36" x14ac:dyDescent="0.35">
      <c r="A477" s="82" t="s">
        <v>106</v>
      </c>
      <c r="B477" s="168">
        <v>2</v>
      </c>
      <c r="C477" s="215" t="str">
        <f>IF(B477=0, -5, "0")</f>
        <v>0</v>
      </c>
      <c r="D477" s="166"/>
      <c r="E477" s="166"/>
      <c r="F477" s="145"/>
    </row>
    <row r="478" spans="1:7" x14ac:dyDescent="0.25">
      <c r="A478" s="167" t="s">
        <v>179</v>
      </c>
      <c r="B478" s="168">
        <v>2</v>
      </c>
      <c r="C478" s="168"/>
      <c r="D478" s="166"/>
      <c r="E478" s="166"/>
      <c r="F478" s="145"/>
    </row>
    <row r="479" spans="1:7" x14ac:dyDescent="0.25">
      <c r="A479" s="18" t="s">
        <v>275</v>
      </c>
      <c r="B479" s="168" t="s">
        <v>34</v>
      </c>
      <c r="C479" s="168"/>
      <c r="D479" s="141"/>
      <c r="E479" s="166"/>
      <c r="F479" s="145"/>
    </row>
    <row r="480" spans="1:7" ht="30" x14ac:dyDescent="0.25">
      <c r="A480" s="18" t="s">
        <v>49</v>
      </c>
      <c r="B480" s="168">
        <v>1</v>
      </c>
      <c r="C480" s="168"/>
      <c r="D480" s="166" t="s">
        <v>543</v>
      </c>
      <c r="E480" s="166"/>
      <c r="F480" s="145"/>
    </row>
    <row r="481" spans="1:7" x14ac:dyDescent="0.25">
      <c r="A481" s="18" t="s">
        <v>258</v>
      </c>
      <c r="B481" s="168">
        <v>2</v>
      </c>
      <c r="C481" s="168"/>
      <c r="D481" s="166"/>
      <c r="E481" s="166"/>
      <c r="F481" s="145"/>
    </row>
    <row r="482" spans="1:7" x14ac:dyDescent="0.25">
      <c r="A482" s="24" t="s">
        <v>120</v>
      </c>
      <c r="B482" s="168">
        <v>2</v>
      </c>
      <c r="C482" s="168"/>
      <c r="D482" s="166"/>
      <c r="E482" s="166"/>
      <c r="F482" s="145"/>
    </row>
    <row r="483" spans="1:7" x14ac:dyDescent="0.25">
      <c r="A483" s="18" t="s">
        <v>88</v>
      </c>
      <c r="B483" s="168">
        <v>2</v>
      </c>
      <c r="C483" s="168"/>
      <c r="D483" s="166"/>
      <c r="E483" s="166"/>
      <c r="F483" s="145"/>
    </row>
    <row r="484" spans="1:7" ht="30" x14ac:dyDescent="0.25">
      <c r="A484" s="167" t="s">
        <v>257</v>
      </c>
      <c r="B484" s="168">
        <v>2</v>
      </c>
      <c r="C484" s="168"/>
      <c r="D484" s="144"/>
      <c r="E484" s="144"/>
      <c r="F484" s="145"/>
    </row>
    <row r="485" spans="1:7" ht="30" x14ac:dyDescent="0.25">
      <c r="A485" s="167" t="s">
        <v>210</v>
      </c>
      <c r="B485" s="168" t="s">
        <v>34</v>
      </c>
      <c r="C485" s="168"/>
      <c r="D485" s="166"/>
      <c r="E485" s="166"/>
      <c r="F485" s="145"/>
    </row>
    <row r="486" spans="1:7" x14ac:dyDescent="0.25">
      <c r="A486" s="192" t="s">
        <v>370</v>
      </c>
      <c r="B486" s="168" t="s">
        <v>34</v>
      </c>
      <c r="C486" s="168"/>
      <c r="D486" s="166"/>
      <c r="E486" s="166"/>
      <c r="F486" s="145"/>
    </row>
    <row r="487" spans="1:7" x14ac:dyDescent="0.25">
      <c r="A487" s="99" t="s">
        <v>408</v>
      </c>
      <c r="B487" s="168" t="s">
        <v>34</v>
      </c>
      <c r="C487" s="145"/>
      <c r="D487" s="145"/>
      <c r="E487" s="166"/>
      <c r="F487" s="145"/>
      <c r="G487" s="170"/>
    </row>
    <row r="488" spans="1:7" ht="30" x14ac:dyDescent="0.25">
      <c r="A488" s="99" t="s">
        <v>409</v>
      </c>
      <c r="B488" s="168">
        <v>2</v>
      </c>
      <c r="C488" s="175"/>
      <c r="D488" s="173"/>
      <c r="E488" s="182"/>
      <c r="F488" s="174"/>
    </row>
    <row r="489" spans="1:7" ht="45" x14ac:dyDescent="0.25">
      <c r="A489" s="99" t="s">
        <v>410</v>
      </c>
      <c r="B489" s="168" t="s">
        <v>34</v>
      </c>
      <c r="C489" s="152"/>
      <c r="D489" s="173"/>
      <c r="E489" s="166"/>
      <c r="F489" s="145"/>
    </row>
    <row r="490" spans="1:7" ht="45" x14ac:dyDescent="0.25">
      <c r="A490" s="99" t="s">
        <v>287</v>
      </c>
      <c r="B490" s="168">
        <v>1</v>
      </c>
      <c r="C490" s="152"/>
      <c r="D490" s="176">
        <v>0.75</v>
      </c>
      <c r="E490" s="7"/>
      <c r="F490" s="101"/>
    </row>
    <row r="491" spans="1:7" x14ac:dyDescent="0.25">
      <c r="A491" s="19" t="s">
        <v>38</v>
      </c>
      <c r="B491" s="19"/>
      <c r="C491" s="19"/>
      <c r="D491" s="19">
        <f>SUM(B475:C489)</f>
        <v>17</v>
      </c>
    </row>
    <row r="492" spans="1:7" x14ac:dyDescent="0.25">
      <c r="A492" s="19" t="s">
        <v>37</v>
      </c>
      <c r="B492" s="20"/>
      <c r="C492" s="21"/>
      <c r="D492" s="62">
        <f>D491/(COUNT(B475:C489)*2)</f>
        <v>0.94444444444444442</v>
      </c>
    </row>
    <row r="493" spans="1:7" x14ac:dyDescent="0.25">
      <c r="A493" s="9"/>
      <c r="B493" s="6"/>
      <c r="C493" s="7"/>
      <c r="D493" s="6"/>
    </row>
    <row r="494" spans="1:7" ht="18" x14ac:dyDescent="0.35">
      <c r="A494" s="337" t="s">
        <v>152</v>
      </c>
      <c r="B494" s="337"/>
      <c r="C494" s="337"/>
      <c r="D494" s="337"/>
      <c r="E494" s="337"/>
      <c r="F494" s="337"/>
    </row>
    <row r="495" spans="1:7" x14ac:dyDescent="0.25">
      <c r="A495" s="9"/>
      <c r="B495" s="6"/>
      <c r="C495" s="7"/>
      <c r="D495" s="6"/>
    </row>
    <row r="496" spans="1:7" ht="30" x14ac:dyDescent="0.25">
      <c r="A496" s="167" t="s">
        <v>169</v>
      </c>
      <c r="B496" s="168">
        <v>2</v>
      </c>
      <c r="C496" s="168"/>
      <c r="D496" s="147"/>
      <c r="E496" s="166"/>
      <c r="F496" s="145"/>
    </row>
    <row r="497" spans="1:6" x14ac:dyDescent="0.25">
      <c r="A497" s="18" t="s">
        <v>58</v>
      </c>
      <c r="B497" s="168">
        <v>2</v>
      </c>
      <c r="C497" s="168"/>
      <c r="D497" s="166"/>
      <c r="E497" s="166"/>
      <c r="F497" s="145"/>
    </row>
    <row r="498" spans="1:6" ht="16.5" x14ac:dyDescent="0.35">
      <c r="A498" s="116" t="s">
        <v>121</v>
      </c>
      <c r="B498" s="168">
        <v>2</v>
      </c>
      <c r="C498" s="215" t="str">
        <f>IF(B498=0, -5, "0")</f>
        <v>0</v>
      </c>
      <c r="D498" s="166"/>
      <c r="E498" s="166"/>
      <c r="F498" s="145"/>
    </row>
    <row r="499" spans="1:6" ht="45" x14ac:dyDescent="0.3">
      <c r="A499" s="122" t="s">
        <v>287</v>
      </c>
      <c r="B499" s="168">
        <v>2</v>
      </c>
      <c r="C499" s="168"/>
      <c r="D499" s="166"/>
      <c r="E499" s="7"/>
      <c r="F499" s="101"/>
    </row>
    <row r="500" spans="1:6" x14ac:dyDescent="0.25">
      <c r="A500" s="19" t="s">
        <v>38</v>
      </c>
      <c r="B500" s="19"/>
      <c r="C500" s="25"/>
      <c r="D500" s="19">
        <f>SUM(B496:C498)</f>
        <v>6</v>
      </c>
    </row>
    <row r="501" spans="1:6" x14ac:dyDescent="0.25">
      <c r="A501" s="19" t="s">
        <v>37</v>
      </c>
      <c r="B501" s="25"/>
      <c r="C501" s="26"/>
      <c r="D501" s="64">
        <f>D500/(COUNT(B496:C498)*2)</f>
        <v>1</v>
      </c>
    </row>
    <row r="503" spans="1:6" ht="18.75" x14ac:dyDescent="0.3">
      <c r="A503" s="117" t="s">
        <v>283</v>
      </c>
      <c r="B503" s="118"/>
      <c r="C503" s="118"/>
      <c r="D503" s="217">
        <f>AVERAGE(D36,D92,D145,D185,D241,D284,D317,D345,D398,D428,D447,D460,D469,D490,D499)</f>
        <v>0.88458333333333339</v>
      </c>
    </row>
    <row r="504" spans="1:6" ht="22.5" x14ac:dyDescent="0.3">
      <c r="A504" s="70" t="s">
        <v>47</v>
      </c>
      <c r="B504" s="71"/>
      <c r="C504" s="72"/>
      <c r="D504" s="73">
        <f>SUM(D500,D491,D461,D451,D402,D349,D321,D40,D470,D288,D245,D149,D432,D189,D96)</f>
        <v>494</v>
      </c>
    </row>
    <row r="505" spans="1:6" ht="22.5" x14ac:dyDescent="0.3">
      <c r="A505" s="70" t="s">
        <v>235</v>
      </c>
      <c r="B505" s="71"/>
      <c r="C505" s="72"/>
      <c r="D505" s="74">
        <f>D504/(COUNT(B496:C498,B475:C489,B456:C459,B445:C446,B438:C441,B392:C397,B419:C427,B408:C414,B383:C387,B367:C378,B355:C362,B340:C344,B327:C335,B306:C316,B294:C301,B27:C35,B19:C21,B466:C468,#REF!,B267:C283,B251:C262,B233:C240,B210:C228,B195:C205,B138:C144,B167:C184,B155:C162,B114:C133,B102:C109,B85:C91,B58:C80,B46:C53)*2)</f>
        <v>0.92164179104477617</v>
      </c>
    </row>
  </sheetData>
  <sheetProtection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475:B490 B251:B262 B233:B241 B210:B228 B294:B301 B306:B317 B340:B345 B327:B335 B355:B362 B383:B387 B367:B378 B392:B398 B438:B441 B445:B447 B419:B428 B456:B460 B466:B469 B267:B284 B496:B499">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orientation="portrait" r:id="rId1"/>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9"/>
  <dimension ref="A1:I198"/>
  <sheetViews>
    <sheetView tabSelected="1" topLeftCell="A133" zoomScale="90" zoomScaleNormal="90" workbookViewId="0">
      <selection activeCell="E138" sqref="E138"/>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292" customWidth="1"/>
    <col min="5" max="5" width="23" style="37" customWidth="1"/>
    <col min="6" max="16384" width="11.42578125" style="37"/>
  </cols>
  <sheetData>
    <row r="1" spans="1:9" s="36" customFormat="1" ht="24.75" x14ac:dyDescent="0.5">
      <c r="A1" s="35"/>
      <c r="B1" s="52">
        <v>0</v>
      </c>
      <c r="D1" s="365"/>
      <c r="E1" s="365"/>
      <c r="F1" s="365"/>
      <c r="G1" s="365"/>
      <c r="H1" s="365"/>
      <c r="I1" s="365"/>
    </row>
    <row r="2" spans="1:9" s="36" customFormat="1" ht="24.75" x14ac:dyDescent="0.5">
      <c r="A2" s="35"/>
      <c r="B2" s="52">
        <v>1</v>
      </c>
      <c r="D2" s="291"/>
      <c r="E2" s="307"/>
      <c r="F2" s="307"/>
      <c r="G2" s="307"/>
      <c r="H2" s="307"/>
      <c r="I2" s="307"/>
    </row>
    <row r="3" spans="1:9" s="36" customFormat="1" ht="24.75" x14ac:dyDescent="0.5">
      <c r="A3" s="35"/>
      <c r="B3" s="52">
        <v>2</v>
      </c>
      <c r="D3" s="291"/>
      <c r="E3" s="307"/>
      <c r="F3" s="307"/>
      <c r="G3" s="307"/>
      <c r="H3" s="307"/>
      <c r="I3" s="307"/>
    </row>
    <row r="4" spans="1:9" s="36" customFormat="1" ht="16.5" customHeight="1" x14ac:dyDescent="0.5">
      <c r="A4" s="35"/>
      <c r="B4" s="52" t="s">
        <v>34</v>
      </c>
      <c r="D4" s="292"/>
      <c r="E4" s="307"/>
      <c r="F4" s="307"/>
      <c r="G4" s="307"/>
      <c r="H4" s="307"/>
      <c r="I4" s="307"/>
    </row>
    <row r="5" spans="1:9" s="36" customFormat="1" ht="16.5" customHeight="1" x14ac:dyDescent="0.5">
      <c r="A5" s="35"/>
      <c r="D5" s="291"/>
      <c r="E5" s="307"/>
      <c r="F5" s="307"/>
      <c r="G5" s="307"/>
      <c r="H5" s="307"/>
      <c r="I5" s="307"/>
    </row>
    <row r="6" spans="1:9" s="36" customFormat="1" ht="37.5" customHeight="1" x14ac:dyDescent="0.5">
      <c r="A6" s="342" t="s">
        <v>52</v>
      </c>
      <c r="B6" s="342"/>
      <c r="C6" s="342"/>
      <c r="D6" s="342"/>
      <c r="E6" s="342"/>
      <c r="F6" s="342"/>
      <c r="G6" s="307"/>
      <c r="H6" s="307"/>
      <c r="I6" s="307"/>
    </row>
    <row r="7" spans="1:9" s="36" customFormat="1" ht="21.75" customHeight="1" x14ac:dyDescent="0.5">
      <c r="A7" s="343" t="str">
        <f>'A1 Exploitation'!A8:F8</f>
        <v>CM TOZEUR</v>
      </c>
      <c r="B7" s="343"/>
      <c r="C7" s="343"/>
      <c r="D7" s="343"/>
      <c r="E7" s="343"/>
      <c r="F7" s="343"/>
      <c r="G7" s="307"/>
      <c r="H7" s="307"/>
      <c r="I7" s="307"/>
    </row>
    <row r="8" spans="1:9" s="36" customFormat="1" ht="24.75" x14ac:dyDescent="0.5">
      <c r="A8" s="38" t="s">
        <v>44</v>
      </c>
      <c r="B8" s="366" t="str">
        <f>'A4 Exploitation'!B9:F9</f>
        <v>Dr Hatem  KARAA</v>
      </c>
      <c r="C8" s="366"/>
      <c r="D8" s="366"/>
      <c r="E8" s="366"/>
      <c r="F8" s="366"/>
      <c r="G8" s="307"/>
      <c r="H8" s="307"/>
      <c r="I8" s="307"/>
    </row>
    <row r="9" spans="1:9" s="36" customFormat="1" ht="24.75" x14ac:dyDescent="0.5">
      <c r="A9" s="39" t="s">
        <v>46</v>
      </c>
      <c r="B9" s="367" t="str">
        <f>'A4 Exploitation'!B10:F10</f>
        <v>Responsable magasin</v>
      </c>
      <c r="C9" s="367"/>
      <c r="D9" s="367"/>
      <c r="E9" s="367"/>
      <c r="F9" s="367"/>
      <c r="G9" s="307"/>
      <c r="H9" s="307"/>
      <c r="I9" s="307"/>
    </row>
    <row r="10" spans="1:9" s="36" customFormat="1" ht="24.75" x14ac:dyDescent="0.5">
      <c r="A10" s="38" t="s">
        <v>45</v>
      </c>
      <c r="B10" s="364">
        <f>'A4 Exploitation'!B11:F11</f>
        <v>43094</v>
      </c>
      <c r="C10" s="364"/>
      <c r="D10" s="364"/>
      <c r="E10" s="364"/>
      <c r="F10" s="364"/>
      <c r="G10" s="307"/>
      <c r="H10" s="307"/>
      <c r="I10" s="307"/>
    </row>
    <row r="11" spans="1:9" s="36" customFormat="1" ht="24.75" x14ac:dyDescent="0.5">
      <c r="A11" s="38" t="s">
        <v>341</v>
      </c>
      <c r="B11" s="356">
        <f>D198</f>
        <v>0.89150943396226412</v>
      </c>
      <c r="C11" s="356"/>
      <c r="D11" s="356"/>
      <c r="E11" s="356"/>
      <c r="F11" s="356"/>
      <c r="G11" s="307"/>
      <c r="H11" s="307"/>
      <c r="I11" s="307"/>
    </row>
    <row r="12" spans="1:9" s="36" customFormat="1" ht="22.5" x14ac:dyDescent="0.45">
      <c r="A12" s="35"/>
      <c r="D12" s="347"/>
      <c r="E12" s="347"/>
      <c r="F12" s="347"/>
      <c r="G12" s="347"/>
      <c r="H12" s="347"/>
      <c r="I12" s="40"/>
    </row>
    <row r="13" spans="1:9" s="36" customFormat="1" ht="11.25" customHeight="1" x14ac:dyDescent="0.3">
      <c r="A13" s="348" t="s">
        <v>32</v>
      </c>
      <c r="B13" s="349" t="s">
        <v>33</v>
      </c>
      <c r="C13" s="349"/>
      <c r="D13" s="372" t="s">
        <v>48</v>
      </c>
      <c r="E13" s="349" t="s">
        <v>213</v>
      </c>
      <c r="F13" s="349" t="s">
        <v>214</v>
      </c>
    </row>
    <row r="14" spans="1:9" s="36" customFormat="1" ht="12.75" customHeight="1" x14ac:dyDescent="0.3">
      <c r="A14" s="348"/>
      <c r="B14" s="69" t="s">
        <v>36</v>
      </c>
      <c r="C14" s="69" t="s">
        <v>35</v>
      </c>
      <c r="D14" s="372"/>
      <c r="E14" s="349"/>
      <c r="F14" s="349"/>
    </row>
    <row r="15" spans="1:9" x14ac:dyDescent="0.3">
      <c r="A15" s="41"/>
      <c r="B15" s="41"/>
      <c r="C15" s="41"/>
      <c r="D15" s="51"/>
    </row>
    <row r="16" spans="1:9" ht="19.5" x14ac:dyDescent="0.4">
      <c r="A16" s="357" t="s">
        <v>0</v>
      </c>
      <c r="B16" s="358"/>
      <c r="C16" s="358"/>
      <c r="D16" s="358"/>
      <c r="E16" s="358"/>
      <c r="F16" s="358"/>
    </row>
    <row r="17" spans="1:6" x14ac:dyDescent="0.3">
      <c r="A17" s="41" t="s">
        <v>316</v>
      </c>
      <c r="B17" s="219">
        <v>1</v>
      </c>
      <c r="C17" s="219"/>
      <c r="D17" s="220" t="s">
        <v>545</v>
      </c>
      <c r="E17" s="219"/>
      <c r="F17" s="219"/>
    </row>
    <row r="18" spans="1:6" x14ac:dyDescent="0.3">
      <c r="A18" s="48" t="s">
        <v>89</v>
      </c>
      <c r="B18" s="219">
        <v>2</v>
      </c>
      <c r="C18" s="219"/>
      <c r="D18" s="220"/>
      <c r="E18" s="219"/>
      <c r="F18" s="219"/>
    </row>
    <row r="19" spans="1:6" x14ac:dyDescent="0.3">
      <c r="A19" s="41" t="s">
        <v>90</v>
      </c>
      <c r="B19" s="219">
        <v>2</v>
      </c>
      <c r="C19" s="219"/>
      <c r="D19" s="220"/>
      <c r="E19" s="220"/>
      <c r="F19" s="219"/>
    </row>
    <row r="20" spans="1:6" x14ac:dyDescent="0.3">
      <c r="A20" s="41" t="s">
        <v>164</v>
      </c>
      <c r="B20" s="219">
        <v>2</v>
      </c>
      <c r="C20" s="219"/>
      <c r="D20" s="221"/>
      <c r="E20" s="219"/>
      <c r="F20" s="219"/>
    </row>
    <row r="21" spans="1:6" x14ac:dyDescent="0.3">
      <c r="A21" s="86" t="s">
        <v>236</v>
      </c>
      <c r="B21" s="219">
        <v>2</v>
      </c>
      <c r="C21" s="219"/>
      <c r="D21" s="221"/>
      <c r="E21" s="219"/>
      <c r="F21" s="219"/>
    </row>
    <row r="22" spans="1:6" x14ac:dyDescent="0.3">
      <c r="A22" s="359" t="s">
        <v>38</v>
      </c>
      <c r="B22" s="360"/>
      <c r="C22" s="361"/>
      <c r="D22" s="308">
        <f>SUM(B17:C21)</f>
        <v>9</v>
      </c>
    </row>
    <row r="23" spans="1:6" x14ac:dyDescent="0.3">
      <c r="A23" s="353" t="s">
        <v>342</v>
      </c>
      <c r="B23" s="354"/>
      <c r="C23" s="355"/>
      <c r="D23" s="62">
        <f>D22/(COUNT(B17:C21)*2)</f>
        <v>0.9</v>
      </c>
    </row>
    <row r="24" spans="1:6" s="50" customFormat="1" x14ac:dyDescent="0.3">
      <c r="A24" s="54"/>
      <c r="B24" s="55"/>
      <c r="C24" s="55"/>
      <c r="D24" s="61"/>
    </row>
    <row r="25" spans="1:6" ht="19.5" x14ac:dyDescent="0.4">
      <c r="A25" s="362" t="s">
        <v>4</v>
      </c>
      <c r="B25" s="363"/>
      <c r="C25" s="363"/>
      <c r="D25" s="363"/>
      <c r="E25" s="363"/>
      <c r="F25" s="363"/>
    </row>
    <row r="26" spans="1:6" ht="18" x14ac:dyDescent="0.35">
      <c r="A26" s="75" t="s">
        <v>107</v>
      </c>
      <c r="B26" s="219">
        <v>2</v>
      </c>
      <c r="C26" s="246" t="str">
        <f>IF(B26=0, -5, "0")</f>
        <v>0</v>
      </c>
      <c r="D26" s="220"/>
      <c r="E26" s="220"/>
      <c r="F26" s="219"/>
    </row>
    <row r="27" spans="1:6" x14ac:dyDescent="0.3">
      <c r="A27" s="41" t="s">
        <v>99</v>
      </c>
      <c r="B27" s="219">
        <v>2</v>
      </c>
      <c r="C27" s="219"/>
      <c r="D27" s="220"/>
      <c r="E27" s="219"/>
      <c r="F27" s="219"/>
    </row>
    <row r="28" spans="1:6" x14ac:dyDescent="0.3">
      <c r="A28" s="41" t="s">
        <v>327</v>
      </c>
      <c r="B28" s="219">
        <v>2</v>
      </c>
      <c r="C28" s="219"/>
      <c r="D28" s="220"/>
      <c r="E28" s="219"/>
      <c r="F28" s="219"/>
    </row>
    <row r="29" spans="1:6" x14ac:dyDescent="0.3">
      <c r="A29" s="41" t="s">
        <v>335</v>
      </c>
      <c r="B29" s="219">
        <v>2</v>
      </c>
      <c r="C29" s="219"/>
      <c r="D29" s="223"/>
      <c r="E29" s="219"/>
      <c r="F29" s="219"/>
    </row>
    <row r="30" spans="1:6" x14ac:dyDescent="0.3">
      <c r="A30" s="41" t="s">
        <v>91</v>
      </c>
      <c r="B30" s="219">
        <v>2</v>
      </c>
      <c r="C30" s="219"/>
      <c r="D30" s="223"/>
      <c r="E30" s="219"/>
      <c r="F30" s="219"/>
    </row>
    <row r="31" spans="1:6" x14ac:dyDescent="0.3">
      <c r="A31" s="41" t="s">
        <v>340</v>
      </c>
      <c r="B31" s="219">
        <v>2</v>
      </c>
      <c r="C31" s="219"/>
      <c r="D31" s="223"/>
      <c r="E31" s="219"/>
      <c r="F31" s="219"/>
    </row>
    <row r="32" spans="1:6" x14ac:dyDescent="0.3">
      <c r="A32" s="353" t="s">
        <v>38</v>
      </c>
      <c r="B32" s="354"/>
      <c r="C32" s="355"/>
      <c r="D32" s="306">
        <f>SUM(B26:C31)</f>
        <v>12</v>
      </c>
    </row>
    <row r="33" spans="1:7" x14ac:dyDescent="0.3">
      <c r="A33" s="353" t="s">
        <v>342</v>
      </c>
      <c r="B33" s="354"/>
      <c r="C33" s="355"/>
      <c r="D33" s="62">
        <f>D32/(COUNT(B26:C31)*2)</f>
        <v>1</v>
      </c>
    </row>
    <row r="34" spans="1:7" s="50" customFormat="1" x14ac:dyDescent="0.3">
      <c r="A34" s="54"/>
      <c r="B34" s="55"/>
      <c r="C34" s="55"/>
      <c r="D34" s="61"/>
    </row>
    <row r="35" spans="1:7" s="50" customFormat="1" ht="19.5" x14ac:dyDescent="0.4">
      <c r="A35" s="362" t="s">
        <v>246</v>
      </c>
      <c r="B35" s="363"/>
      <c r="C35" s="363"/>
      <c r="D35" s="363"/>
      <c r="E35" s="363"/>
      <c r="F35" s="363"/>
    </row>
    <row r="36" spans="1:7" s="50" customFormat="1" ht="18" x14ac:dyDescent="0.35">
      <c r="A36" s="75" t="s">
        <v>107</v>
      </c>
      <c r="B36" s="219">
        <v>2</v>
      </c>
      <c r="C36" s="246" t="str">
        <f>IF(B36=0, -5, "0")</f>
        <v>0</v>
      </c>
      <c r="D36" s="220"/>
      <c r="E36" s="219"/>
      <c r="F36" s="219"/>
      <c r="G36" s="237"/>
    </row>
    <row r="37" spans="1:7" s="50" customFormat="1" x14ac:dyDescent="0.3">
      <c r="A37" s="41" t="s">
        <v>264</v>
      </c>
      <c r="B37" s="219">
        <v>2</v>
      </c>
      <c r="C37" s="219"/>
      <c r="D37" s="220"/>
      <c r="E37" s="219"/>
      <c r="F37" s="219"/>
      <c r="G37" s="237"/>
    </row>
    <row r="38" spans="1:7" s="50" customFormat="1" x14ac:dyDescent="0.3">
      <c r="A38" s="41" t="s">
        <v>328</v>
      </c>
      <c r="B38" s="219">
        <v>2</v>
      </c>
      <c r="C38" s="219"/>
      <c r="D38" s="220"/>
      <c r="E38" s="219"/>
      <c r="F38" s="219"/>
      <c r="G38" s="237"/>
    </row>
    <row r="39" spans="1:7" s="50" customFormat="1" x14ac:dyDescent="0.3">
      <c r="A39" s="41" t="s">
        <v>91</v>
      </c>
      <c r="B39" s="41">
        <v>2</v>
      </c>
      <c r="C39" s="41"/>
      <c r="D39" s="315"/>
      <c r="E39" s="219"/>
      <c r="F39" s="219"/>
    </row>
    <row r="40" spans="1:7" s="50" customFormat="1" x14ac:dyDescent="0.3">
      <c r="A40" s="41" t="s">
        <v>340</v>
      </c>
      <c r="B40" s="41" t="s">
        <v>34</v>
      </c>
      <c r="C40" s="41"/>
      <c r="D40" s="315"/>
      <c r="E40" s="219"/>
      <c r="F40" s="219"/>
    </row>
    <row r="41" spans="1:7" s="50" customFormat="1" x14ac:dyDescent="0.3">
      <c r="A41" s="353" t="s">
        <v>38</v>
      </c>
      <c r="B41" s="354"/>
      <c r="C41" s="355"/>
      <c r="D41" s="306">
        <f>SUM(B36:C40)</f>
        <v>8</v>
      </c>
      <c r="E41" s="37"/>
      <c r="F41" s="37"/>
    </row>
    <row r="42" spans="1:7" s="50" customFormat="1" x14ac:dyDescent="0.3">
      <c r="A42" s="353" t="s">
        <v>342</v>
      </c>
      <c r="B42" s="354"/>
      <c r="C42" s="355"/>
      <c r="D42" s="62">
        <f>D41/(COUNT(B36:C40)*2)</f>
        <v>1</v>
      </c>
      <c r="E42" s="37"/>
      <c r="F42" s="37"/>
    </row>
    <row r="43" spans="1:7" s="50" customFormat="1" x14ac:dyDescent="0.3">
      <c r="A43" s="89"/>
      <c r="B43" s="90"/>
      <c r="C43" s="90"/>
      <c r="D43" s="293"/>
    </row>
    <row r="44" spans="1:7" ht="19.5" x14ac:dyDescent="0.4">
      <c r="A44" s="368" t="s">
        <v>21</v>
      </c>
      <c r="B44" s="369"/>
      <c r="C44" s="369"/>
      <c r="D44" s="369"/>
      <c r="E44" s="369"/>
      <c r="F44" s="369"/>
    </row>
    <row r="45" spans="1:7" x14ac:dyDescent="0.3">
      <c r="A45" s="41" t="s">
        <v>317</v>
      </c>
      <c r="B45" s="219">
        <v>1</v>
      </c>
      <c r="C45" s="219"/>
      <c r="D45" s="220" t="s">
        <v>546</v>
      </c>
      <c r="E45" s="219"/>
      <c r="F45" s="219"/>
    </row>
    <row r="46" spans="1:7" x14ac:dyDescent="0.3">
      <c r="A46" s="41" t="s">
        <v>92</v>
      </c>
      <c r="B46" s="219">
        <v>2</v>
      </c>
      <c r="C46" s="219"/>
      <c r="D46" s="223"/>
      <c r="E46" s="219"/>
      <c r="F46" s="219"/>
    </row>
    <row r="47" spans="1:7" x14ac:dyDescent="0.3">
      <c r="A47" s="41" t="s">
        <v>262</v>
      </c>
      <c r="B47" s="219">
        <v>2</v>
      </c>
      <c r="C47" s="219"/>
      <c r="D47" s="220"/>
      <c r="E47" s="219"/>
      <c r="F47" s="219"/>
    </row>
    <row r="48" spans="1:7" x14ac:dyDescent="0.3">
      <c r="A48" s="41" t="s">
        <v>24</v>
      </c>
      <c r="B48" s="219">
        <v>2</v>
      </c>
      <c r="C48" s="219"/>
      <c r="D48" s="220"/>
      <c r="E48" s="219"/>
      <c r="F48" s="219"/>
    </row>
    <row r="49" spans="1:6" x14ac:dyDescent="0.3">
      <c r="A49" s="41" t="s">
        <v>93</v>
      </c>
      <c r="B49" s="219">
        <v>2</v>
      </c>
      <c r="C49" s="219"/>
      <c r="D49" s="220"/>
      <c r="E49" s="219"/>
      <c r="F49" s="219"/>
    </row>
    <row r="50" spans="1:6" ht="18" x14ac:dyDescent="0.35">
      <c r="A50" s="75" t="s">
        <v>343</v>
      </c>
      <c r="B50" s="219">
        <v>2</v>
      </c>
      <c r="C50" s="246" t="str">
        <f>IF(B50=0, -5, "0")</f>
        <v>0</v>
      </c>
      <c r="D50" s="223"/>
      <c r="E50" s="219"/>
      <c r="F50" s="219"/>
    </row>
    <row r="51" spans="1:6" x14ac:dyDescent="0.3">
      <c r="A51" s="353" t="s">
        <v>38</v>
      </c>
      <c r="B51" s="354"/>
      <c r="C51" s="355"/>
      <c r="D51" s="306">
        <f>SUM(B45:C50)</f>
        <v>11</v>
      </c>
    </row>
    <row r="52" spans="1:6" x14ac:dyDescent="0.3">
      <c r="A52" s="353" t="s">
        <v>342</v>
      </c>
      <c r="B52" s="354"/>
      <c r="C52" s="355"/>
      <c r="D52" s="62">
        <f>D51/(COUNT(B45:C50)*2)</f>
        <v>0.91666666666666663</v>
      </c>
    </row>
    <row r="53" spans="1:6" s="50" customFormat="1" x14ac:dyDescent="0.3">
      <c r="A53" s="54"/>
      <c r="B53" s="55"/>
      <c r="C53" s="55"/>
      <c r="D53" s="61"/>
    </row>
    <row r="54" spans="1:6" ht="19.5" x14ac:dyDescent="0.4">
      <c r="A54" s="362" t="s">
        <v>8</v>
      </c>
      <c r="B54" s="363"/>
      <c r="C54" s="363"/>
      <c r="D54" s="363"/>
      <c r="E54" s="363"/>
      <c r="F54" s="363"/>
    </row>
    <row r="55" spans="1:6" ht="36" x14ac:dyDescent="0.35">
      <c r="A55" s="82" t="s">
        <v>197</v>
      </c>
      <c r="B55" s="219">
        <v>2</v>
      </c>
      <c r="C55" s="246" t="str">
        <f>IF(B55=0, -5, "0")</f>
        <v>0</v>
      </c>
      <c r="D55" s="223"/>
      <c r="E55" s="219"/>
      <c r="F55" s="219"/>
    </row>
    <row r="56" spans="1:6" x14ac:dyDescent="0.3">
      <c r="A56" s="49" t="s">
        <v>185</v>
      </c>
      <c r="B56" s="219">
        <v>2</v>
      </c>
      <c r="C56" s="219"/>
      <c r="D56" s="220"/>
      <c r="E56" s="224"/>
      <c r="F56" s="219"/>
    </row>
    <row r="57" spans="1:6" x14ac:dyDescent="0.3">
      <c r="A57" s="51" t="s">
        <v>282</v>
      </c>
      <c r="B57" s="219">
        <v>2</v>
      </c>
      <c r="C57" s="219"/>
      <c r="D57" s="220"/>
      <c r="E57" s="220"/>
      <c r="F57" s="219"/>
    </row>
    <row r="58" spans="1:6" x14ac:dyDescent="0.3">
      <c r="A58" s="51" t="s">
        <v>101</v>
      </c>
      <c r="B58" s="219" t="s">
        <v>34</v>
      </c>
      <c r="C58" s="219"/>
      <c r="D58" s="315"/>
      <c r="E58" s="219"/>
      <c r="F58" s="219"/>
    </row>
    <row r="59" spans="1:6" ht="36" x14ac:dyDescent="0.35">
      <c r="A59" s="82" t="s">
        <v>249</v>
      </c>
      <c r="B59" s="219">
        <v>2</v>
      </c>
      <c r="C59" s="246" t="str">
        <f>IF(B59=0, -5, "0")</f>
        <v>0</v>
      </c>
      <c r="D59" s="220" t="s">
        <v>631</v>
      </c>
      <c r="E59" s="219"/>
      <c r="F59" s="219"/>
    </row>
    <row r="60" spans="1:6" ht="18" x14ac:dyDescent="0.35">
      <c r="A60" s="75" t="s">
        <v>344</v>
      </c>
      <c r="B60" s="219">
        <v>2</v>
      </c>
      <c r="C60" s="246" t="str">
        <f>IF(B60=0, -5, "0")</f>
        <v>0</v>
      </c>
      <c r="D60" s="220" t="s">
        <v>632</v>
      </c>
      <c r="E60" s="219"/>
      <c r="F60" s="219"/>
    </row>
    <row r="61" spans="1:6" x14ac:dyDescent="0.3">
      <c r="A61" s="41" t="s">
        <v>340</v>
      </c>
      <c r="B61" s="219">
        <v>2</v>
      </c>
      <c r="C61" s="219"/>
      <c r="D61" s="223"/>
      <c r="E61" s="219"/>
      <c r="F61" s="219"/>
    </row>
    <row r="62" spans="1:6" x14ac:dyDescent="0.3">
      <c r="A62" s="353" t="s">
        <v>38</v>
      </c>
      <c r="B62" s="354"/>
      <c r="C62" s="355"/>
      <c r="D62" s="306">
        <f>SUM(B55:C61)</f>
        <v>12</v>
      </c>
    </row>
    <row r="63" spans="1:6" x14ac:dyDescent="0.3">
      <c r="A63" s="353" t="s">
        <v>342</v>
      </c>
      <c r="B63" s="354"/>
      <c r="C63" s="355"/>
      <c r="D63" s="62">
        <f>D62/(COUNT(B55:C61)*2)</f>
        <v>1</v>
      </c>
    </row>
    <row r="64" spans="1:6" s="50" customFormat="1" x14ac:dyDescent="0.3">
      <c r="A64" s="54"/>
      <c r="B64" s="55"/>
      <c r="C64" s="55"/>
      <c r="D64" s="61"/>
    </row>
    <row r="65" spans="1:6" ht="19.5" x14ac:dyDescent="0.4">
      <c r="A65" s="362" t="s">
        <v>143</v>
      </c>
      <c r="B65" s="363"/>
      <c r="C65" s="363"/>
      <c r="D65" s="363"/>
      <c r="E65" s="363"/>
      <c r="F65" s="363"/>
    </row>
    <row r="66" spans="1:6" ht="19.5" x14ac:dyDescent="0.4">
      <c r="A66" s="41" t="s">
        <v>318</v>
      </c>
      <c r="B66" s="225">
        <v>2</v>
      </c>
      <c r="C66" s="226"/>
      <c r="D66" s="227"/>
      <c r="E66" s="227"/>
      <c r="F66" s="219"/>
    </row>
    <row r="67" spans="1:6" ht="19.5" x14ac:dyDescent="0.4">
      <c r="A67" s="41" t="s">
        <v>319</v>
      </c>
      <c r="B67" s="225">
        <v>2</v>
      </c>
      <c r="C67" s="226"/>
      <c r="D67" s="220"/>
      <c r="E67" s="227"/>
      <c r="F67" s="219"/>
    </row>
    <row r="68" spans="1:6" ht="19.5" x14ac:dyDescent="0.4">
      <c r="A68" s="41" t="s">
        <v>340</v>
      </c>
      <c r="B68" s="225">
        <v>2</v>
      </c>
      <c r="C68" s="226"/>
      <c r="D68" s="228"/>
      <c r="E68" s="228"/>
      <c r="F68" s="219"/>
    </row>
    <row r="69" spans="1:6" ht="19.5" x14ac:dyDescent="0.4">
      <c r="A69" s="48" t="s">
        <v>285</v>
      </c>
      <c r="B69" s="225">
        <v>2</v>
      </c>
      <c r="C69" s="226"/>
      <c r="D69" s="228"/>
      <c r="E69" s="228"/>
      <c r="F69" s="219"/>
    </row>
    <row r="70" spans="1:6" ht="19.5" x14ac:dyDescent="0.4">
      <c r="A70" s="41" t="s">
        <v>93</v>
      </c>
      <c r="B70" s="225" t="s">
        <v>34</v>
      </c>
      <c r="C70" s="226"/>
      <c r="D70" s="228"/>
      <c r="E70" s="228"/>
      <c r="F70" s="219"/>
    </row>
    <row r="71" spans="1:6" ht="19.5" x14ac:dyDescent="0.4">
      <c r="A71" s="41" t="s">
        <v>336</v>
      </c>
      <c r="B71" s="225">
        <v>2</v>
      </c>
      <c r="C71" s="226"/>
      <c r="D71" s="294"/>
      <c r="E71" s="224"/>
      <c r="F71" s="219"/>
    </row>
    <row r="72" spans="1:6" ht="19.5" x14ac:dyDescent="0.4">
      <c r="A72" s="41" t="s">
        <v>103</v>
      </c>
      <c r="B72" s="225" t="s">
        <v>34</v>
      </c>
      <c r="C72" s="226"/>
      <c r="D72" s="220"/>
      <c r="E72" s="219"/>
      <c r="F72" s="219"/>
    </row>
    <row r="73" spans="1:6" ht="18" x14ac:dyDescent="0.35">
      <c r="A73" s="48" t="s">
        <v>345</v>
      </c>
      <c r="B73" s="225" t="s">
        <v>34</v>
      </c>
      <c r="C73" s="219"/>
      <c r="D73" s="303"/>
      <c r="E73" s="229"/>
      <c r="F73" s="219"/>
    </row>
    <row r="74" spans="1:6" ht="36" x14ac:dyDescent="0.35">
      <c r="A74" s="88" t="s">
        <v>215</v>
      </c>
      <c r="B74" s="225">
        <v>2</v>
      </c>
      <c r="C74" s="246" t="str">
        <f>IF(B74=0, -5, "0")</f>
        <v>0</v>
      </c>
      <c r="D74" s="253" t="s">
        <v>586</v>
      </c>
      <c r="E74" s="230"/>
      <c r="F74" s="219"/>
    </row>
    <row r="75" spans="1:6" ht="18" x14ac:dyDescent="0.35">
      <c r="A75" s="88" t="s">
        <v>265</v>
      </c>
      <c r="B75" s="225" t="s">
        <v>34</v>
      </c>
      <c r="C75" s="246" t="str">
        <f>IF(B75=0, -5, "0")</f>
        <v>0</v>
      </c>
      <c r="D75" s="230"/>
      <c r="E75" s="230"/>
      <c r="F75" s="219"/>
    </row>
    <row r="76" spans="1:6" ht="18" x14ac:dyDescent="0.35">
      <c r="A76" s="88" t="s">
        <v>332</v>
      </c>
      <c r="B76" s="225">
        <v>2</v>
      </c>
      <c r="C76" s="246" t="str">
        <f>IF(B76=0, -5, "0")</f>
        <v>0</v>
      </c>
      <c r="D76" s="220"/>
      <c r="E76" s="230"/>
      <c r="F76" s="219"/>
    </row>
    <row r="77" spans="1:6" s="50" customFormat="1" x14ac:dyDescent="0.3">
      <c r="A77" s="49" t="s">
        <v>263</v>
      </c>
      <c r="B77" s="225">
        <v>2</v>
      </c>
      <c r="C77" s="231"/>
      <c r="D77" s="220"/>
      <c r="E77" s="232"/>
      <c r="F77" s="231"/>
    </row>
    <row r="78" spans="1:6" x14ac:dyDescent="0.3">
      <c r="A78" s="41" t="s">
        <v>198</v>
      </c>
      <c r="B78" s="225">
        <v>2</v>
      </c>
      <c r="C78" s="219"/>
      <c r="D78" s="287"/>
      <c r="E78" s="230"/>
      <c r="F78" s="219"/>
    </row>
    <row r="79" spans="1:6" ht="36" x14ac:dyDescent="0.35">
      <c r="A79" s="82" t="s">
        <v>184</v>
      </c>
      <c r="B79" s="225">
        <v>2</v>
      </c>
      <c r="C79" s="246" t="str">
        <f>IF(B79=0, -5, "0")</f>
        <v>0</v>
      </c>
      <c r="D79" s="253" t="s">
        <v>633</v>
      </c>
      <c r="E79" s="230"/>
      <c r="F79" s="219"/>
    </row>
    <row r="80" spans="1:6" x14ac:dyDescent="0.3">
      <c r="A80" s="41" t="s">
        <v>346</v>
      </c>
      <c r="B80" s="225">
        <v>2</v>
      </c>
      <c r="C80" s="219"/>
      <c r="D80" s="253"/>
      <c r="E80" s="233"/>
      <c r="F80" s="219"/>
    </row>
    <row r="81" spans="1:6" ht="18" x14ac:dyDescent="0.35">
      <c r="A81" s="87" t="s">
        <v>344</v>
      </c>
      <c r="B81" s="225">
        <v>2</v>
      </c>
      <c r="C81" s="246" t="str">
        <f>IF(B81=0, -5, "0")</f>
        <v>0</v>
      </c>
      <c r="D81" s="253" t="s">
        <v>634</v>
      </c>
      <c r="E81" s="234"/>
      <c r="F81" s="219"/>
    </row>
    <row r="82" spans="1:6" x14ac:dyDescent="0.3">
      <c r="A82" s="41" t="s">
        <v>94</v>
      </c>
      <c r="B82" s="225">
        <v>2</v>
      </c>
      <c r="C82" s="219"/>
      <c r="D82" s="232"/>
      <c r="E82" s="233"/>
      <c r="F82" s="219"/>
    </row>
    <row r="83" spans="1:6" x14ac:dyDescent="0.3">
      <c r="A83" s="353" t="s">
        <v>38</v>
      </c>
      <c r="B83" s="354"/>
      <c r="C83" s="355"/>
      <c r="D83" s="306">
        <f>SUM(B66:C82)</f>
        <v>26</v>
      </c>
    </row>
    <row r="84" spans="1:6" x14ac:dyDescent="0.3">
      <c r="A84" s="353" t="s">
        <v>342</v>
      </c>
      <c r="B84" s="354"/>
      <c r="C84" s="355"/>
      <c r="D84" s="62">
        <f>D83/(COUNT(B66:C82)*2)</f>
        <v>1</v>
      </c>
    </row>
    <row r="85" spans="1:6" s="50" customFormat="1" x14ac:dyDescent="0.3">
      <c r="A85" s="54"/>
      <c r="B85" s="55"/>
      <c r="C85" s="55"/>
      <c r="D85" s="61"/>
    </row>
    <row r="86" spans="1:6" ht="19.5" x14ac:dyDescent="0.4">
      <c r="A86" s="362" t="s">
        <v>237</v>
      </c>
      <c r="B86" s="363"/>
      <c r="C86" s="363"/>
      <c r="D86" s="363"/>
      <c r="E86" s="363"/>
      <c r="F86" s="363"/>
    </row>
    <row r="87" spans="1:6" ht="34.5" x14ac:dyDescent="0.4">
      <c r="A87" s="92" t="s">
        <v>320</v>
      </c>
      <c r="B87" s="235">
        <v>1</v>
      </c>
      <c r="C87" s="226"/>
      <c r="D87" s="220" t="s">
        <v>552</v>
      </c>
      <c r="E87" s="220"/>
      <c r="F87" s="219"/>
    </row>
    <row r="88" spans="1:6" ht="34.5" x14ac:dyDescent="0.4">
      <c r="A88" s="41" t="s">
        <v>319</v>
      </c>
      <c r="B88" s="235">
        <v>1</v>
      </c>
      <c r="C88" s="226"/>
      <c r="D88" s="220" t="s">
        <v>553</v>
      </c>
      <c r="E88" s="219"/>
      <c r="F88" s="219"/>
    </row>
    <row r="89" spans="1:6" ht="19.5" x14ac:dyDescent="0.4">
      <c r="A89" s="41" t="s">
        <v>347</v>
      </c>
      <c r="B89" s="235">
        <v>2</v>
      </c>
      <c r="C89" s="226"/>
      <c r="D89" s="232"/>
      <c r="E89" s="219"/>
      <c r="F89" s="219"/>
    </row>
    <row r="90" spans="1:6" ht="34.5" x14ac:dyDescent="0.4">
      <c r="A90" s="51" t="s">
        <v>348</v>
      </c>
      <c r="B90" s="235">
        <v>0</v>
      </c>
      <c r="C90" s="226"/>
      <c r="D90" s="220" t="s">
        <v>635</v>
      </c>
      <c r="E90" s="220" t="s">
        <v>636</v>
      </c>
      <c r="F90" s="219"/>
    </row>
    <row r="91" spans="1:6" ht="19.5" x14ac:dyDescent="0.4">
      <c r="A91" s="48" t="s">
        <v>286</v>
      </c>
      <c r="B91" s="235">
        <v>2</v>
      </c>
      <c r="C91" s="226"/>
      <c r="D91" s="232"/>
      <c r="E91" s="219"/>
      <c r="F91" s="219"/>
    </row>
    <row r="92" spans="1:6" ht="36" x14ac:dyDescent="0.35">
      <c r="A92" s="88" t="s">
        <v>261</v>
      </c>
      <c r="B92" s="235">
        <v>2</v>
      </c>
      <c r="C92" s="246" t="str">
        <f>IF(B92=0, -5, "0")</f>
        <v>0</v>
      </c>
      <c r="D92" s="287"/>
      <c r="E92" s="219"/>
      <c r="F92" s="219"/>
    </row>
    <row r="93" spans="1:6" ht="18" x14ac:dyDescent="0.35">
      <c r="A93" s="75" t="s">
        <v>266</v>
      </c>
      <c r="B93" s="235" t="s">
        <v>34</v>
      </c>
      <c r="C93" s="249" t="str">
        <f>IF(B93=0, -5, "0")</f>
        <v>0</v>
      </c>
      <c r="D93" s="220"/>
      <c r="E93" s="219"/>
      <c r="F93" s="219"/>
    </row>
    <row r="94" spans="1:6" x14ac:dyDescent="0.3">
      <c r="A94" s="48" t="s">
        <v>182</v>
      </c>
      <c r="B94" s="235">
        <v>2</v>
      </c>
      <c r="C94" s="219"/>
      <c r="E94" s="219"/>
      <c r="F94" s="219"/>
    </row>
    <row r="95" spans="1:6" x14ac:dyDescent="0.3">
      <c r="A95" s="53" t="s">
        <v>329</v>
      </c>
      <c r="B95" s="235">
        <v>2</v>
      </c>
      <c r="C95" s="219"/>
      <c r="D95" s="220"/>
      <c r="E95" s="219"/>
      <c r="F95" s="219"/>
    </row>
    <row r="96" spans="1:6" x14ac:dyDescent="0.3">
      <c r="A96" s="53" t="s">
        <v>330</v>
      </c>
      <c r="B96" s="235">
        <v>2</v>
      </c>
      <c r="C96" s="219"/>
      <c r="D96" s="220"/>
      <c r="E96" s="219"/>
      <c r="F96" s="219"/>
    </row>
    <row r="97" spans="1:6" x14ac:dyDescent="0.3">
      <c r="A97" s="41" t="s">
        <v>147</v>
      </c>
      <c r="B97" s="235">
        <v>2</v>
      </c>
      <c r="C97" s="219"/>
      <c r="D97" s="220"/>
      <c r="E97" s="219"/>
      <c r="F97" s="219"/>
    </row>
    <row r="98" spans="1:6" ht="36" x14ac:dyDescent="0.35">
      <c r="A98" s="88" t="s">
        <v>216</v>
      </c>
      <c r="B98" s="235">
        <v>2</v>
      </c>
      <c r="C98" s="246" t="str">
        <f>IF(B98=0, -5, "0")</f>
        <v>0</v>
      </c>
      <c r="D98" s="220" t="s">
        <v>637</v>
      </c>
      <c r="E98" s="219"/>
      <c r="F98" s="219"/>
    </row>
    <row r="99" spans="1:6" ht="18" x14ac:dyDescent="0.35">
      <c r="A99" s="87" t="s">
        <v>344</v>
      </c>
      <c r="B99" s="235">
        <v>2</v>
      </c>
      <c r="C99" s="246" t="str">
        <f>IF(B99=0, -5, "0")</f>
        <v>0</v>
      </c>
      <c r="D99" s="220"/>
      <c r="E99" s="219"/>
      <c r="F99" s="219"/>
    </row>
    <row r="100" spans="1:6" x14ac:dyDescent="0.3">
      <c r="A100" s="93" t="s">
        <v>263</v>
      </c>
      <c r="B100" s="235">
        <v>2</v>
      </c>
      <c r="C100" s="219"/>
      <c r="D100" s="220"/>
      <c r="E100" s="219"/>
      <c r="F100" s="219"/>
    </row>
    <row r="101" spans="1:6" x14ac:dyDescent="0.3">
      <c r="A101" s="353" t="s">
        <v>38</v>
      </c>
      <c r="B101" s="354"/>
      <c r="C101" s="355"/>
      <c r="D101" s="306">
        <f>SUM(B87:C100)</f>
        <v>22</v>
      </c>
    </row>
    <row r="102" spans="1:6" x14ac:dyDescent="0.3">
      <c r="A102" s="353" t="s">
        <v>342</v>
      </c>
      <c r="B102" s="354"/>
      <c r="C102" s="355"/>
      <c r="D102" s="62">
        <f>D101/(COUNT(B87:C100)*2)</f>
        <v>0.84615384615384615</v>
      </c>
    </row>
    <row r="103" spans="1:6" s="50" customFormat="1" x14ac:dyDescent="0.3">
      <c r="A103" s="54"/>
      <c r="B103" s="55"/>
      <c r="C103" s="55"/>
      <c r="D103" s="61"/>
    </row>
    <row r="104" spans="1:6" s="50" customFormat="1" x14ac:dyDescent="0.3">
      <c r="A104" s="89"/>
      <c r="B104" s="90"/>
      <c r="C104" s="90"/>
      <c r="D104" s="293"/>
    </row>
    <row r="105" spans="1:6" s="50" customFormat="1" ht="19.5" x14ac:dyDescent="0.4">
      <c r="A105" s="362" t="s">
        <v>238</v>
      </c>
      <c r="B105" s="363"/>
      <c r="C105" s="363"/>
      <c r="D105" s="363"/>
      <c r="E105" s="363"/>
      <c r="F105" s="363"/>
    </row>
    <row r="106" spans="1:6" s="50" customFormat="1" ht="34.5" x14ac:dyDescent="0.4">
      <c r="A106" s="92" t="s">
        <v>321</v>
      </c>
      <c r="B106" s="235">
        <v>2</v>
      </c>
      <c r="C106" s="226"/>
      <c r="D106" s="232"/>
      <c r="E106" s="219"/>
      <c r="F106" s="219"/>
    </row>
    <row r="107" spans="1:6" s="50" customFormat="1" ht="19.5" x14ac:dyDescent="0.4">
      <c r="A107" s="41" t="s">
        <v>207</v>
      </c>
      <c r="B107" s="235">
        <v>2</v>
      </c>
      <c r="C107" s="226"/>
      <c r="D107" s="232"/>
      <c r="E107" s="219"/>
      <c r="F107" s="219"/>
    </row>
    <row r="108" spans="1:6" s="50" customFormat="1" ht="19.5" x14ac:dyDescent="0.4">
      <c r="A108" s="41" t="s">
        <v>337</v>
      </c>
      <c r="B108" s="235">
        <v>2</v>
      </c>
      <c r="C108" s="226"/>
      <c r="D108" s="232"/>
      <c r="E108" s="219"/>
      <c r="F108" s="219"/>
    </row>
    <row r="109" spans="1:6" s="50" customFormat="1" ht="19.5" x14ac:dyDescent="0.4">
      <c r="A109" s="121" t="s">
        <v>338</v>
      </c>
      <c r="B109" s="235">
        <v>2</v>
      </c>
      <c r="C109" s="226"/>
      <c r="D109" s="232"/>
      <c r="E109" s="219"/>
      <c r="F109" s="219"/>
    </row>
    <row r="110" spans="1:6" s="50" customFormat="1" ht="34.5" x14ac:dyDescent="0.4">
      <c r="A110" s="49" t="s">
        <v>286</v>
      </c>
      <c r="B110" s="235">
        <v>2</v>
      </c>
      <c r="C110" s="226"/>
      <c r="D110" s="232"/>
      <c r="E110" s="219"/>
      <c r="F110" s="219"/>
    </row>
    <row r="111" spans="1:6" s="50" customFormat="1" ht="36" x14ac:dyDescent="0.35">
      <c r="A111" s="88" t="s">
        <v>261</v>
      </c>
      <c r="B111" s="235">
        <v>2</v>
      </c>
      <c r="C111" s="246" t="str">
        <f>IF(B111=0, -5, "0")</f>
        <v>0</v>
      </c>
      <c r="D111" s="295"/>
      <c r="E111" s="231"/>
      <c r="F111" s="219"/>
    </row>
    <row r="112" spans="1:6" s="50" customFormat="1" x14ac:dyDescent="0.3">
      <c r="A112" s="49" t="s">
        <v>182</v>
      </c>
      <c r="B112" s="235">
        <v>2</v>
      </c>
      <c r="C112" s="219"/>
      <c r="D112" s="242"/>
      <c r="E112" s="231"/>
      <c r="F112" s="219"/>
    </row>
    <row r="113" spans="1:6" s="50" customFormat="1" x14ac:dyDescent="0.3">
      <c r="A113" s="121" t="s">
        <v>329</v>
      </c>
      <c r="B113" s="235">
        <v>2</v>
      </c>
      <c r="C113" s="219"/>
      <c r="D113" s="242"/>
      <c r="E113" s="231"/>
      <c r="F113" s="219"/>
    </row>
    <row r="114" spans="1:6" s="50" customFormat="1" ht="36" x14ac:dyDescent="0.35">
      <c r="A114" s="88" t="s">
        <v>361</v>
      </c>
      <c r="B114" s="235">
        <v>2</v>
      </c>
      <c r="C114" s="246" t="str">
        <f>IF(B114=0, -5, "0")</f>
        <v>0</v>
      </c>
      <c r="D114" s="242"/>
      <c r="E114" s="242"/>
      <c r="F114" s="219"/>
    </row>
    <row r="115" spans="1:6" s="50" customFormat="1" ht="18" x14ac:dyDescent="0.35">
      <c r="A115" s="88" t="s">
        <v>366</v>
      </c>
      <c r="B115" s="235">
        <v>2</v>
      </c>
      <c r="C115" s="246" t="str">
        <f>IF(B115=0, -5, "0")</f>
        <v>0</v>
      </c>
      <c r="D115" s="242"/>
      <c r="E115" s="231"/>
      <c r="F115" s="231"/>
    </row>
    <row r="116" spans="1:6" s="50" customFormat="1" x14ac:dyDescent="0.3">
      <c r="A116" s="93" t="s">
        <v>263</v>
      </c>
      <c r="B116" s="235">
        <v>2</v>
      </c>
      <c r="C116" s="219"/>
      <c r="D116" s="232"/>
      <c r="E116" s="219"/>
      <c r="F116" s="219"/>
    </row>
    <row r="117" spans="1:6" s="50" customFormat="1" x14ac:dyDescent="0.3">
      <c r="A117" s="353" t="s">
        <v>38</v>
      </c>
      <c r="B117" s="354"/>
      <c r="C117" s="355"/>
      <c r="D117" s="306">
        <f>SUM(B106:C116)</f>
        <v>22</v>
      </c>
      <c r="E117" s="37"/>
      <c r="F117" s="37"/>
    </row>
    <row r="118" spans="1:6" s="50" customFormat="1" x14ac:dyDescent="0.3">
      <c r="A118" s="353" t="s">
        <v>342</v>
      </c>
      <c r="B118" s="354"/>
      <c r="C118" s="355"/>
      <c r="D118" s="62">
        <f>D117/(COUNT(B106:C116)*2)</f>
        <v>1</v>
      </c>
      <c r="E118" s="37"/>
      <c r="F118" s="37"/>
    </row>
    <row r="119" spans="1:6" s="50" customFormat="1" x14ac:dyDescent="0.3">
      <c r="A119" s="54"/>
      <c r="B119" s="55"/>
      <c r="C119" s="55"/>
      <c r="D119" s="61"/>
    </row>
    <row r="120" spans="1:6" ht="19.5" x14ac:dyDescent="0.4">
      <c r="A120" s="362" t="s">
        <v>208</v>
      </c>
      <c r="B120" s="363"/>
      <c r="C120" s="363"/>
      <c r="D120" s="363"/>
      <c r="E120" s="363"/>
      <c r="F120" s="363"/>
    </row>
    <row r="121" spans="1:6" x14ac:dyDescent="0.3">
      <c r="A121" s="86" t="s">
        <v>322</v>
      </c>
      <c r="B121" s="236">
        <v>2</v>
      </c>
      <c r="C121" s="219"/>
      <c r="D121" s="238"/>
      <c r="E121" s="238"/>
      <c r="F121" s="219"/>
    </row>
    <row r="122" spans="1:6" x14ac:dyDescent="0.3">
      <c r="A122" s="86" t="s">
        <v>319</v>
      </c>
      <c r="B122" s="236">
        <v>2</v>
      </c>
      <c r="C122" s="219"/>
      <c r="D122" s="220"/>
      <c r="E122" s="220"/>
      <c r="F122" s="219"/>
    </row>
    <row r="123" spans="1:6" ht="51" x14ac:dyDescent="0.4">
      <c r="A123" s="41" t="s">
        <v>340</v>
      </c>
      <c r="B123" s="236">
        <v>0</v>
      </c>
      <c r="C123" s="226"/>
      <c r="D123" s="220" t="s">
        <v>641</v>
      </c>
      <c r="E123" s="220" t="s">
        <v>642</v>
      </c>
      <c r="F123" s="219"/>
    </row>
    <row r="124" spans="1:6" ht="19.5" x14ac:dyDescent="0.4">
      <c r="A124" s="48" t="s">
        <v>285</v>
      </c>
      <c r="B124" s="236">
        <v>2</v>
      </c>
      <c r="C124" s="226"/>
      <c r="D124" s="220"/>
      <c r="E124" s="220"/>
      <c r="F124" s="219"/>
    </row>
    <row r="125" spans="1:6" ht="19.5" x14ac:dyDescent="0.4">
      <c r="A125" s="41" t="s">
        <v>339</v>
      </c>
      <c r="B125" s="236">
        <v>2</v>
      </c>
      <c r="C125" s="226"/>
      <c r="D125" s="253"/>
      <c r="E125" s="227"/>
      <c r="F125" s="219"/>
    </row>
    <row r="126" spans="1:6" ht="36" x14ac:dyDescent="0.35">
      <c r="A126" s="82" t="s">
        <v>239</v>
      </c>
      <c r="B126" s="236">
        <v>2</v>
      </c>
      <c r="C126" s="247" t="str">
        <f>IF(B126=0, -5, "0")</f>
        <v>0</v>
      </c>
      <c r="D126" s="253" t="s">
        <v>638</v>
      </c>
      <c r="E126" s="227"/>
      <c r="F126" s="219"/>
    </row>
    <row r="127" spans="1:6" ht="18" x14ac:dyDescent="0.35">
      <c r="A127" s="75" t="s">
        <v>267</v>
      </c>
      <c r="B127" s="236">
        <v>2</v>
      </c>
      <c r="C127" s="247" t="str">
        <f>IF(B127=0, -5, "0")</f>
        <v>0</v>
      </c>
      <c r="D127" s="242" t="s">
        <v>639</v>
      </c>
      <c r="E127" s="220"/>
      <c r="F127" s="219"/>
    </row>
    <row r="128" spans="1:6" x14ac:dyDescent="0.3">
      <c r="A128" s="48" t="s">
        <v>183</v>
      </c>
      <c r="B128" s="236">
        <v>2</v>
      </c>
      <c r="C128" s="239"/>
      <c r="D128" s="242"/>
      <c r="E128" s="220"/>
      <c r="F128" s="219"/>
    </row>
    <row r="129" spans="1:6" ht="36" x14ac:dyDescent="0.35">
      <c r="A129" s="82" t="s">
        <v>217</v>
      </c>
      <c r="B129" s="236">
        <v>2</v>
      </c>
      <c r="C129" s="247" t="str">
        <f>IF(B129=0, -5, "0")</f>
        <v>0</v>
      </c>
      <c r="D129" s="242" t="s">
        <v>584</v>
      </c>
      <c r="E129" s="220"/>
      <c r="F129" s="219"/>
    </row>
    <row r="130" spans="1:6" x14ac:dyDescent="0.3">
      <c r="A130" s="51" t="s">
        <v>323</v>
      </c>
      <c r="B130" s="236">
        <v>2</v>
      </c>
      <c r="C130" s="239"/>
      <c r="D130" s="242"/>
      <c r="E130" s="220"/>
      <c r="F130" s="219"/>
    </row>
    <row r="131" spans="1:6" ht="18" x14ac:dyDescent="0.35">
      <c r="A131" s="87" t="s">
        <v>366</v>
      </c>
      <c r="B131" s="236">
        <v>2</v>
      </c>
      <c r="C131" s="247" t="str">
        <f>IF(B131=0, -5, "0")</f>
        <v>0</v>
      </c>
      <c r="D131" s="253" t="s">
        <v>640</v>
      </c>
      <c r="E131" s="227"/>
      <c r="F131" s="231"/>
    </row>
    <row r="132" spans="1:6" x14ac:dyDescent="0.3">
      <c r="A132" s="353" t="s">
        <v>38</v>
      </c>
      <c r="B132" s="354"/>
      <c r="C132" s="355"/>
      <c r="D132" s="306">
        <f>SUM(B121:C131)</f>
        <v>20</v>
      </c>
    </row>
    <row r="133" spans="1:6" x14ac:dyDescent="0.3">
      <c r="A133" s="353" t="s">
        <v>342</v>
      </c>
      <c r="B133" s="354"/>
      <c r="C133" s="355"/>
      <c r="D133" s="62">
        <f>D132/(COUNT(B121:C131)*2)</f>
        <v>0.90909090909090906</v>
      </c>
    </row>
    <row r="134" spans="1:6" s="50" customFormat="1" x14ac:dyDescent="0.3">
      <c r="A134" s="54"/>
      <c r="B134" s="55"/>
      <c r="C134" s="55"/>
      <c r="D134" s="61"/>
    </row>
    <row r="135" spans="1:6" ht="19.5" x14ac:dyDescent="0.4">
      <c r="A135" s="362" t="s">
        <v>78</v>
      </c>
      <c r="B135" s="363"/>
      <c r="C135" s="363"/>
      <c r="D135" s="363"/>
      <c r="E135" s="363"/>
      <c r="F135" s="363"/>
    </row>
    <row r="136" spans="1:6" ht="19.5" x14ac:dyDescent="0.4">
      <c r="A136" s="51" t="s">
        <v>349</v>
      </c>
      <c r="B136" s="235">
        <v>2</v>
      </c>
      <c r="C136" s="226"/>
      <c r="D136" s="228"/>
      <c r="E136" s="219"/>
      <c r="F136" s="219"/>
    </row>
    <row r="137" spans="1:6" ht="18" x14ac:dyDescent="0.35">
      <c r="A137" s="75" t="s">
        <v>140</v>
      </c>
      <c r="B137" s="235">
        <v>2</v>
      </c>
      <c r="C137" s="248" t="str">
        <f>IF(B137=0, -5, "0")</f>
        <v>0</v>
      </c>
      <c r="D137" s="316" t="s">
        <v>643</v>
      </c>
      <c r="E137" s="219"/>
      <c r="F137" s="219"/>
    </row>
    <row r="138" spans="1:6" x14ac:dyDescent="0.3">
      <c r="A138" s="49" t="s">
        <v>324</v>
      </c>
      <c r="B138" s="235">
        <v>2</v>
      </c>
      <c r="C138" s="220"/>
      <c r="D138" s="317"/>
      <c r="E138" s="219"/>
      <c r="F138" s="219"/>
    </row>
    <row r="139" spans="1:6" x14ac:dyDescent="0.3">
      <c r="A139" s="94" t="s">
        <v>325</v>
      </c>
      <c r="B139" s="235">
        <v>2</v>
      </c>
      <c r="C139" s="220"/>
      <c r="D139" s="323"/>
      <c r="E139" s="219"/>
      <c r="F139" s="219"/>
    </row>
    <row r="140" spans="1:6" s="50" customFormat="1" x14ac:dyDescent="0.3">
      <c r="A140" s="49" t="s">
        <v>350</v>
      </c>
      <c r="B140" s="235">
        <v>2</v>
      </c>
      <c r="C140" s="242"/>
      <c r="D140" s="242"/>
      <c r="E140" s="231"/>
      <c r="F140" s="231"/>
    </row>
    <row r="141" spans="1:6" x14ac:dyDescent="0.3">
      <c r="A141" s="51" t="s">
        <v>331</v>
      </c>
      <c r="B141" s="235">
        <v>2</v>
      </c>
      <c r="C141" s="220"/>
      <c r="D141" s="315"/>
      <c r="E141" s="219"/>
      <c r="F141" s="219"/>
    </row>
    <row r="142" spans="1:6" x14ac:dyDescent="0.3">
      <c r="A142" s="51" t="s">
        <v>351</v>
      </c>
      <c r="B142" s="235" t="s">
        <v>34</v>
      </c>
      <c r="C142" s="220"/>
      <c r="D142" s="315"/>
      <c r="E142" s="219"/>
      <c r="F142" s="219"/>
    </row>
    <row r="143" spans="1:6" ht="18" x14ac:dyDescent="0.35">
      <c r="A143" s="75" t="s">
        <v>268</v>
      </c>
      <c r="B143" s="235" t="s">
        <v>34</v>
      </c>
      <c r="C143" s="248" t="str">
        <f>IF(B143=0, -5, "0")</f>
        <v>0</v>
      </c>
      <c r="D143" s="324"/>
      <c r="E143" s="219"/>
      <c r="F143" s="219"/>
    </row>
    <row r="144" spans="1:6" ht="18" x14ac:dyDescent="0.35">
      <c r="A144" s="75" t="s">
        <v>218</v>
      </c>
      <c r="B144" s="235" t="s">
        <v>34</v>
      </c>
      <c r="C144" s="248" t="str">
        <f>IF(B144=0, -5, "0")</f>
        <v>0</v>
      </c>
      <c r="D144" s="324"/>
      <c r="E144" s="219"/>
      <c r="F144" s="219"/>
    </row>
    <row r="145" spans="1:6" ht="33" x14ac:dyDescent="0.3">
      <c r="A145" s="51" t="s">
        <v>104</v>
      </c>
      <c r="B145" s="235">
        <v>0</v>
      </c>
      <c r="C145" s="220"/>
      <c r="D145" s="325" t="s">
        <v>644</v>
      </c>
      <c r="E145" s="325" t="s">
        <v>645</v>
      </c>
      <c r="F145" s="219"/>
    </row>
    <row r="146" spans="1:6" x14ac:dyDescent="0.3">
      <c r="A146" s="92" t="s">
        <v>240</v>
      </c>
      <c r="B146" s="235">
        <v>2</v>
      </c>
      <c r="C146" s="220"/>
      <c r="D146" s="242"/>
      <c r="E146" s="219"/>
      <c r="F146" s="219"/>
    </row>
    <row r="147" spans="1:6" x14ac:dyDescent="0.3">
      <c r="A147" s="41" t="s">
        <v>352</v>
      </c>
      <c r="B147" s="235">
        <v>0</v>
      </c>
      <c r="C147" s="220"/>
      <c r="D147" s="325" t="s">
        <v>583</v>
      </c>
      <c r="E147" s="219" t="s">
        <v>646</v>
      </c>
      <c r="F147" s="219"/>
    </row>
    <row r="148" spans="1:6" x14ac:dyDescent="0.3">
      <c r="A148" s="353" t="s">
        <v>38</v>
      </c>
      <c r="B148" s="354"/>
      <c r="C148" s="355"/>
      <c r="D148" s="306">
        <f>SUM(B136:C147)</f>
        <v>14</v>
      </c>
    </row>
    <row r="149" spans="1:6" x14ac:dyDescent="0.3">
      <c r="A149" s="353" t="s">
        <v>342</v>
      </c>
      <c r="B149" s="354"/>
      <c r="C149" s="355"/>
      <c r="D149" s="62">
        <f>D148/(COUNT(B136:C147)*2)</f>
        <v>0.77777777777777779</v>
      </c>
    </row>
    <row r="150" spans="1:6" s="50" customFormat="1" x14ac:dyDescent="0.3">
      <c r="A150" s="54"/>
      <c r="B150" s="55"/>
      <c r="C150" s="55"/>
      <c r="D150" s="61"/>
    </row>
    <row r="151" spans="1:6" ht="19.5" x14ac:dyDescent="0.4">
      <c r="A151" s="362" t="s">
        <v>243</v>
      </c>
      <c r="B151" s="363"/>
      <c r="C151" s="363"/>
      <c r="D151" s="363"/>
      <c r="E151" s="363"/>
      <c r="F151" s="363"/>
    </row>
    <row r="152" spans="1:6" x14ac:dyDescent="0.3">
      <c r="A152" s="92" t="s">
        <v>326</v>
      </c>
      <c r="B152" s="219">
        <v>2</v>
      </c>
      <c r="C152" s="219"/>
      <c r="D152" s="220"/>
      <c r="E152" s="219"/>
      <c r="F152" s="219"/>
    </row>
    <row r="153" spans="1:6" x14ac:dyDescent="0.3">
      <c r="A153" s="41" t="s">
        <v>162</v>
      </c>
      <c r="B153" s="219">
        <v>2</v>
      </c>
      <c r="C153" s="219"/>
      <c r="D153" s="220"/>
      <c r="E153" s="219"/>
      <c r="F153" s="219"/>
    </row>
    <row r="154" spans="1:6" ht="18" x14ac:dyDescent="0.35">
      <c r="A154" s="75" t="s">
        <v>353</v>
      </c>
      <c r="B154" s="219">
        <v>2</v>
      </c>
      <c r="C154" s="246" t="str">
        <f>IF(B154=0, -5, "0")</f>
        <v>0</v>
      </c>
      <c r="D154" s="220"/>
      <c r="E154" s="219"/>
      <c r="F154" s="219"/>
    </row>
    <row r="155" spans="1:6" ht="99.75" x14ac:dyDescent="0.35">
      <c r="A155" s="75" t="s">
        <v>354</v>
      </c>
      <c r="B155" s="219">
        <v>0</v>
      </c>
      <c r="C155" s="246">
        <f>IF(B155=0, -5, "0")</f>
        <v>-5</v>
      </c>
      <c r="D155" s="220" t="s">
        <v>647</v>
      </c>
      <c r="E155" s="220" t="s">
        <v>648</v>
      </c>
      <c r="F155" s="219"/>
    </row>
    <row r="156" spans="1:6" ht="18" x14ac:dyDescent="0.35">
      <c r="A156" s="75" t="s">
        <v>355</v>
      </c>
      <c r="B156" s="219">
        <v>2</v>
      </c>
      <c r="C156" s="246" t="str">
        <f>IF(B156=0, -5, "0")</f>
        <v>0</v>
      </c>
      <c r="D156" s="242"/>
      <c r="E156" s="242"/>
      <c r="F156" s="219"/>
    </row>
    <row r="157" spans="1:6" ht="33" x14ac:dyDescent="0.3">
      <c r="A157" s="195" t="s">
        <v>219</v>
      </c>
      <c r="B157" s="219">
        <v>2</v>
      </c>
      <c r="C157" s="219"/>
      <c r="D157" s="297"/>
      <c r="E157" s="219"/>
      <c r="F157" s="219"/>
    </row>
    <row r="158" spans="1:6" x14ac:dyDescent="0.3">
      <c r="A158" s="194" t="s">
        <v>376</v>
      </c>
      <c r="B158" s="219">
        <v>2</v>
      </c>
      <c r="C158" s="219"/>
      <c r="D158" s="298"/>
      <c r="E158" s="219"/>
      <c r="F158" s="219"/>
    </row>
    <row r="159" spans="1:6" x14ac:dyDescent="0.3">
      <c r="A159" s="194" t="s">
        <v>181</v>
      </c>
      <c r="B159" s="219">
        <v>2</v>
      </c>
      <c r="C159" s="219"/>
      <c r="D159" s="298"/>
      <c r="E159" s="219"/>
      <c r="F159" s="219"/>
    </row>
    <row r="160" spans="1:6" x14ac:dyDescent="0.3">
      <c r="A160" s="353" t="s">
        <v>38</v>
      </c>
      <c r="B160" s="360"/>
      <c r="C160" s="361"/>
      <c r="D160" s="308">
        <f>SUM(B152:C159)</f>
        <v>9</v>
      </c>
    </row>
    <row r="161" spans="1:6" x14ac:dyDescent="0.3">
      <c r="A161" s="353" t="s">
        <v>342</v>
      </c>
      <c r="B161" s="354"/>
      <c r="C161" s="355"/>
      <c r="D161" s="62">
        <f>D160/(COUNT(B152:C159)*2)</f>
        <v>0.5</v>
      </c>
    </row>
    <row r="162" spans="1:6" s="50" customFormat="1" x14ac:dyDescent="0.3">
      <c r="A162" s="54"/>
      <c r="B162" s="55"/>
      <c r="C162" s="57"/>
      <c r="D162" s="299"/>
    </row>
    <row r="163" spans="1:6" ht="19.5" x14ac:dyDescent="0.4">
      <c r="A163" s="362" t="s">
        <v>85</v>
      </c>
      <c r="B163" s="363"/>
      <c r="C163" s="363"/>
      <c r="D163" s="363"/>
      <c r="E163" s="363"/>
      <c r="F163" s="363"/>
    </row>
    <row r="164" spans="1:6" ht="18" x14ac:dyDescent="0.35">
      <c r="A164" s="75" t="s">
        <v>333</v>
      </c>
      <c r="B164" s="219">
        <v>2</v>
      </c>
      <c r="C164" s="246" t="str">
        <f>IF(B164=0, -5, "0")</f>
        <v>0</v>
      </c>
      <c r="D164" s="220"/>
      <c r="E164" s="219"/>
      <c r="F164" s="219"/>
    </row>
    <row r="165" spans="1:6" x14ac:dyDescent="0.3">
      <c r="A165" s="41" t="s">
        <v>334</v>
      </c>
      <c r="B165" s="219">
        <v>2</v>
      </c>
      <c r="C165" s="219"/>
      <c r="D165" s="220"/>
      <c r="E165" s="219"/>
      <c r="F165" s="219"/>
    </row>
    <row r="166" spans="1:6" x14ac:dyDescent="0.3">
      <c r="A166" s="86" t="s">
        <v>241</v>
      </c>
      <c r="B166" s="219">
        <v>2</v>
      </c>
      <c r="C166" s="219"/>
      <c r="D166" s="220"/>
      <c r="E166" s="219"/>
      <c r="F166" s="219"/>
    </row>
    <row r="167" spans="1:6" x14ac:dyDescent="0.3">
      <c r="A167" s="41" t="s">
        <v>95</v>
      </c>
      <c r="B167" s="219">
        <v>2</v>
      </c>
      <c r="C167" s="219"/>
      <c r="D167" s="220"/>
      <c r="E167" s="220"/>
      <c r="F167" s="219"/>
    </row>
    <row r="168" spans="1:6" x14ac:dyDescent="0.3">
      <c r="A168" s="353" t="s">
        <v>38</v>
      </c>
      <c r="B168" s="354"/>
      <c r="C168" s="355"/>
      <c r="D168" s="306">
        <f>SUM(B164:C167)</f>
        <v>8</v>
      </c>
    </row>
    <row r="169" spans="1:6" x14ac:dyDescent="0.3">
      <c r="A169" s="353" t="s">
        <v>342</v>
      </c>
      <c r="B169" s="354"/>
      <c r="C169" s="355"/>
      <c r="D169" s="62">
        <f>D168/(COUNT(B164:C167)*2)</f>
        <v>1</v>
      </c>
    </row>
    <row r="170" spans="1:6" s="50" customFormat="1" x14ac:dyDescent="0.3">
      <c r="A170" s="54"/>
      <c r="B170" s="55"/>
      <c r="C170" s="55"/>
      <c r="D170" s="61"/>
    </row>
    <row r="171" spans="1:6" ht="19.5" x14ac:dyDescent="0.4">
      <c r="A171" s="370" t="s">
        <v>17</v>
      </c>
      <c r="B171" s="371"/>
      <c r="C171" s="371"/>
      <c r="D171" s="371"/>
      <c r="E171" s="371"/>
      <c r="F171" s="371"/>
    </row>
    <row r="172" spans="1:6" ht="33" x14ac:dyDescent="0.3">
      <c r="A172" s="48" t="s">
        <v>202</v>
      </c>
      <c r="B172" s="219">
        <v>1</v>
      </c>
      <c r="C172" s="219"/>
      <c r="D172" s="239" t="s">
        <v>557</v>
      </c>
      <c r="E172" s="219"/>
      <c r="F172" s="219"/>
    </row>
    <row r="173" spans="1:6" x14ac:dyDescent="0.3">
      <c r="A173" s="41" t="s">
        <v>96</v>
      </c>
      <c r="B173" s="219">
        <v>1</v>
      </c>
      <c r="C173" s="219"/>
      <c r="D173" s="239"/>
      <c r="E173" s="219"/>
      <c r="F173" s="219"/>
    </row>
    <row r="174" spans="1:6" x14ac:dyDescent="0.3">
      <c r="A174" s="86" t="s">
        <v>220</v>
      </c>
      <c r="B174" s="219">
        <v>2</v>
      </c>
      <c r="C174" s="219"/>
      <c r="D174" s="220"/>
      <c r="E174" s="219"/>
      <c r="F174" s="219"/>
    </row>
    <row r="175" spans="1:6" x14ac:dyDescent="0.3">
      <c r="A175" s="41" t="s">
        <v>163</v>
      </c>
      <c r="B175" s="219">
        <v>2</v>
      </c>
      <c r="C175" s="219"/>
      <c r="D175" s="220"/>
      <c r="E175" s="220"/>
      <c r="F175" s="219"/>
    </row>
    <row r="176" spans="1:6" x14ac:dyDescent="0.3">
      <c r="A176" s="353" t="s">
        <v>38</v>
      </c>
      <c r="B176" s="354"/>
      <c r="C176" s="355"/>
      <c r="D176" s="306">
        <f>SUM(B172:C175)</f>
        <v>6</v>
      </c>
    </row>
    <row r="177" spans="1:6" x14ac:dyDescent="0.3">
      <c r="A177" s="353" t="s">
        <v>342</v>
      </c>
      <c r="B177" s="354"/>
      <c r="C177" s="355"/>
      <c r="D177" s="62">
        <f>D176/(COUNT(B172:C175)*2)</f>
        <v>0.75</v>
      </c>
    </row>
    <row r="178" spans="1:6" s="50" customFormat="1" x14ac:dyDescent="0.3">
      <c r="A178" s="54"/>
      <c r="B178" s="55"/>
      <c r="C178" s="55"/>
      <c r="D178" s="61"/>
    </row>
    <row r="179" spans="1:6" ht="19.5" x14ac:dyDescent="0.4">
      <c r="A179" s="362" t="s">
        <v>87</v>
      </c>
      <c r="B179" s="363"/>
      <c r="C179" s="363"/>
      <c r="D179" s="363"/>
      <c r="E179" s="363"/>
      <c r="F179" s="363"/>
    </row>
    <row r="180" spans="1:6" x14ac:dyDescent="0.3">
      <c r="A180" s="86" t="s">
        <v>364</v>
      </c>
      <c r="B180" s="219">
        <v>2</v>
      </c>
      <c r="C180" s="219"/>
      <c r="D180" s="220"/>
      <c r="E180" s="220"/>
      <c r="F180" s="219"/>
    </row>
    <row r="181" spans="1:6" x14ac:dyDescent="0.3">
      <c r="A181" s="94" t="s">
        <v>247</v>
      </c>
      <c r="B181" s="219">
        <v>2</v>
      </c>
      <c r="C181" s="219"/>
      <c r="D181" s="220"/>
      <c r="E181" s="166"/>
      <c r="F181" s="219"/>
    </row>
    <row r="182" spans="1:6" x14ac:dyDescent="0.3">
      <c r="A182" s="41" t="s">
        <v>97</v>
      </c>
      <c r="B182" s="219">
        <v>2</v>
      </c>
      <c r="C182" s="219"/>
      <c r="D182" s="220"/>
      <c r="E182" s="219"/>
      <c r="F182" s="219"/>
    </row>
    <row r="183" spans="1:6" x14ac:dyDescent="0.3">
      <c r="A183" s="48" t="s">
        <v>269</v>
      </c>
      <c r="B183" s="219" t="s">
        <v>34</v>
      </c>
      <c r="C183" s="219"/>
      <c r="D183" s="220"/>
      <c r="E183" s="219"/>
      <c r="F183" s="219"/>
    </row>
    <row r="184" spans="1:6" x14ac:dyDescent="0.3">
      <c r="A184" s="41" t="s">
        <v>356</v>
      </c>
      <c r="B184" s="219">
        <v>2</v>
      </c>
      <c r="C184" s="219"/>
      <c r="D184" s="220"/>
      <c r="E184" s="219"/>
      <c r="F184" s="219"/>
    </row>
    <row r="185" spans="1:6" x14ac:dyDescent="0.3">
      <c r="A185" s="353" t="s">
        <v>38</v>
      </c>
      <c r="B185" s="354"/>
      <c r="C185" s="355"/>
      <c r="D185" s="306">
        <f>SUM(B180:C184)</f>
        <v>8</v>
      </c>
    </row>
    <row r="186" spans="1:6" x14ac:dyDescent="0.3">
      <c r="A186" s="353" t="s">
        <v>342</v>
      </c>
      <c r="B186" s="354"/>
      <c r="C186" s="355"/>
      <c r="D186" s="62">
        <f>D185/(COUNT(B180:C184)*2)</f>
        <v>1</v>
      </c>
    </row>
    <row r="187" spans="1:6" s="50" customFormat="1" x14ac:dyDescent="0.3">
      <c r="A187" s="54"/>
      <c r="B187" s="55"/>
      <c r="C187" s="55"/>
      <c r="D187" s="61"/>
    </row>
    <row r="188" spans="1:6" ht="19.5" x14ac:dyDescent="0.4">
      <c r="A188" s="362" t="s">
        <v>242</v>
      </c>
      <c r="B188" s="363"/>
      <c r="C188" s="363"/>
      <c r="D188" s="363"/>
      <c r="E188" s="363"/>
      <c r="F188" s="363"/>
    </row>
    <row r="189" spans="1:6" x14ac:dyDescent="0.3">
      <c r="A189" s="41" t="s">
        <v>357</v>
      </c>
      <c r="B189" s="219">
        <v>2</v>
      </c>
      <c r="C189" s="219"/>
      <c r="D189" s="220"/>
      <c r="E189" s="219"/>
      <c r="F189" s="219"/>
    </row>
    <row r="190" spans="1:6" ht="18" x14ac:dyDescent="0.35">
      <c r="A190" s="158" t="s">
        <v>365</v>
      </c>
      <c r="B190" s="219" t="s">
        <v>34</v>
      </c>
      <c r="C190" s="246" t="str">
        <f>IF(B190=0, -5, "0")</f>
        <v>0</v>
      </c>
      <c r="D190" s="220"/>
      <c r="E190" s="219"/>
      <c r="F190" s="231"/>
    </row>
    <row r="191" spans="1:6" x14ac:dyDescent="0.3">
      <c r="A191" s="48" t="s">
        <v>360</v>
      </c>
      <c r="B191" s="219" t="s">
        <v>34</v>
      </c>
      <c r="C191" s="219"/>
      <c r="D191" s="220"/>
      <c r="E191" s="219"/>
      <c r="F191" s="219"/>
    </row>
    <row r="192" spans="1:6" x14ac:dyDescent="0.3">
      <c r="A192" s="95" t="s">
        <v>212</v>
      </c>
      <c r="B192" s="219" t="s">
        <v>34</v>
      </c>
      <c r="C192" s="219"/>
      <c r="D192" s="220"/>
      <c r="E192" s="219"/>
      <c r="F192" s="219"/>
    </row>
    <row r="193" spans="1:4" x14ac:dyDescent="0.3">
      <c r="A193" s="353" t="s">
        <v>38</v>
      </c>
      <c r="B193" s="354"/>
      <c r="C193" s="355"/>
      <c r="D193" s="96">
        <f>SUM(B189:C192)</f>
        <v>2</v>
      </c>
    </row>
    <row r="194" spans="1:4" x14ac:dyDescent="0.3">
      <c r="A194" s="353" t="s">
        <v>342</v>
      </c>
      <c r="B194" s="354"/>
      <c r="C194" s="355"/>
      <c r="D194" s="62">
        <f>D193/(COUNT(B189:C192)*2)</f>
        <v>1</v>
      </c>
    </row>
    <row r="196" spans="1:4" ht="18" x14ac:dyDescent="0.35">
      <c r="A196" s="120" t="s">
        <v>589</v>
      </c>
      <c r="B196" s="119"/>
      <c r="C196" s="119"/>
      <c r="D196" s="326">
        <v>0.8</v>
      </c>
    </row>
    <row r="197" spans="1:4" ht="22.5" x14ac:dyDescent="0.3">
      <c r="A197" s="70" t="s">
        <v>47</v>
      </c>
      <c r="B197" s="71"/>
      <c r="C197" s="72"/>
      <c r="D197" s="301">
        <f>SUM(D193,D185,D176,D168,D160,D62,D51,D32,D22,D117,D148,D132,D101,D83,D41)</f>
        <v>189</v>
      </c>
    </row>
    <row r="198" spans="1:4" ht="22.5" x14ac:dyDescent="0.3">
      <c r="A198" s="70" t="s">
        <v>378</v>
      </c>
      <c r="B198" s="71"/>
      <c r="C198" s="72"/>
      <c r="D198" s="302">
        <f>D197/(COUNT(B189:C192,B180:C184,B172:C175,B164:C167,B152:C159,B55:C61,B45:C50,B26:C31,B17:C21,B106:C116,B136:C147,B121:C131,B87:C100,B66:C82,B36:C40)*2)</f>
        <v>0.89150943396226412</v>
      </c>
    </row>
  </sheetData>
  <sheetProtection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7</vt:i4>
      </vt:variant>
    </vt:vector>
  </HeadingPairs>
  <TitlesOfParts>
    <vt:vector size="20"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AA</vt:lpstr>
      <vt:lpstr>Liste</vt:lpstr>
      <vt:lpstr>'A1 Technique'!Zone_d_impression</vt:lpstr>
      <vt:lpstr>'A2 Exploitation'!Zone_d_impression</vt:lpstr>
      <vt:lpstr>'A3 Exploitation'!Zone_d_impression</vt:lpstr>
      <vt:lpstr>'A3 Technique'!Zone_d_impression</vt:lpstr>
      <vt:lpstr>'Page de garde'!Zone_d_impression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MMejed HENI-QLC</dc:creator>
  <cp:lastModifiedBy>Admin</cp:lastModifiedBy>
  <cp:lastPrinted>2017-08-04T10:50:30Z</cp:lastPrinted>
  <dcterms:created xsi:type="dcterms:W3CDTF">2015-10-03T07:44:26Z</dcterms:created>
  <dcterms:modified xsi:type="dcterms:W3CDTF">2018-01-05T16:54:08Z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ies>
</file>