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St gobain\2018\mars\"/>
    </mc:Choice>
  </mc:AlternateContent>
  <bookViews>
    <workbookView xWindow="0" yWindow="0" windowWidth="20490" windowHeight="7620" tabRatio="916" activeTab="1"/>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97" i="41" l="1"/>
  <c r="E197" i="41"/>
  <c r="D197" i="41" s="1"/>
  <c r="C191" i="41"/>
  <c r="D194" i="41" s="1"/>
  <c r="D187" i="41"/>
  <c r="D186" i="4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D63" i="41" s="1"/>
  <c r="D64" i="41" s="1"/>
  <c r="C60" i="41"/>
  <c r="C56" i="41"/>
  <c r="C51" i="41"/>
  <c r="D52" i="41" s="1"/>
  <c r="D53" i="41" s="1"/>
  <c r="C37" i="41"/>
  <c r="D42" i="41" s="1"/>
  <c r="D43" i="41" s="1"/>
  <c r="C26" i="41"/>
  <c r="D33" i="41" s="1"/>
  <c r="D34" i="41" s="1"/>
  <c r="D22" i="41"/>
  <c r="D23" i="41" s="1"/>
  <c r="B10" i="41"/>
  <c r="B9" i="41"/>
  <c r="B8" i="41"/>
  <c r="F543" i="40"/>
  <c r="E543" i="40"/>
  <c r="C542" i="40"/>
  <c r="A537" i="40"/>
  <c r="F532" i="40"/>
  <c r="E532" i="40"/>
  <c r="D532" i="40" s="1"/>
  <c r="B532" i="40" s="1"/>
  <c r="C530" i="40"/>
  <c r="C528" i="40"/>
  <c r="A517" i="40"/>
  <c r="F512" i="40"/>
  <c r="E512" i="40"/>
  <c r="A506" i="40"/>
  <c r="F498" i="40"/>
  <c r="E498" i="40"/>
  <c r="D498" i="40" s="1"/>
  <c r="B498" i="40" s="1"/>
  <c r="D499" i="40" s="1"/>
  <c r="D493" i="40"/>
  <c r="D494" i="40" s="1"/>
  <c r="C490" i="40"/>
  <c r="A484" i="40"/>
  <c r="F476" i="40"/>
  <c r="E476" i="40"/>
  <c r="D476" i="40"/>
  <c r="B476" i="40"/>
  <c r="C469" i="40"/>
  <c r="C466" i="40"/>
  <c r="C465" i="40"/>
  <c r="C461" i="40"/>
  <c r="D457" i="40"/>
  <c r="D458" i="40" s="1"/>
  <c r="C455" i="40"/>
  <c r="A447" i="40"/>
  <c r="F439" i="40"/>
  <c r="E439" i="40"/>
  <c r="D439" i="40" s="1"/>
  <c r="B439" i="40" s="1"/>
  <c r="D440" i="40" s="1"/>
  <c r="C438" i="40"/>
  <c r="C432" i="40"/>
  <c r="C431" i="40"/>
  <c r="C425" i="40"/>
  <c r="D426" i="40" s="1"/>
  <c r="D427" i="40" s="1"/>
  <c r="C422" i="40"/>
  <c r="C415" i="40"/>
  <c r="C411" i="40"/>
  <c r="C405" i="40"/>
  <c r="D406" i="40" s="1"/>
  <c r="D407" i="40" s="1"/>
  <c r="C402" i="40"/>
  <c r="A394" i="40"/>
  <c r="F386" i="40"/>
  <c r="E386" i="40"/>
  <c r="D386" i="40" s="1"/>
  <c r="B386" i="40" s="1"/>
  <c r="D387" i="40" s="1"/>
  <c r="C381" i="40"/>
  <c r="C378" i="40"/>
  <c r="C371" i="40"/>
  <c r="C369" i="40"/>
  <c r="D373" i="40" s="1"/>
  <c r="D374" i="40" s="1"/>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D261" i="40" s="1"/>
  <c r="B261" i="40" s="1"/>
  <c r="C252" i="40"/>
  <c r="C251" i="40"/>
  <c r="C250" i="40"/>
  <c r="C249" i="40"/>
  <c r="C240" i="40"/>
  <c r="C238" i="40"/>
  <c r="C235" i="40"/>
  <c r="C230" i="40"/>
  <c r="C227" i="40"/>
  <c r="C220" i="40"/>
  <c r="C219" i="40"/>
  <c r="A208" i="40"/>
  <c r="F200" i="40"/>
  <c r="E200" i="40"/>
  <c r="D200" i="40" s="1"/>
  <c r="B200" i="40" s="1"/>
  <c r="C194" i="40"/>
  <c r="C190" i="40"/>
  <c r="C186" i="40"/>
  <c r="C184" i="40"/>
  <c r="C182" i="40"/>
  <c r="C181" i="40"/>
  <c r="C170" i="40"/>
  <c r="D172" i="40" s="1"/>
  <c r="A161" i="40"/>
  <c r="F153" i="40"/>
  <c r="E153" i="40"/>
  <c r="C147" i="40"/>
  <c r="C145" i="40"/>
  <c r="C143" i="40"/>
  <c r="C138" i="40"/>
  <c r="C134" i="40"/>
  <c r="C132" i="40"/>
  <c r="C131" i="40"/>
  <c r="C129" i="40"/>
  <c r="C125" i="40"/>
  <c r="D117" i="40"/>
  <c r="D118" i="40" s="1"/>
  <c r="C115" i="40"/>
  <c r="A106" i="40"/>
  <c r="F99" i="40"/>
  <c r="E99" i="40"/>
  <c r="C91" i="40"/>
  <c r="C89" i="40"/>
  <c r="C82" i="40"/>
  <c r="C79" i="40"/>
  <c r="C74" i="40"/>
  <c r="C72" i="40"/>
  <c r="C69" i="40"/>
  <c r="C68" i="40"/>
  <c r="C65" i="40"/>
  <c r="C59" i="40"/>
  <c r="D61" i="40" s="1"/>
  <c r="D62" i="40" s="1"/>
  <c r="A49" i="40"/>
  <c r="F41" i="40"/>
  <c r="D41" i="40" s="1"/>
  <c r="B41" i="40" s="1"/>
  <c r="E41" i="40"/>
  <c r="C35" i="40"/>
  <c r="C34" i="40"/>
  <c r="C30" i="40"/>
  <c r="D25" i="40"/>
  <c r="D26" i="40" s="1"/>
  <c r="A16" i="40"/>
  <c r="A8" i="40"/>
  <c r="A7" i="41" s="1"/>
  <c r="F197" i="39"/>
  <c r="E197" i="39"/>
  <c r="D194" i="39"/>
  <c r="C191" i="39"/>
  <c r="D186" i="39"/>
  <c r="D187" i="39" s="1"/>
  <c r="D178" i="39"/>
  <c r="D177" i="39"/>
  <c r="C165" i="39"/>
  <c r="D169" i="39" s="1"/>
  <c r="D170" i="39" s="1"/>
  <c r="C157" i="39"/>
  <c r="C156" i="39"/>
  <c r="D161" i="39" s="1"/>
  <c r="D162" i="39" s="1"/>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0" i="39"/>
  <c r="B9" i="39"/>
  <c r="B8" i="39"/>
  <c r="F543" i="38"/>
  <c r="D543" i="38" s="1"/>
  <c r="B543" i="38" s="1"/>
  <c r="E543" i="38"/>
  <c r="C542" i="38"/>
  <c r="A537" i="38"/>
  <c r="F532" i="38"/>
  <c r="D532" i="38" s="1"/>
  <c r="B532" i="38" s="1"/>
  <c r="E532" i="38"/>
  <c r="C530" i="38"/>
  <c r="C528" i="38"/>
  <c r="A517" i="38"/>
  <c r="F512" i="38"/>
  <c r="E512" i="38"/>
  <c r="D512" i="38" s="1"/>
  <c r="B512" i="38" s="1"/>
  <c r="D513" i="38" s="1"/>
  <c r="D514" i="38" s="1"/>
  <c r="A506" i="38"/>
  <c r="F498" i="38"/>
  <c r="D498" i="38" s="1"/>
  <c r="B498" i="38" s="1"/>
  <c r="D499" i="38" s="1"/>
  <c r="E498" i="38"/>
  <c r="C490" i="38"/>
  <c r="D493" i="38" s="1"/>
  <c r="D494" i="38" s="1"/>
  <c r="A484" i="38"/>
  <c r="F476" i="38"/>
  <c r="E476" i="38"/>
  <c r="D476" i="38"/>
  <c r="B476" i="38" s="1"/>
  <c r="C469" i="38"/>
  <c r="C466" i="38"/>
  <c r="C465" i="38"/>
  <c r="C461" i="38"/>
  <c r="D477" i="38" s="1"/>
  <c r="C455" i="38"/>
  <c r="D457" i="38" s="1"/>
  <c r="D458" i="38" s="1"/>
  <c r="A447" i="38"/>
  <c r="F439" i="38"/>
  <c r="E439" i="38"/>
  <c r="D439" i="38" s="1"/>
  <c r="B439" i="38" s="1"/>
  <c r="C438" i="38"/>
  <c r="C432" i="38"/>
  <c r="C431" i="38"/>
  <c r="C425" i="38"/>
  <c r="C422" i="38"/>
  <c r="C415" i="38"/>
  <c r="C411" i="38"/>
  <c r="D417" i="38" s="1"/>
  <c r="D418" i="38" s="1"/>
  <c r="C405" i="38"/>
  <c r="C402" i="38"/>
  <c r="A394" i="38"/>
  <c r="F386" i="38"/>
  <c r="E386" i="38"/>
  <c r="D386" i="38" s="1"/>
  <c r="B386" i="38" s="1"/>
  <c r="C381" i="38"/>
  <c r="C378" i="38"/>
  <c r="C371" i="38"/>
  <c r="C369" i="38"/>
  <c r="C368" i="38"/>
  <c r="A361" i="38"/>
  <c r="F353" i="38"/>
  <c r="D353" i="38" s="1"/>
  <c r="B353" i="38" s="1"/>
  <c r="E353" i="38"/>
  <c r="C348" i="38"/>
  <c r="C344" i="38"/>
  <c r="C342" i="38"/>
  <c r="C340" i="38"/>
  <c r="C331" i="38"/>
  <c r="D333" i="38" s="1"/>
  <c r="D334" i="38" s="1"/>
  <c r="A321" i="38"/>
  <c r="F313" i="38"/>
  <c r="E313" i="38"/>
  <c r="D313" i="38"/>
  <c r="B313" i="38" s="1"/>
  <c r="C304" i="38"/>
  <c r="C302" i="38"/>
  <c r="C297" i="38"/>
  <c r="C295" i="38"/>
  <c r="C294" i="38"/>
  <c r="C291" i="38"/>
  <c r="C282" i="38"/>
  <c r="C278" i="38"/>
  <c r="D285" i="38" s="1"/>
  <c r="D286" i="38" s="1"/>
  <c r="A269" i="38"/>
  <c r="F261" i="38"/>
  <c r="E261" i="38"/>
  <c r="D261" i="38" s="1"/>
  <c r="B261" i="38" s="1"/>
  <c r="C252" i="38"/>
  <c r="C251" i="38"/>
  <c r="C250" i="38"/>
  <c r="C249" i="38"/>
  <c r="C240" i="38"/>
  <c r="C238" i="38"/>
  <c r="C235" i="38"/>
  <c r="C230" i="38"/>
  <c r="C227" i="38"/>
  <c r="D244" i="38" s="1"/>
  <c r="D245" i="38" s="1"/>
  <c r="C220" i="38"/>
  <c r="C219" i="38"/>
  <c r="A208" i="38"/>
  <c r="F200" i="38"/>
  <c r="E200" i="38"/>
  <c r="C194" i="38"/>
  <c r="C190" i="38"/>
  <c r="C186" i="38"/>
  <c r="C184" i="38"/>
  <c r="C182" i="38"/>
  <c r="C181" i="38"/>
  <c r="D172" i="38"/>
  <c r="C170" i="38"/>
  <c r="A161" i="38"/>
  <c r="F153" i="38"/>
  <c r="E153" i="38"/>
  <c r="C147" i="38"/>
  <c r="C145" i="38"/>
  <c r="C143" i="38"/>
  <c r="C138" i="38"/>
  <c r="C134" i="38"/>
  <c r="C132" i="38"/>
  <c r="C131" i="38"/>
  <c r="C129" i="38"/>
  <c r="C125" i="38"/>
  <c r="C115" i="38"/>
  <c r="D117" i="38" s="1"/>
  <c r="D118" i="38" s="1"/>
  <c r="A106" i="38"/>
  <c r="F99" i="38"/>
  <c r="D99" i="38" s="1"/>
  <c r="B99" i="38" s="1"/>
  <c r="E99" i="38"/>
  <c r="C91" i="38"/>
  <c r="C89" i="38"/>
  <c r="C82" i="38"/>
  <c r="C79" i="38"/>
  <c r="C74" i="38"/>
  <c r="C72" i="38"/>
  <c r="C69" i="38"/>
  <c r="C68" i="38"/>
  <c r="C65" i="38"/>
  <c r="C59" i="38"/>
  <c r="D61" i="38" s="1"/>
  <c r="D62" i="38" s="1"/>
  <c r="A49" i="38"/>
  <c r="F41" i="38"/>
  <c r="E41" i="38"/>
  <c r="D41" i="38" s="1"/>
  <c r="C35" i="38"/>
  <c r="C34" i="38"/>
  <c r="C30" i="38"/>
  <c r="D26" i="38"/>
  <c r="D25" i="38"/>
  <c r="A16" i="38"/>
  <c r="A8" i="38"/>
  <c r="A7" i="39" s="1"/>
  <c r="F197" i="32"/>
  <c r="E197" i="32"/>
  <c r="C191" i="32"/>
  <c r="D194" i="32" s="1"/>
  <c r="D186" i="32"/>
  <c r="D187" i="32" s="1"/>
  <c r="D178" i="32"/>
  <c r="D177" i="32"/>
  <c r="C165" i="32"/>
  <c r="D169" i="32" s="1"/>
  <c r="D170" i="32" s="1"/>
  <c r="C157" i="32"/>
  <c r="C156" i="32"/>
  <c r="C155" i="32"/>
  <c r="C145" i="32"/>
  <c r="C144" i="32"/>
  <c r="D149" i="32" s="1"/>
  <c r="D150" i="32" s="1"/>
  <c r="C138" i="32"/>
  <c r="C132" i="32"/>
  <c r="C130" i="32"/>
  <c r="C128" i="32"/>
  <c r="C127" i="32"/>
  <c r="C116" i="32"/>
  <c r="C115" i="32"/>
  <c r="C112" i="32"/>
  <c r="C100" i="32"/>
  <c r="C99" i="32"/>
  <c r="C94" i="32"/>
  <c r="C93" i="32"/>
  <c r="D102" i="32" s="1"/>
  <c r="D103" i="32" s="1"/>
  <c r="C82" i="32"/>
  <c r="C80" i="32"/>
  <c r="C77" i="32"/>
  <c r="C76" i="32"/>
  <c r="D84" i="32" s="1"/>
  <c r="D85" i="32" s="1"/>
  <c r="C75" i="32"/>
  <c r="C61" i="32"/>
  <c r="C60" i="32"/>
  <c r="C56" i="32"/>
  <c r="D63" i="32" s="1"/>
  <c r="D64" i="32" s="1"/>
  <c r="C51" i="32"/>
  <c r="D52" i="32" s="1"/>
  <c r="D53" i="32" s="1"/>
  <c r="D43" i="32"/>
  <c r="D42" i="32"/>
  <c r="C37" i="32"/>
  <c r="C26" i="32"/>
  <c r="D33" i="32" s="1"/>
  <c r="D34" i="32" s="1"/>
  <c r="D23" i="32"/>
  <c r="D22" i="32"/>
  <c r="B10" i="32"/>
  <c r="B9" i="32"/>
  <c r="B8" i="32"/>
  <c r="A7" i="32"/>
  <c r="F543" i="31"/>
  <c r="E543" i="31"/>
  <c r="C542" i="31"/>
  <c r="A537" i="31"/>
  <c r="F532" i="31"/>
  <c r="E532" i="31"/>
  <c r="C530" i="31"/>
  <c r="C528" i="31"/>
  <c r="A517" i="31"/>
  <c r="F512" i="31"/>
  <c r="E512" i="31"/>
  <c r="D512" i="31" s="1"/>
  <c r="B512" i="31" s="1"/>
  <c r="D513" i="31" s="1"/>
  <c r="D514" i="31" s="1"/>
  <c r="A506" i="31"/>
  <c r="F498" i="31"/>
  <c r="E498" i="31"/>
  <c r="D498" i="31" s="1"/>
  <c r="B498" i="31" s="1"/>
  <c r="D499" i="31" s="1"/>
  <c r="D494" i="31"/>
  <c r="D493" i="31"/>
  <c r="C490" i="31"/>
  <c r="A484" i="31"/>
  <c r="F476" i="31"/>
  <c r="E476" i="31"/>
  <c r="D476" i="31"/>
  <c r="B476" i="31" s="1"/>
  <c r="C469" i="31"/>
  <c r="C466" i="31"/>
  <c r="C465" i="31"/>
  <c r="C461" i="31"/>
  <c r="C455" i="31"/>
  <c r="D457" i="31" s="1"/>
  <c r="D458" i="31" s="1"/>
  <c r="A447" i="31"/>
  <c r="F439" i="31"/>
  <c r="E439" i="31"/>
  <c r="C438" i="31"/>
  <c r="C432" i="31"/>
  <c r="C431" i="31"/>
  <c r="C425" i="31"/>
  <c r="C422" i="31"/>
  <c r="D426" i="31" s="1"/>
  <c r="D427" i="31" s="1"/>
  <c r="C415" i="31"/>
  <c r="C411" i="31"/>
  <c r="D417" i="31" s="1"/>
  <c r="D418" i="31" s="1"/>
  <c r="C405" i="31"/>
  <c r="C402" i="31"/>
  <c r="D406" i="31" s="1"/>
  <c r="D407" i="31" s="1"/>
  <c r="A394" i="31"/>
  <c r="F386" i="31"/>
  <c r="E386" i="31"/>
  <c r="D386" i="31" s="1"/>
  <c r="B386" i="31" s="1"/>
  <c r="D387" i="31" s="1"/>
  <c r="C381" i="31"/>
  <c r="C378" i="31"/>
  <c r="C371" i="31"/>
  <c r="C369" i="31"/>
  <c r="D373" i="31" s="1"/>
  <c r="D374" i="31" s="1"/>
  <c r="C368" i="31"/>
  <c r="A361" i="31"/>
  <c r="F353" i="31"/>
  <c r="E353" i="31"/>
  <c r="C348" i="31"/>
  <c r="C344" i="31"/>
  <c r="C342" i="31"/>
  <c r="C340" i="31"/>
  <c r="C331" i="31"/>
  <c r="D333" i="31" s="1"/>
  <c r="D334" i="31" s="1"/>
  <c r="A321" i="31"/>
  <c r="F313" i="31"/>
  <c r="E313" i="31"/>
  <c r="C304" i="31"/>
  <c r="C302" i="31"/>
  <c r="C297" i="31"/>
  <c r="C295" i="31"/>
  <c r="C294" i="31"/>
  <c r="C291" i="31"/>
  <c r="D285" i="31"/>
  <c r="D286" i="31" s="1"/>
  <c r="C282" i="31"/>
  <c r="C278" i="31"/>
  <c r="A269" i="31"/>
  <c r="F261" i="31"/>
  <c r="E261" i="31"/>
  <c r="C252" i="31"/>
  <c r="C251" i="31"/>
  <c r="C250" i="31"/>
  <c r="C249" i="31"/>
  <c r="C240" i="31"/>
  <c r="C238" i="31"/>
  <c r="C235" i="31"/>
  <c r="C230" i="31"/>
  <c r="C227" i="31"/>
  <c r="D222" i="31"/>
  <c r="D223" i="31" s="1"/>
  <c r="C220" i="31"/>
  <c r="C219" i="31"/>
  <c r="A208" i="31"/>
  <c r="F200" i="31"/>
  <c r="E200" i="31"/>
  <c r="C194" i="31"/>
  <c r="C190" i="31"/>
  <c r="C186" i="31"/>
  <c r="C184" i="31"/>
  <c r="C182" i="31"/>
  <c r="C181" i="31"/>
  <c r="C170" i="31"/>
  <c r="D172" i="31" s="1"/>
  <c r="A161" i="31"/>
  <c r="F153" i="31"/>
  <c r="E153" i="31"/>
  <c r="D153" i="31"/>
  <c r="B153" i="31" s="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D41" i="31" s="1"/>
  <c r="C35" i="31"/>
  <c r="C34" i="31"/>
  <c r="C30" i="31"/>
  <c r="D25" i="31"/>
  <c r="D26" i="31" s="1"/>
  <c r="A16" i="31"/>
  <c r="A8" i="31"/>
  <c r="F197" i="25"/>
  <c r="E197" i="25"/>
  <c r="D197" i="25" s="1"/>
  <c r="C191" i="25"/>
  <c r="D194" i="25" s="1"/>
  <c r="D195" i="25" s="1"/>
  <c r="D187" i="25"/>
  <c r="D186" i="25"/>
  <c r="D177" i="25"/>
  <c r="D178" i="25" s="1"/>
  <c r="C165" i="25"/>
  <c r="D169" i="25" s="1"/>
  <c r="D170" i="25" s="1"/>
  <c r="D161" i="25"/>
  <c r="D162" i="25" s="1"/>
  <c r="C157" i="25"/>
  <c r="C156" i="25"/>
  <c r="C155" i="25"/>
  <c r="C145" i="25"/>
  <c r="C144" i="25"/>
  <c r="C138" i="25"/>
  <c r="C132" i="25"/>
  <c r="C130" i="25"/>
  <c r="C128" i="25"/>
  <c r="C127" i="25"/>
  <c r="C116" i="25"/>
  <c r="C115" i="25"/>
  <c r="D118" i="25" s="1"/>
  <c r="D119" i="25" s="1"/>
  <c r="C112" i="25"/>
  <c r="C100" i="25"/>
  <c r="C99" i="25"/>
  <c r="C94" i="25"/>
  <c r="C93" i="25"/>
  <c r="C82" i="25"/>
  <c r="C80" i="25"/>
  <c r="C77" i="25"/>
  <c r="C76" i="25"/>
  <c r="C75" i="25"/>
  <c r="C61" i="25"/>
  <c r="C60" i="25"/>
  <c r="C56" i="25"/>
  <c r="C51" i="25"/>
  <c r="D52" i="25" s="1"/>
  <c r="D53" i="25" s="1"/>
  <c r="D42" i="25"/>
  <c r="D43" i="25" s="1"/>
  <c r="C37" i="25"/>
  <c r="C26" i="25"/>
  <c r="D33" i="25" s="1"/>
  <c r="D34" i="25" s="1"/>
  <c r="D22" i="25"/>
  <c r="D23" i="25" s="1"/>
  <c r="B10" i="25"/>
  <c r="B9" i="25"/>
  <c r="B8" i="25"/>
  <c r="F543" i="33"/>
  <c r="E543" i="33"/>
  <c r="D543" i="33" s="1"/>
  <c r="B543" i="33" s="1"/>
  <c r="C542" i="33"/>
  <c r="A537" i="33"/>
  <c r="F532" i="33"/>
  <c r="E532" i="33"/>
  <c r="D532" i="33" s="1"/>
  <c r="B532" i="33" s="1"/>
  <c r="C530" i="33"/>
  <c r="C528" i="33"/>
  <c r="A517" i="33"/>
  <c r="F512" i="33"/>
  <c r="E512" i="33"/>
  <c r="A506" i="33"/>
  <c r="F498" i="33"/>
  <c r="E498" i="33"/>
  <c r="C490" i="33"/>
  <c r="D493" i="33" s="1"/>
  <c r="D494" i="33" s="1"/>
  <c r="A484" i="33"/>
  <c r="F476" i="33"/>
  <c r="E476" i="33"/>
  <c r="D476" i="33"/>
  <c r="B476" i="33" s="1"/>
  <c r="C469" i="33"/>
  <c r="C466" i="33"/>
  <c r="C465" i="33"/>
  <c r="C461" i="33"/>
  <c r="D457" i="33"/>
  <c r="D458" i="33" s="1"/>
  <c r="C455" i="33"/>
  <c r="A447" i="33"/>
  <c r="F439" i="33"/>
  <c r="E439" i="33"/>
  <c r="D439" i="33" s="1"/>
  <c r="B439" i="33" s="1"/>
  <c r="D440" i="33" s="1"/>
  <c r="C438" i="33"/>
  <c r="C432" i="33"/>
  <c r="C431" i="33"/>
  <c r="D427" i="33"/>
  <c r="D426" i="33"/>
  <c r="C425" i="33"/>
  <c r="C422" i="33"/>
  <c r="D418" i="33"/>
  <c r="D417" i="33"/>
  <c r="C415" i="33"/>
  <c r="C411" i="33"/>
  <c r="D407" i="33"/>
  <c r="D406" i="33"/>
  <c r="C405" i="33"/>
  <c r="C402" i="33"/>
  <c r="A394" i="33"/>
  <c r="F386" i="33"/>
  <c r="E386" i="33"/>
  <c r="C381" i="33"/>
  <c r="C378" i="33"/>
  <c r="C371" i="33"/>
  <c r="C369" i="33"/>
  <c r="C368" i="33"/>
  <c r="D373" i="33" s="1"/>
  <c r="D374" i="33" s="1"/>
  <c r="A361" i="33"/>
  <c r="F353" i="33"/>
  <c r="E353" i="33"/>
  <c r="D353" i="33" s="1"/>
  <c r="B353" i="33" s="1"/>
  <c r="C348" i="33"/>
  <c r="C344" i="33"/>
  <c r="C342" i="33"/>
  <c r="C340" i="33"/>
  <c r="D334" i="33"/>
  <c r="D333" i="33"/>
  <c r="C331" i="33"/>
  <c r="A321" i="33"/>
  <c r="F313" i="33"/>
  <c r="E313" i="33"/>
  <c r="C304" i="33"/>
  <c r="C302" i="33"/>
  <c r="C297" i="33"/>
  <c r="C295" i="33"/>
  <c r="C294" i="33"/>
  <c r="C291" i="33"/>
  <c r="D285" i="33"/>
  <c r="D286" i="33" s="1"/>
  <c r="C282" i="33"/>
  <c r="C278" i="33"/>
  <c r="A269" i="33"/>
  <c r="F261" i="33"/>
  <c r="E261" i="33"/>
  <c r="C252" i="33"/>
  <c r="C251" i="33"/>
  <c r="C250" i="33"/>
  <c r="C249" i="33"/>
  <c r="C240" i="33"/>
  <c r="C238" i="33"/>
  <c r="C235" i="33"/>
  <c r="C230" i="33"/>
  <c r="C227" i="33"/>
  <c r="C220" i="33"/>
  <c r="C219" i="33"/>
  <c r="D222" i="33" s="1"/>
  <c r="D223" i="33" s="1"/>
  <c r="A208" i="33"/>
  <c r="F200" i="33"/>
  <c r="E200" i="33"/>
  <c r="D200" i="33" s="1"/>
  <c r="B200" i="33" s="1"/>
  <c r="C194" i="33"/>
  <c r="C190" i="33"/>
  <c r="C186" i="33"/>
  <c r="C184" i="33"/>
  <c r="C182" i="33"/>
  <c r="C181" i="33"/>
  <c r="C170" i="33"/>
  <c r="D172" i="33" s="1"/>
  <c r="A161" i="33"/>
  <c r="F153" i="33"/>
  <c r="E153" i="33"/>
  <c r="D153" i="33" s="1"/>
  <c r="B153" i="33" s="1"/>
  <c r="C147" i="33"/>
  <c r="C145" i="33"/>
  <c r="C143" i="33"/>
  <c r="C138" i="33"/>
  <c r="C134" i="33"/>
  <c r="C132" i="33"/>
  <c r="C131" i="33"/>
  <c r="C129" i="33"/>
  <c r="C125" i="33"/>
  <c r="D139" i="33" s="1"/>
  <c r="D140" i="33" s="1"/>
  <c r="D118" i="33"/>
  <c r="D117" i="33"/>
  <c r="C115" i="33"/>
  <c r="A106" i="33"/>
  <c r="F99" i="33"/>
  <c r="E99" i="33"/>
  <c r="C91" i="33"/>
  <c r="C89" i="33"/>
  <c r="C82" i="33"/>
  <c r="C79" i="33"/>
  <c r="C74" i="33"/>
  <c r="C72" i="33"/>
  <c r="D84" i="33" s="1"/>
  <c r="C69" i="33"/>
  <c r="C68" i="33"/>
  <c r="C65" i="33"/>
  <c r="D62" i="33"/>
  <c r="D61" i="33"/>
  <c r="C59" i="33"/>
  <c r="A49" i="33"/>
  <c r="F41" i="33"/>
  <c r="E41" i="33"/>
  <c r="C35" i="33"/>
  <c r="C34" i="33"/>
  <c r="C30" i="33"/>
  <c r="D25" i="33"/>
  <c r="D26" i="33" s="1"/>
  <c r="A16" i="33"/>
  <c r="A8" i="33"/>
  <c r="A7" i="25" s="1"/>
  <c r="F197" i="35"/>
  <c r="E197" i="35"/>
  <c r="D197" i="35" s="1"/>
  <c r="D194" i="35"/>
  <c r="D195" i="35" s="1"/>
  <c r="C191" i="35"/>
  <c r="D186" i="35"/>
  <c r="D187" i="35" s="1"/>
  <c r="D177" i="35"/>
  <c r="D178" i="35" s="1"/>
  <c r="D169" i="35"/>
  <c r="D170" i="35" s="1"/>
  <c r="C165" i="35"/>
  <c r="C157" i="35"/>
  <c r="C156" i="35"/>
  <c r="C155" i="35"/>
  <c r="C145" i="35"/>
  <c r="C144" i="35"/>
  <c r="C138" i="35"/>
  <c r="D149" i="35" s="1"/>
  <c r="D150" i="35" s="1"/>
  <c r="C132" i="35"/>
  <c r="C130" i="35"/>
  <c r="C128" i="35"/>
  <c r="C127" i="35"/>
  <c r="C116" i="35"/>
  <c r="C115" i="35"/>
  <c r="C112" i="35"/>
  <c r="C100" i="35"/>
  <c r="C99" i="35"/>
  <c r="C94" i="35"/>
  <c r="C93" i="35"/>
  <c r="D102" i="35" s="1"/>
  <c r="D103" i="35" s="1"/>
  <c r="C82" i="35"/>
  <c r="C80" i="35"/>
  <c r="C77" i="35"/>
  <c r="C76" i="35"/>
  <c r="C75" i="35"/>
  <c r="C61" i="35"/>
  <c r="C60" i="35"/>
  <c r="C56" i="35"/>
  <c r="D63" i="35" s="1"/>
  <c r="D64" i="35" s="1"/>
  <c r="C51" i="35"/>
  <c r="D52" i="35" s="1"/>
  <c r="D53" i="35" s="1"/>
  <c r="C37" i="35"/>
  <c r="D42" i="35" s="1"/>
  <c r="D43" i="35" s="1"/>
  <c r="D33" i="35"/>
  <c r="D34" i="35" s="1"/>
  <c r="C26" i="35"/>
  <c r="D22" i="35"/>
  <c r="D23" i="35" s="1"/>
  <c r="B10" i="35"/>
  <c r="B9" i="35"/>
  <c r="B8" i="35"/>
  <c r="F543" i="43"/>
  <c r="E543" i="43"/>
  <c r="D543" i="43" s="1"/>
  <c r="B543" i="43" s="1"/>
  <c r="D544" i="43" s="1"/>
  <c r="C542" i="43"/>
  <c r="A537" i="43"/>
  <c r="F532" i="43"/>
  <c r="E532" i="43"/>
  <c r="D532" i="43" s="1"/>
  <c r="B532" i="43" s="1"/>
  <c r="D533" i="43" s="1"/>
  <c r="D534" i="43" s="1"/>
  <c r="B162" i="29" s="1"/>
  <c r="C530" i="43"/>
  <c r="C528" i="43"/>
  <c r="A517" i="43"/>
  <c r="F512" i="43"/>
  <c r="E512" i="43"/>
  <c r="D512" i="43" s="1"/>
  <c r="B512" i="43" s="1"/>
  <c r="D513" i="43" s="1"/>
  <c r="D514" i="43" s="1"/>
  <c r="B152" i="29" s="1"/>
  <c r="A506" i="43"/>
  <c r="F498" i="43"/>
  <c r="E498" i="43"/>
  <c r="D493" i="43"/>
  <c r="D494" i="43" s="1"/>
  <c r="C490" i="43"/>
  <c r="A484" i="43"/>
  <c r="F476" i="43"/>
  <c r="E476" i="43"/>
  <c r="D476" i="43"/>
  <c r="B476" i="43" s="1"/>
  <c r="C469" i="43"/>
  <c r="C466" i="43"/>
  <c r="C465" i="43"/>
  <c r="C461" i="43"/>
  <c r="D457" i="43"/>
  <c r="D458" i="43" s="1"/>
  <c r="C455" i="43"/>
  <c r="A447" i="43"/>
  <c r="F439" i="43"/>
  <c r="E439" i="43"/>
  <c r="C438" i="43"/>
  <c r="C432" i="43"/>
  <c r="C431" i="43"/>
  <c r="C425" i="43"/>
  <c r="C422" i="43"/>
  <c r="C415" i="43"/>
  <c r="C411" i="43"/>
  <c r="D406" i="43"/>
  <c r="D407" i="43" s="1"/>
  <c r="C405" i="43"/>
  <c r="C402" i="43"/>
  <c r="A394" i="43"/>
  <c r="F386" i="43"/>
  <c r="E386" i="43"/>
  <c r="C381" i="43"/>
  <c r="C378" i="43"/>
  <c r="C371" i="43"/>
  <c r="C369" i="43"/>
  <c r="C368" i="43"/>
  <c r="A361" i="43"/>
  <c r="F353" i="43"/>
  <c r="E353" i="43"/>
  <c r="D353" i="43" s="1"/>
  <c r="B353" i="43" s="1"/>
  <c r="C348" i="43"/>
  <c r="C344" i="43"/>
  <c r="C342" i="43"/>
  <c r="C340" i="43"/>
  <c r="C331" i="43"/>
  <c r="D333" i="43" s="1"/>
  <c r="D334" i="43" s="1"/>
  <c r="A321" i="43"/>
  <c r="F313" i="43"/>
  <c r="E313" i="43"/>
  <c r="D313" i="43" s="1"/>
  <c r="B313" i="43" s="1"/>
  <c r="C304" i="43"/>
  <c r="C302" i="43"/>
  <c r="C297" i="43"/>
  <c r="C295" i="43"/>
  <c r="C294" i="43"/>
  <c r="C291" i="43"/>
  <c r="C282" i="43"/>
  <c r="C278" i="43"/>
  <c r="A269" i="43"/>
  <c r="F261" i="43"/>
  <c r="E261" i="43"/>
  <c r="D261" i="43" s="1"/>
  <c r="B261" i="43" s="1"/>
  <c r="C252" i="43"/>
  <c r="C251" i="43"/>
  <c r="C250" i="43"/>
  <c r="C249" i="43"/>
  <c r="C240" i="43"/>
  <c r="C238" i="43"/>
  <c r="C235" i="43"/>
  <c r="C230" i="43"/>
  <c r="C227" i="43"/>
  <c r="D244" i="43" s="1"/>
  <c r="D245" i="43" s="1"/>
  <c r="C220" i="43"/>
  <c r="C219" i="43"/>
  <c r="A208" i="43"/>
  <c r="F200" i="43"/>
  <c r="E200" i="43"/>
  <c r="D200" i="43" s="1"/>
  <c r="B200" i="43" s="1"/>
  <c r="C194" i="43"/>
  <c r="C190" i="43"/>
  <c r="C186" i="43"/>
  <c r="C184" i="43"/>
  <c r="C182" i="43"/>
  <c r="C181" i="43"/>
  <c r="D172" i="43"/>
  <c r="C170" i="43"/>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D41" i="43"/>
  <c r="B41" i="43" s="1"/>
  <c r="C35" i="43"/>
  <c r="C34" i="43"/>
  <c r="C30" i="43"/>
  <c r="D26" i="43"/>
  <c r="D25" i="43"/>
  <c r="A16" i="43"/>
  <c r="A8" i="43"/>
  <c r="A7" i="35" s="1"/>
  <c r="C191" i="37"/>
  <c r="D194" i="37" s="1"/>
  <c r="D195" i="37" s="1"/>
  <c r="D187" i="37"/>
  <c r="D186" i="37"/>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D426" i="36" s="1"/>
  <c r="D427" i="36" s="1"/>
  <c r="C415" i="36"/>
  <c r="C411" i="36"/>
  <c r="C405" i="36"/>
  <c r="C402" i="36"/>
  <c r="D406" i="36" s="1"/>
  <c r="D407" i="36" s="1"/>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B155" i="29"/>
  <c r="B154" i="29"/>
  <c r="J150" i="29"/>
  <c r="J141" i="29"/>
  <c r="J132" i="29"/>
  <c r="J123" i="29"/>
  <c r="J114" i="29"/>
  <c r="J105" i="29"/>
  <c r="J96" i="29"/>
  <c r="J87" i="29"/>
  <c r="J78" i="29"/>
  <c r="J69" i="29"/>
  <c r="J60" i="29"/>
  <c r="J51" i="29"/>
  <c r="J42" i="29"/>
  <c r="J33" i="29"/>
  <c r="J23" i="29"/>
  <c r="D314" i="43" l="1"/>
  <c r="D386" i="43"/>
  <c r="B386" i="43" s="1"/>
  <c r="D426" i="43"/>
  <c r="D427" i="43" s="1"/>
  <c r="D498" i="43"/>
  <c r="B498" i="43" s="1"/>
  <c r="D499" i="43" s="1"/>
  <c r="D500" i="43" s="1"/>
  <c r="D84" i="35"/>
  <c r="D85" i="35" s="1"/>
  <c r="D133" i="35"/>
  <c r="D134" i="35" s="1"/>
  <c r="D41" i="33"/>
  <c r="D244" i="33"/>
  <c r="D245" i="33" s="1"/>
  <c r="D261" i="33"/>
  <c r="B261" i="33" s="1"/>
  <c r="D262" i="33" s="1"/>
  <c r="D313" i="33"/>
  <c r="B313" i="33" s="1"/>
  <c r="D314" i="33" s="1"/>
  <c r="D512" i="33"/>
  <c r="B512" i="33" s="1"/>
  <c r="D513" i="33" s="1"/>
  <c r="D514" i="33" s="1"/>
  <c r="B153" i="29" s="1"/>
  <c r="D84" i="31"/>
  <c r="D139" i="31"/>
  <c r="D140" i="31" s="1"/>
  <c r="D200" i="31"/>
  <c r="B200" i="31" s="1"/>
  <c r="D353" i="31"/>
  <c r="B353" i="31" s="1"/>
  <c r="D354" i="31" s="1"/>
  <c r="D133" i="32"/>
  <c r="D134" i="32" s="1"/>
  <c r="D139" i="38"/>
  <c r="D140" i="38" s="1"/>
  <c r="D153" i="38"/>
  <c r="B153" i="38" s="1"/>
  <c r="D200" i="38"/>
  <c r="B200" i="38" s="1"/>
  <c r="D84" i="40"/>
  <c r="D99" i="40"/>
  <c r="B99" i="40" s="1"/>
  <c r="D222" i="40"/>
  <c r="D223" i="40" s="1"/>
  <c r="D354" i="40"/>
  <c r="D353" i="40"/>
  <c r="B353" i="40" s="1"/>
  <c r="D512" i="40"/>
  <c r="B512" i="40" s="1"/>
  <c r="D513" i="40" s="1"/>
  <c r="D514" i="40" s="1"/>
  <c r="B156" i="29" s="1"/>
  <c r="D84" i="41"/>
  <c r="D85" i="41" s="1"/>
  <c r="D102" i="41"/>
  <c r="D103" i="41" s="1"/>
  <c r="D118" i="41"/>
  <c r="D119" i="41" s="1"/>
  <c r="D84" i="43"/>
  <c r="D262" i="43"/>
  <c r="D387" i="38"/>
  <c r="D440" i="38"/>
  <c r="D543" i="40"/>
  <c r="B543" i="40" s="1"/>
  <c r="D84" i="36"/>
  <c r="D85" i="36" s="1"/>
  <c r="D502" i="36"/>
  <c r="D503" i="36" s="1"/>
  <c r="B142" i="29" s="1"/>
  <c r="D133" i="37"/>
  <c r="D134" i="37" s="1"/>
  <c r="D149" i="37"/>
  <c r="D150" i="37" s="1"/>
  <c r="D99" i="43"/>
  <c r="B99" i="43" s="1"/>
  <c r="D100" i="43" s="1"/>
  <c r="D201" i="43"/>
  <c r="D202" i="43" s="1"/>
  <c r="D222" i="43"/>
  <c r="D223" i="43" s="1"/>
  <c r="D285" i="43"/>
  <c r="D286" i="43" s="1"/>
  <c r="D417" i="43"/>
  <c r="D418" i="43" s="1"/>
  <c r="D439" i="43"/>
  <c r="B439" i="43" s="1"/>
  <c r="D161" i="35"/>
  <c r="D162" i="35" s="1"/>
  <c r="D354" i="33"/>
  <c r="D498" i="33"/>
  <c r="B498" i="33" s="1"/>
  <c r="D499" i="33" s="1"/>
  <c r="D84" i="25"/>
  <c r="D85" i="25" s="1"/>
  <c r="D100" i="31"/>
  <c r="D101" i="31" s="1"/>
  <c r="D201" i="31"/>
  <c r="D202" i="31" s="1"/>
  <c r="D244" i="31"/>
  <c r="D245" i="31" s="1"/>
  <c r="D262" i="38"/>
  <c r="D354" i="38"/>
  <c r="D373" i="38"/>
  <c r="D374" i="38" s="1"/>
  <c r="D102" i="39"/>
  <c r="D103" i="39" s="1"/>
  <c r="D244" i="40"/>
  <c r="D245" i="40" s="1"/>
  <c r="D477" i="40"/>
  <c r="D100" i="36"/>
  <c r="D101" i="36" s="1"/>
  <c r="D387" i="36"/>
  <c r="D388" i="36" s="1"/>
  <c r="D139" i="43"/>
  <c r="D140" i="43" s="1"/>
  <c r="D153" i="43"/>
  <c r="B153" i="43" s="1"/>
  <c r="D204" i="43"/>
  <c r="D205" i="43" s="1"/>
  <c r="B80" i="29" s="1"/>
  <c r="D354" i="43"/>
  <c r="D373" i="43"/>
  <c r="D374" i="43" s="1"/>
  <c r="D118" i="35"/>
  <c r="D119" i="35" s="1"/>
  <c r="D99" i="33"/>
  <c r="B99" i="33" s="1"/>
  <c r="D100" i="33" s="1"/>
  <c r="D101" i="33" s="1"/>
  <c r="D201" i="33"/>
  <c r="D202" i="33" s="1"/>
  <c r="D386" i="33"/>
  <c r="B386" i="33" s="1"/>
  <c r="D387" i="33" s="1"/>
  <c r="D477" i="33"/>
  <c r="D533" i="33"/>
  <c r="D534" i="33" s="1"/>
  <c r="B163" i="29" s="1"/>
  <c r="D63" i="25"/>
  <c r="D64" i="25" s="1"/>
  <c r="D102" i="25"/>
  <c r="D103" i="25" s="1"/>
  <c r="D133" i="25"/>
  <c r="D134" i="25" s="1"/>
  <c r="D149" i="25"/>
  <c r="D150" i="25" s="1"/>
  <c r="D262" i="31"/>
  <c r="D261" i="31"/>
  <c r="B261" i="31" s="1"/>
  <c r="D313" i="31"/>
  <c r="B313" i="31" s="1"/>
  <c r="D314" i="31" s="1"/>
  <c r="D439" i="31"/>
  <c r="B439" i="31" s="1"/>
  <c r="D532" i="31"/>
  <c r="B532" i="31" s="1"/>
  <c r="D533" i="31" s="1"/>
  <c r="D534" i="31" s="1"/>
  <c r="B164" i="29" s="1"/>
  <c r="D543" i="31"/>
  <c r="B543" i="31" s="1"/>
  <c r="D544" i="31" s="1"/>
  <c r="D545" i="31" s="1"/>
  <c r="B173" i="29" s="1"/>
  <c r="D201" i="38"/>
  <c r="D202" i="38" s="1"/>
  <c r="D222" i="38"/>
  <c r="D223" i="38" s="1"/>
  <c r="D406" i="38"/>
  <c r="D407" i="38" s="1"/>
  <c r="D426" i="38"/>
  <c r="D427" i="38" s="1"/>
  <c r="D118" i="39"/>
  <c r="D119" i="39" s="1"/>
  <c r="D197" i="39"/>
  <c r="D42" i="40"/>
  <c r="D139" i="40"/>
  <c r="D140" i="40" s="1"/>
  <c r="D153" i="40"/>
  <c r="B153" i="40" s="1"/>
  <c r="D154" i="40" s="1"/>
  <c r="D262" i="40"/>
  <c r="D285" i="40"/>
  <c r="D286" i="40" s="1"/>
  <c r="D313" i="40"/>
  <c r="B313" i="40" s="1"/>
  <c r="D314" i="40" s="1"/>
  <c r="D417" i="40"/>
  <c r="D418" i="40" s="1"/>
  <c r="D133" i="41"/>
  <c r="D134" i="41" s="1"/>
  <c r="D149" i="41"/>
  <c r="D150" i="41" s="1"/>
  <c r="D42" i="43"/>
  <c r="D85" i="43"/>
  <c r="D154" i="43"/>
  <c r="D265" i="43"/>
  <c r="D266" i="43" s="1"/>
  <c r="B89" i="29" s="1"/>
  <c r="D263" i="43"/>
  <c r="D317" i="43"/>
  <c r="D318" i="43" s="1"/>
  <c r="B98" i="29" s="1"/>
  <c r="D315" i="43"/>
  <c r="D357" i="43"/>
  <c r="D358" i="43" s="1"/>
  <c r="B107" i="29" s="1"/>
  <c r="D355" i="43"/>
  <c r="D440" i="43"/>
  <c r="D477" i="43"/>
  <c r="B41" i="33"/>
  <c r="D547" i="33"/>
  <c r="B45" i="29" s="1"/>
  <c r="D544" i="33"/>
  <c r="D102" i="31"/>
  <c r="D103" i="31" s="1"/>
  <c r="B64" i="29" s="1"/>
  <c r="D85" i="31"/>
  <c r="D285" i="36"/>
  <c r="D417" i="36"/>
  <c r="D418" i="36" s="1"/>
  <c r="D440" i="36"/>
  <c r="D441" i="36" s="1"/>
  <c r="D42" i="33"/>
  <c r="D85" i="33"/>
  <c r="D102" i="33"/>
  <c r="D103" i="33" s="1"/>
  <c r="B63" i="29" s="1"/>
  <c r="D441" i="33"/>
  <c r="D443" i="33"/>
  <c r="D444" i="33" s="1"/>
  <c r="B126" i="29" s="1"/>
  <c r="D547" i="31"/>
  <c r="B46" i="29" s="1"/>
  <c r="B41" i="31"/>
  <c r="D173" i="31"/>
  <c r="D204" i="31"/>
  <c r="D205" i="31" s="1"/>
  <c r="B82" i="29" s="1"/>
  <c r="D390" i="31"/>
  <c r="D391" i="31" s="1"/>
  <c r="B118" i="29" s="1"/>
  <c r="D388" i="31"/>
  <c r="D547" i="38"/>
  <c r="B47" i="29" s="1"/>
  <c r="B41" i="38"/>
  <c r="D477" i="36"/>
  <c r="D478" i="36" s="1"/>
  <c r="D102" i="37"/>
  <c r="D103" i="37" s="1"/>
  <c r="D547" i="43"/>
  <c r="B44" i="29" s="1"/>
  <c r="D173" i="43"/>
  <c r="D387" i="43"/>
  <c r="D204" i="33"/>
  <c r="D205" i="33" s="1"/>
  <c r="B81" i="29" s="1"/>
  <c r="D173" i="33"/>
  <c r="D355" i="33"/>
  <c r="D357" i="33"/>
  <c r="D358" i="33" s="1"/>
  <c r="B108" i="29" s="1"/>
  <c r="D500" i="33"/>
  <c r="D502" i="33"/>
  <c r="D503" i="33" s="1"/>
  <c r="B144" i="29" s="1"/>
  <c r="D42" i="31"/>
  <c r="D154" i="31"/>
  <c r="D502" i="31"/>
  <c r="D503" i="31" s="1"/>
  <c r="B145" i="29" s="1"/>
  <c r="D500" i="31"/>
  <c r="D314" i="36"/>
  <c r="D315" i="36" s="1"/>
  <c r="D63" i="37"/>
  <c r="D64" i="37" s="1"/>
  <c r="D118" i="37"/>
  <c r="D119" i="37" s="1"/>
  <c r="D502" i="43"/>
  <c r="D503" i="43" s="1"/>
  <c r="B143" i="29" s="1"/>
  <c r="D545" i="43"/>
  <c r="B171" i="29" s="1"/>
  <c r="D154" i="33"/>
  <c r="D388" i="33"/>
  <c r="D390" i="33"/>
  <c r="D391" i="33" s="1"/>
  <c r="B117" i="29" s="1"/>
  <c r="D478" i="33"/>
  <c r="D480" i="33"/>
  <c r="D481" i="33" s="1"/>
  <c r="B135" i="29" s="1"/>
  <c r="D198" i="25"/>
  <c r="D199" i="25" s="1"/>
  <c r="D263" i="31"/>
  <c r="D265" i="31"/>
  <c r="D266" i="31" s="1"/>
  <c r="B91" i="29" s="1"/>
  <c r="D195" i="32"/>
  <c r="D42" i="38"/>
  <c r="D477" i="31"/>
  <c r="D161" i="32"/>
  <c r="D162" i="32" s="1"/>
  <c r="D197" i="32"/>
  <c r="D84" i="38"/>
  <c r="D100" i="38"/>
  <c r="D101" i="38" s="1"/>
  <c r="D85" i="40"/>
  <c r="D357" i="40"/>
  <c r="D358" i="40" s="1"/>
  <c r="B111" i="29" s="1"/>
  <c r="D355" i="40"/>
  <c r="D544" i="40"/>
  <c r="D198" i="35"/>
  <c r="D199" i="35" s="1"/>
  <c r="D390" i="38"/>
  <c r="D391" i="38" s="1"/>
  <c r="B119" i="29" s="1"/>
  <c r="D388" i="38"/>
  <c r="D443" i="38"/>
  <c r="D444" i="38" s="1"/>
  <c r="B128" i="29" s="1"/>
  <c r="D441" i="38"/>
  <c r="D480" i="38"/>
  <c r="D481" i="38" s="1"/>
  <c r="B137" i="29" s="1"/>
  <c r="D478" i="38"/>
  <c r="D198" i="39"/>
  <c r="D199" i="39" s="1"/>
  <c r="D173" i="40"/>
  <c r="D390" i="40"/>
  <c r="D391" i="40" s="1"/>
  <c r="B120" i="29" s="1"/>
  <c r="D388" i="40"/>
  <c r="D443" i="40"/>
  <c r="D444" i="40" s="1"/>
  <c r="B129" i="29" s="1"/>
  <c r="D441" i="40"/>
  <c r="D502" i="40"/>
  <c r="D503" i="40" s="1"/>
  <c r="B147" i="29" s="1"/>
  <c r="D500" i="40"/>
  <c r="D198" i="41"/>
  <c r="D199" i="41" s="1"/>
  <c r="D195" i="41"/>
  <c r="D440" i="31"/>
  <c r="D118" i="32"/>
  <c r="D119" i="32" s="1"/>
  <c r="D173" i="38"/>
  <c r="D204" i="38"/>
  <c r="D205" i="38" s="1"/>
  <c r="B83" i="29" s="1"/>
  <c r="D263" i="38"/>
  <c r="D265" i="38"/>
  <c r="D266" i="38" s="1"/>
  <c r="B92" i="29" s="1"/>
  <c r="D357" i="38"/>
  <c r="D358" i="38" s="1"/>
  <c r="B110" i="29" s="1"/>
  <c r="D355" i="38"/>
  <c r="D502" i="38"/>
  <c r="D503" i="38" s="1"/>
  <c r="B146" i="29" s="1"/>
  <c r="D500" i="38"/>
  <c r="D533" i="38"/>
  <c r="D534" i="38" s="1"/>
  <c r="B165" i="29" s="1"/>
  <c r="D544" i="38"/>
  <c r="D100" i="40"/>
  <c r="D101" i="40" s="1"/>
  <c r="D201" i="40"/>
  <c r="D202" i="40" s="1"/>
  <c r="D480" i="40"/>
  <c r="D481" i="40" s="1"/>
  <c r="B138" i="29" s="1"/>
  <c r="D478" i="40"/>
  <c r="D154" i="38"/>
  <c r="D314" i="38"/>
  <c r="D45" i="40"/>
  <c r="D46" i="40" s="1"/>
  <c r="B57" i="29" s="1"/>
  <c r="D43" i="40"/>
  <c r="D265" i="40"/>
  <c r="D266" i="40" s="1"/>
  <c r="B93" i="29" s="1"/>
  <c r="D263" i="40"/>
  <c r="D533" i="40"/>
  <c r="D534" i="40" s="1"/>
  <c r="B166" i="29" s="1"/>
  <c r="D547" i="40"/>
  <c r="B48" i="29" s="1"/>
  <c r="D195" i="39"/>
  <c r="D161" i="37"/>
  <c r="D162" i="37" s="1"/>
  <c r="D84" i="37"/>
  <c r="D85" i="37" s="1"/>
  <c r="D23" i="37"/>
  <c r="D533" i="36"/>
  <c r="D534" i="36" s="1"/>
  <c r="B161" i="29" s="1"/>
  <c r="D494" i="36"/>
  <c r="D480" i="36"/>
  <c r="D481" i="36" s="1"/>
  <c r="B133" i="29" s="1"/>
  <c r="D458" i="36"/>
  <c r="D443" i="36"/>
  <c r="D444" i="36" s="1"/>
  <c r="B124" i="29" s="1"/>
  <c r="D373" i="36"/>
  <c r="D390" i="36" s="1"/>
  <c r="D391" i="36" s="1"/>
  <c r="B115" i="29" s="1"/>
  <c r="D354" i="36"/>
  <c r="D355" i="36" s="1"/>
  <c r="D334" i="36"/>
  <c r="D317" i="36"/>
  <c r="D318" i="36" s="1"/>
  <c r="B97" i="29" s="1"/>
  <c r="D286" i="36"/>
  <c r="D262" i="36"/>
  <c r="D263" i="36" s="1"/>
  <c r="D244" i="36"/>
  <c r="D245" i="36" s="1"/>
  <c r="D222" i="36"/>
  <c r="D223" i="36" s="1"/>
  <c r="D201" i="36"/>
  <c r="D202" i="36" s="1"/>
  <c r="D173" i="36"/>
  <c r="D154" i="36"/>
  <c r="D155" i="36" s="1"/>
  <c r="D139" i="36"/>
  <c r="D140" i="36" s="1"/>
  <c r="D118" i="36"/>
  <c r="D102" i="36"/>
  <c r="D103" i="36" s="1"/>
  <c r="B61" i="29" s="1"/>
  <c r="D62" i="36"/>
  <c r="D42" i="36"/>
  <c r="D43" i="36" s="1"/>
  <c r="D155" i="40" l="1"/>
  <c r="D157" i="40"/>
  <c r="D158" i="40" s="1"/>
  <c r="B75" i="29" s="1"/>
  <c r="D357" i="31"/>
  <c r="D358" i="31" s="1"/>
  <c r="B109" i="29" s="1"/>
  <c r="D355" i="31"/>
  <c r="D317" i="40"/>
  <c r="D318" i="40" s="1"/>
  <c r="B102" i="29" s="1"/>
  <c r="D315" i="40"/>
  <c r="D101" i="43"/>
  <c r="D102" i="43"/>
  <c r="D103" i="43" s="1"/>
  <c r="B62" i="29" s="1"/>
  <c r="D317" i="33"/>
  <c r="D318" i="33" s="1"/>
  <c r="B99" i="29" s="1"/>
  <c r="D315" i="33"/>
  <c r="D315" i="31"/>
  <c r="D317" i="31"/>
  <c r="D318" i="31" s="1"/>
  <c r="B100" i="29" s="1"/>
  <c r="D265" i="33"/>
  <c r="D266" i="33" s="1"/>
  <c r="B90" i="29" s="1"/>
  <c r="D263" i="33"/>
  <c r="D102" i="40"/>
  <c r="D103" i="40" s="1"/>
  <c r="B66" i="29" s="1"/>
  <c r="B11" i="41"/>
  <c r="B184" i="29"/>
  <c r="D478" i="31"/>
  <c r="D480" i="31"/>
  <c r="D481" i="31" s="1"/>
  <c r="B136" i="29" s="1"/>
  <c r="B11" i="25"/>
  <c r="B181" i="29"/>
  <c r="D478" i="43"/>
  <c r="D480" i="43"/>
  <c r="D481" i="43" s="1"/>
  <c r="B134" i="29" s="1"/>
  <c r="D157" i="43"/>
  <c r="D158" i="43" s="1"/>
  <c r="B71" i="29" s="1"/>
  <c r="D155" i="43"/>
  <c r="D317" i="38"/>
  <c r="D318" i="38" s="1"/>
  <c r="B101" i="29" s="1"/>
  <c r="D315" i="38"/>
  <c r="D102" i="38"/>
  <c r="D103" i="38" s="1"/>
  <c r="B65" i="29" s="1"/>
  <c r="D85" i="38"/>
  <c r="D45" i="38"/>
  <c r="D46" i="38" s="1"/>
  <c r="B56" i="29" s="1"/>
  <c r="D43" i="38"/>
  <c r="D157" i="33"/>
  <c r="D158" i="33" s="1"/>
  <c r="B72" i="29" s="1"/>
  <c r="D155" i="33"/>
  <c r="D45" i="33"/>
  <c r="D46" i="33" s="1"/>
  <c r="B54" i="29" s="1"/>
  <c r="D43" i="33"/>
  <c r="D545" i="33"/>
  <c r="B172" i="29" s="1"/>
  <c r="D441" i="43"/>
  <c r="D443" i="43"/>
  <c r="D155" i="38"/>
  <c r="D157" i="38"/>
  <c r="D158" i="38" s="1"/>
  <c r="B74" i="29" s="1"/>
  <c r="D443" i="31"/>
  <c r="D444" i="31" s="1"/>
  <c r="B127" i="29" s="1"/>
  <c r="D441" i="31"/>
  <c r="D204" i="40"/>
  <c r="D205" i="40" s="1"/>
  <c r="B84" i="29" s="1"/>
  <c r="B11" i="35"/>
  <c r="B180" i="29"/>
  <c r="D198" i="32"/>
  <c r="D199" i="32" s="1"/>
  <c r="D157" i="31"/>
  <c r="D158" i="31" s="1"/>
  <c r="B73" i="29" s="1"/>
  <c r="D155" i="31"/>
  <c r="D388" i="43"/>
  <c r="D390" i="43"/>
  <c r="D391" i="43" s="1"/>
  <c r="B116" i="29" s="1"/>
  <c r="D548" i="38"/>
  <c r="D549" i="38" s="1"/>
  <c r="D545" i="38"/>
  <c r="B174" i="29" s="1"/>
  <c r="B11" i="39"/>
  <c r="B183" i="29"/>
  <c r="D545" i="40"/>
  <c r="B175" i="29" s="1"/>
  <c r="D548" i="40"/>
  <c r="D549" i="40" s="1"/>
  <c r="D43" i="31"/>
  <c r="D45" i="31"/>
  <c r="D46" i="31" s="1"/>
  <c r="B55" i="29" s="1"/>
  <c r="D45" i="43"/>
  <c r="D46" i="43" s="1"/>
  <c r="B53" i="29" s="1"/>
  <c r="D43" i="43"/>
  <c r="D198" i="37"/>
  <c r="D199" i="37" s="1"/>
  <c r="B11" i="37" s="1"/>
  <c r="D374" i="36"/>
  <c r="D357" i="36"/>
  <c r="D358" i="36" s="1"/>
  <c r="B106" i="29" s="1"/>
  <c r="D265" i="36"/>
  <c r="D266" i="36" s="1"/>
  <c r="B88" i="29" s="1"/>
  <c r="D204" i="36"/>
  <c r="D205" i="36" s="1"/>
  <c r="B79" i="29" s="1"/>
  <c r="D157" i="36"/>
  <c r="D158" i="36" s="1"/>
  <c r="B70" i="29" s="1"/>
  <c r="D45" i="36"/>
  <c r="B12" i="40" l="1"/>
  <c r="B29" i="29"/>
  <c r="B39" i="29"/>
  <c r="D548" i="31"/>
  <c r="D549" i="31" s="1"/>
  <c r="B12" i="38"/>
  <c r="B28" i="29"/>
  <c r="B38" i="29"/>
  <c r="D548" i="33"/>
  <c r="D549" i="33" s="1"/>
  <c r="B11" i="32"/>
  <c r="B182" i="29"/>
  <c r="D444" i="43"/>
  <c r="B125" i="29" s="1"/>
  <c r="D548" i="43"/>
  <c r="D549" i="43" s="1"/>
  <c r="B179" i="29"/>
  <c r="D548" i="36"/>
  <c r="D549" i="36" s="1"/>
  <c r="B24" i="29" s="1"/>
  <c r="D46" i="36"/>
  <c r="B52" i="29" s="1"/>
  <c r="B12" i="33" l="1"/>
  <c r="B36" i="29"/>
  <c r="B26" i="29"/>
  <c r="B12" i="31"/>
  <c r="B37" i="29"/>
  <c r="B27" i="29"/>
  <c r="B25" i="29"/>
  <c r="B12" i="43"/>
  <c r="B35" i="29"/>
  <c r="B12" i="36"/>
  <c r="B34" i="29"/>
</calcChain>
</file>

<file path=xl/sharedStrings.xml><?xml version="1.0" encoding="utf-8"?>
<sst xmlns="http://schemas.openxmlformats.org/spreadsheetml/2006/main" count="5249" uniqueCount="451">
  <si>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</si>
  <si>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</si>
  <si>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</si>
  <si>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</si>
  <si>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</si>
  <si>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</si>
  <si>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</si>
  <si>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</si>
  <si>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</si>
  <si>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</si>
  <si>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</si>
  <si>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</si>
  <si>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</si>
  <si>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</si>
  <si>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</si>
  <si>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</si>
  <si>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</si>
  <si>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</si>
  <si>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</si>
  <si>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</si>
  <si>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</si>
  <si>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</si>
  <si>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</si>
  <si>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</si>
  <si>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</si>
  <si>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</si>
  <si>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</si>
  <si>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</si>
  <si>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</si>
  <si>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</si>
  <si>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</si>
  <si>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</si>
  <si>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</si>
  <si>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</si>
  <si>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</si>
  <si>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</si>
  <si>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</si>
  <si>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</si>
  <si>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</si>
  <si>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</si>
  <si>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</si>
  <si>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</si>
  <si>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</si>
  <si>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</si>
  <si>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</si>
  <si>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</si>
  <si>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</si>
  <si>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</si>
  <si>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</si>
  <si>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</si>
  <si>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</si>
  <si>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</si>
  <si>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</si>
  <si>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</si>
  <si>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</si>
  <si>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</si>
  <si>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</si>
  <si>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</si>
  <si>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</si>
  <si>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</si>
  <si>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</si>
  <si>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</si>
  <si>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</si>
  <si>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</si>
  <si>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</si>
  <si>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</si>
  <si>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</si>
  <si>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</si>
  <si>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</si>
  <si>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</si>
  <si>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</si>
  <si>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</si>
  <si>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</si>
  <si>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</si>
  <si>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</si>
  <si>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</si>
  <si>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</si>
  <si>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</si>
  <si>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</si>
  <si>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</si>
  <si>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</si>
  <si>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</si>
  <si>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</si>
  <si>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</si>
  <si>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</si>
  <si>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</si>
  <si>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</si>
  <si>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</si>
  <si>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</si>
  <si>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</si>
  <si>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</si>
  <si>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</si>
  <si>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</si>
  <si>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</si>
  <si>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</si>
  <si>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</si>
  <si>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</si>
  <si>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</si>
  <si>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</si>
  <si>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</si>
  <si>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</si>
  <si>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</si>
  <si>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</si>
  <si>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</si>
  <si>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</si>
  <si>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</si>
  <si>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</si>
  <si>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</si>
  <si>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</si>
  <si>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</si>
  <si>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</si>
  <si>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</si>
  <si>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</si>
  <si>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</si>
  <si>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</si>
  <si>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</si>
  <si>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</si>
  <si>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</si>
  <si>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</si>
  <si>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</si>
  <si>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</si>
  <si>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</si>
  <si>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</si>
  <si>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</si>
  <si>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</si>
  <si>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</si>
  <si>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</si>
  <si>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</si>
  <si>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</si>
  <si>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</si>
  <si>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</si>
  <si>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</si>
  <si>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</si>
  <si>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</si>
  <si>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</si>
  <si>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</si>
  <si>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</si>
  <si>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</si>
  <si>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</si>
  <si>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</si>
  <si>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</si>
  <si>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</si>
  <si>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</si>
  <si>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</si>
  <si>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</si>
  <si>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</si>
  <si>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</si>
  <si>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</si>
  <si>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</si>
  <si>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</si>
  <si>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</si>
  <si>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</si>
  <si>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</si>
  <si>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</si>
  <si>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</si>
  <si>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</si>
  <si>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</si>
  <si>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</si>
  <si>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</si>
  <si>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</si>
  <si>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</si>
  <si>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</si>
  <si>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</si>
  <si>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</si>
  <si>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</si>
  <si>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</si>
  <si>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</si>
  <si>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</si>
  <si>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</si>
  <si>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</si>
  <si>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</si>
  <si>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</si>
  <si>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</si>
  <si>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</si>
  <si>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</si>
  <si>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</si>
  <si>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</si>
  <si>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</si>
  <si>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</si>
  <si>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</si>
  <si>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</si>
  <si>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</si>
  <si>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</si>
  <si>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</si>
  <si>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</si>
  <si>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</si>
  <si>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</si>
  <si>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</si>
  <si>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</si>
  <si>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</si>
  <si>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</si>
  <si>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</si>
  <si>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</si>
  <si>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</si>
  <si>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</si>
  <si>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</si>
  <si>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</si>
  <si>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</si>
  <si>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</si>
  <si>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</si>
  <si>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</si>
  <si>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</si>
  <si>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</si>
  <si>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</si>
  <si>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</si>
  <si>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</si>
  <si>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</si>
  <si>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</si>
  <si>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</si>
  <si>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</si>
  <si>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</si>
  <si>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</si>
  <si>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</si>
  <si>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</si>
  <si>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</si>
  <si>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</si>
  <si>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</si>
  <si>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</si>
  <si>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</si>
  <si>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</si>
  <si>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</si>
  <si>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</si>
  <si>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</si>
  <si>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</si>
  <si>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</si>
  <si>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</si>
  <si>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</si>
  <si>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</si>
  <si>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</si>
  <si>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</si>
  <si>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</si>
  <si>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</si>
  <si>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</si>
  <si>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</si>
  <si>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</si>
  <si>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</si>
  <si>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</si>
  <si>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</si>
  <si>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</si>
  <si>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</si>
  <si>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</si>
  <si>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</si>
  <si>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</si>
  <si>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</si>
  <si>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</si>
  <si>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</si>
  <si>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</si>
  <si>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</si>
  <si>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</si>
  <si>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</si>
  <si>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</si>
  <si>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</si>
  <si>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</si>
  <si>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</si>
  <si>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</si>
  <si>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</si>
  <si>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</si>
  <si>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</si>
  <si>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</si>
  <si>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</si>
  <si>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</si>
  <si>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</si>
  <si>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</si>
  <si>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</si>
  <si>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</si>
  <si>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</si>
  <si>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</si>
  <si>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</si>
  <si>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</si>
  <si>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</si>
  <si>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</si>
  <si>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</si>
  <si>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</si>
  <si>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</si>
  <si>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</si>
  <si>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</si>
  <si>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</si>
  <si>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</si>
  <si>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</si>
  <si>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</si>
  <si>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</si>
  <si>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</si>
  <si>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</si>
  <si>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</si>
  <si>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</si>
  <si>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</si>
  <si>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</si>
  <si>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</si>
  <si>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</si>
  <si>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</si>
  <si>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</si>
  <si>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</si>
  <si>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</si>
  <si>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</si>
  <si>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</si>
  <si>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</si>
  <si>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</si>
  <si>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</si>
  <si>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</si>
  <si>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</si>
  <si>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</si>
  <si>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</si>
  <si>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</si>
  <si>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</si>
  <si>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</si>
  <si>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</si>
  <si>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</si>
  <si>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</si>
  <si>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</si>
  <si>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</si>
  <si>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</si>
  <si>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</si>
  <si>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</si>
  <si>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</si>
  <si>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</si>
  <si>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</si>
  <si>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</si>
  <si>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</si>
  <si>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</si>
  <si>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</si>
  <si>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</si>
  <si>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</si>
  <si>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</si>
  <si>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</si>
  <si>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</si>
  <si>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</si>
  <si>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</si>
  <si>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</si>
  <si>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</si>
  <si>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</si>
  <si>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</si>
  <si>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</si>
  <si>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</si>
  <si>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</si>
  <si>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</si>
  <si>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</si>
  <si>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</si>
  <si>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</si>
  <si>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</si>
  <si>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</si>
  <si>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</si>
  <si>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</si>
  <si>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</si>
  <si>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</si>
  <si>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</si>
  <si>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</si>
  <si>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</si>
  <si>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</si>
  <si>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</si>
  <si>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</si>
  <si>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</si>
  <si>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</si>
  <si>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</si>
  <si>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</si>
  <si>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</si>
  <si>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</si>
  <si>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</si>
  <si>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</si>
  <si>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</si>
  <si>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</si>
  <si>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</si>
  <si>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</si>
  <si>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</si>
  <si>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</si>
  <si>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</si>
  <si>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</si>
  <si>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</si>
  <si>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</si>
  <si>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</si>
  <si>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</si>
  <si>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</si>
  <si>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</si>
  <si>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</si>
  <si>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</si>
  <si>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</si>
  <si>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</si>
  <si>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</si>
  <si>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</si>
  <si>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</si>
  <si>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</si>
  <si>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</si>
  <si>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</si>
  <si>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</si>
  <si>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</si>
  <si>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</si>
  <si>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</si>
  <si>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</si>
  <si>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</si>
  <si>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</si>
  <si>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</si>
  <si>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</si>
  <si>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</si>
  <si>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</si>
  <si>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</si>
  <si>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</si>
  <si>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</si>
  <si>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</si>
  <si>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</si>
  <si>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</si>
  <si>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</si>
  <si>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</si>
  <si>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</si>
  <si>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</si>
  <si>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</si>
  <si>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</si>
  <si>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</si>
  <si>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</si>
  <si>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</si>
  <si>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Raja Bouhalfaya</t>
  </si>
  <si>
    <t>Directeur du magasin Mr Khairi Belouafa et chefs rayons</t>
  </si>
  <si>
    <t>Correct</t>
  </si>
  <si>
    <t>Vérification du poids des pains par rapport au poids affiché dans les étiquettes :200g                                                                                                                                                                                                                                                                                                                  -Pain de campagne: 212g                                                                                                                                                                                                                                                                                                                          -Pain au son : 232 g                                                                                                                                                                                                                                                                                                                                   -Pain sans sel : 218 g.</t>
  </si>
  <si>
    <t>Enregistrements corrects</t>
  </si>
  <si>
    <t>Pas de fabrication dans le magasin.</t>
  </si>
  <si>
    <t xml:space="preserve">Deux paquets de dattes "Deglet Nour" de la marque Ghanja ,contenaient des dattes qui présentaient des signes d'altération . Les deux paquets ont été retirés du rayon après vérification </t>
  </si>
  <si>
    <t>Absence de produits en attente ,à température ambiante.</t>
  </si>
  <si>
    <t>Propre.</t>
  </si>
  <si>
    <t>Le dernier passage de la société prestataire était effectué à la fin du mois de février .</t>
  </si>
  <si>
    <t>Résultats d'analyse et certifcats d'aptitudes disponibles.</t>
  </si>
  <si>
    <t>Les emballages étaient entreposés dans leurs cartons d'origine ,il est recommandé de les transférer dans des bacs en plastique protégés par des couvercles et ainsi faire sortir les cartons du laboratoire.</t>
  </si>
  <si>
    <t>Le quai de récéption n'était pas protégé par un préau.</t>
  </si>
  <si>
    <t>Taux d'hygrométrie :43% :Correct.</t>
  </si>
  <si>
    <t>Tube néon de la chambre froide réparé.</t>
  </si>
  <si>
    <t>Température affichée : 5°C                                                                                                                                                                                                                                                                                                                  Température mesurée  meuble yaourts: 3,9°C</t>
  </si>
  <si>
    <t>Revêtement du sol écaillé.</t>
  </si>
  <si>
    <t>Température du meuble affichée : 3,9°C                                                                                                                                                                                                                                                                                     Température du meuble mesurée : 5°C</t>
  </si>
  <si>
    <t>Présence de traces de moisissures au niveau des évapoarteurs du laboratoire.</t>
  </si>
  <si>
    <t>Température affichée: 11,9°C</t>
  </si>
  <si>
    <t xml:space="preserve">Température mesurée: 6,9°C </t>
  </si>
  <si>
    <t>Absence de distributeurs de papier essuie-tout au niveau des sanitaires;</t>
  </si>
  <si>
    <t>Prévoir des distributeurs de papier pour les vestiaires.</t>
  </si>
  <si>
    <t>Le revêtement de la partie basse de la porte de la chambre froide négative est écaillé .</t>
  </si>
  <si>
    <t>Les poubelles des sanitaires et de la salle de pause étaient à ouverture manuelle .</t>
  </si>
  <si>
    <t>Présence de traces de rouille au niveau du laboratoire Boucherie-volaillerie: jointures murs-sols.</t>
  </si>
  <si>
    <t>l'égouttoir de la friteuse était dans un état d'usure avancée avec accumulation de gras ,ce qui rend son nettoyage difficil .</t>
  </si>
  <si>
    <t>Durée d'exposition de 4 heures respectée et enregistrée.</t>
  </si>
  <si>
    <t>Harrissa et pâte d'ail correctement protégés.</t>
  </si>
  <si>
    <t>Le revêtement du sol de la chambre froide était écaillé.</t>
  </si>
  <si>
    <t>Entreposage dans la même chambre froide destinée aux  FLEG  et dont le revêtement du sol est écaillé.</t>
  </si>
  <si>
    <t>Quelques carreaux du carrelage étaient abîmés .</t>
  </si>
  <si>
    <t>Le local poubelle était partiellement protégé et dépourvu de toit.</t>
  </si>
  <si>
    <t>Présence de givre au niveau de la gaine de canalisation de la chambre froide des charcuteries et fromages.</t>
  </si>
  <si>
    <t>Le fournisseur "Captain Sindbad"présente  désormais les certificats de salubrité.</t>
  </si>
  <si>
    <t>La zone derrière le meuble réfrigéré n'était pas dans un état de propreté satisfaisant. Renforcer le nettoyage à ce niveau.</t>
  </si>
  <si>
    <t>Des morceaux de potirons découpés et emballés n'étaient pas étiquetés. Il est nécessaire d'étiqueter tous les produits emballés.</t>
  </si>
  <si>
    <t>Un des luminaires supendus au dessus du meuble d'exposition des produits de charcuteries était non fonctionnel.</t>
  </si>
  <si>
    <t>L'éclairage au dessus de la plonge était non fonctionnel.</t>
  </si>
  <si>
    <t>Prévoir un nouvel égouttoir pour la friteuse.</t>
  </si>
  <si>
    <r>
      <t xml:space="preserve">Un sachet de steaks de dinde ,était non identifié par une étiquette </t>
    </r>
    <r>
      <rPr>
        <sz val="11"/>
        <rFont val="Comic Sans MS"/>
        <family val="4"/>
      </rPr>
      <t>,il est nécessaire d'dentifier tous les produits présents en chambre froide.</t>
    </r>
  </si>
  <si>
    <t>Pas de boucherie TRAD ,les produits sont exposés en LS dans les meubles froids.</t>
  </si>
  <si>
    <t>Saint Gobain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</si>
</sst>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7" fillId="12" borderId="1" xfId="0" applyFont="1" applyFill="1" applyBorder="1" applyAlignment="1"/>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1" xfId="0" applyFont="1" applyBorder="1" applyAlignment="1" applyProtection="1">
      <alignment horizontal="left" vertical="top" wrapText="1"/>
      <protection locked="0"/>
    </xf>
    <xf numFmtId="0" fontId="14" fillId="2" borderId="1" xfId="0" applyFont="1" applyFill="1" applyBorder="1" applyAlignment="1" applyProtection="1">
      <alignment vertical="top" wrapText="1"/>
      <protection locked="0"/>
    </xf>
    <xf numFmtId="0" fontId="14" fillId="2" borderId="1" xfId="0" applyFont="1" applyFill="1" applyBorder="1" applyAlignment="1" applyProtection="1">
      <alignment vertical="center" wrapText="1"/>
      <protection locked="0"/>
    </xf>
    <xf numFmtId="0" fontId="22" fillId="2" borderId="1" xfId="0" applyFont="1" applyFill="1" applyBorder="1" applyProtection="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22358808"/>
        <c:axId val="222347048"/>
      </c:barChart>
      <c:catAx>
        <c:axId val="222358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347048"/>
        <c:crosses val="autoZero"/>
        <c:auto val="1"/>
        <c:lblAlgn val="ctr"/>
        <c:lblOffset val="100"/>
        <c:noMultiLvlLbl val="0"/>
      </c:catAx>
      <c:valAx>
        <c:axId val="222347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358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24086936"/>
        <c:axId val="224091640"/>
      </c:barChart>
      <c:catAx>
        <c:axId val="224086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91640"/>
        <c:crosses val="autoZero"/>
        <c:auto val="1"/>
        <c:lblAlgn val="ctr"/>
        <c:lblOffset val="100"/>
        <c:noMultiLvlLbl val="0"/>
      </c:catAx>
      <c:valAx>
        <c:axId val="224091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86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24083800"/>
        <c:axId val="224082232"/>
      </c:barChart>
      <c:catAx>
        <c:axId val="224083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82232"/>
        <c:crosses val="autoZero"/>
        <c:auto val="1"/>
        <c:lblAlgn val="ctr"/>
        <c:lblOffset val="100"/>
        <c:noMultiLvlLbl val="0"/>
      </c:catAx>
      <c:valAx>
        <c:axId val="224082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83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24083016"/>
        <c:axId val="224088112"/>
      </c:barChart>
      <c:catAx>
        <c:axId val="224083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88112"/>
        <c:crosses val="autoZero"/>
        <c:auto val="1"/>
        <c:lblAlgn val="ctr"/>
        <c:lblOffset val="100"/>
        <c:noMultiLvlLbl val="0"/>
      </c:catAx>
      <c:valAx>
        <c:axId val="224088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83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24088504"/>
        <c:axId val="224084584"/>
      </c:barChart>
      <c:catAx>
        <c:axId val="224088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84584"/>
        <c:crosses val="autoZero"/>
        <c:auto val="1"/>
        <c:lblAlgn val="ctr"/>
        <c:lblOffset val="100"/>
        <c:noMultiLvlLbl val="0"/>
      </c:catAx>
      <c:valAx>
        <c:axId val="224084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88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24085760"/>
        <c:axId val="224086152"/>
      </c:barChart>
      <c:catAx>
        <c:axId val="22408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86152"/>
        <c:crosses val="autoZero"/>
        <c:auto val="1"/>
        <c:lblAlgn val="ctr"/>
        <c:lblOffset val="100"/>
        <c:noMultiLvlLbl val="0"/>
      </c:catAx>
      <c:valAx>
        <c:axId val="224086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8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0.87254901960784315</c:v>
                </c:pt>
                <c:pt idx="1">
                  <c:v>0</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24096344"/>
        <c:axId val="224095952"/>
      </c:barChart>
      <c:catAx>
        <c:axId val="224096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95952"/>
        <c:crosses val="autoZero"/>
        <c:auto val="1"/>
        <c:lblAlgn val="ctr"/>
        <c:lblOffset val="100"/>
        <c:noMultiLvlLbl val="0"/>
      </c:catAx>
      <c:valAx>
        <c:axId val="22409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96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0.98327137546468402</c:v>
                </c:pt>
                <c:pt idx="1">
                  <c:v>0</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24097128"/>
        <c:axId val="224097520"/>
      </c:barChart>
      <c:catAx>
        <c:axId val="224097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97520"/>
        <c:crosses val="autoZero"/>
        <c:auto val="1"/>
        <c:lblAlgn val="ctr"/>
        <c:lblOffset val="100"/>
        <c:noMultiLvlLbl val="0"/>
      </c:catAx>
      <c:valAx>
        <c:axId val="22409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97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0.92791019753626358</c:v>
                </c:pt>
                <c:pt idx="1">
                  <c:v>0</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24094776"/>
        <c:axId val="224095168"/>
        <c:extLst/>
      </c:barChart>
      <c:catAx>
        <c:axId val="2240947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95168"/>
        <c:crosses val="autoZero"/>
        <c:auto val="1"/>
        <c:lblAlgn val="ctr"/>
        <c:lblOffset val="100"/>
        <c:noMultiLvlLbl val="0"/>
      </c:catAx>
      <c:valAx>
        <c:axId val="2240951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4094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0.625</c:v>
                </c:pt>
                <c:pt idx="1">
                  <c:v>0</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22360768"/>
        <c:axId val="222361944"/>
        <c:extLst/>
      </c:barChart>
      <c:catAx>
        <c:axId val="22236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361944"/>
        <c:crosses val="autoZero"/>
        <c:auto val="1"/>
        <c:lblAlgn val="ctr"/>
        <c:lblOffset val="100"/>
        <c:noMultiLvlLbl val="0"/>
      </c:catAx>
      <c:valAx>
        <c:axId val="222361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36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0.94117647058823528</c:v>
                </c:pt>
                <c:pt idx="1">
                  <c:v>0</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22347832"/>
        <c:axId val="222348224"/>
      </c:barChart>
      <c:catAx>
        <c:axId val="222347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348224"/>
        <c:crosses val="autoZero"/>
        <c:auto val="1"/>
        <c:lblAlgn val="ctr"/>
        <c:lblOffset val="100"/>
        <c:noMultiLvlLbl val="0"/>
      </c:catAx>
      <c:valAx>
        <c:axId val="222348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347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22359592"/>
        <c:axId val="222361160"/>
      </c:barChart>
      <c:catAx>
        <c:axId val="222359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361160"/>
        <c:crosses val="autoZero"/>
        <c:auto val="1"/>
        <c:lblAlgn val="ctr"/>
        <c:lblOffset val="100"/>
        <c:noMultiLvlLbl val="0"/>
      </c:catAx>
      <c:valAx>
        <c:axId val="222361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359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22360376"/>
        <c:axId val="224093992"/>
      </c:barChart>
      <c:catAx>
        <c:axId val="222360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93992"/>
        <c:crosses val="autoZero"/>
        <c:auto val="1"/>
        <c:lblAlgn val="ctr"/>
        <c:lblOffset val="100"/>
        <c:noMultiLvlLbl val="0"/>
      </c:catAx>
      <c:valAx>
        <c:axId val="224093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360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24089288"/>
        <c:axId val="224093208"/>
      </c:barChart>
      <c:catAx>
        <c:axId val="224089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93208"/>
        <c:crosses val="autoZero"/>
        <c:auto val="1"/>
        <c:lblAlgn val="ctr"/>
        <c:lblOffset val="100"/>
        <c:noMultiLvlLbl val="0"/>
      </c:catAx>
      <c:valAx>
        <c:axId val="224093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89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24093600"/>
        <c:axId val="224092032"/>
      </c:barChart>
      <c:catAx>
        <c:axId val="22409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92032"/>
        <c:crosses val="autoZero"/>
        <c:auto val="1"/>
        <c:lblAlgn val="ctr"/>
        <c:lblOffset val="100"/>
        <c:noMultiLvlLbl val="0"/>
      </c:catAx>
      <c:valAx>
        <c:axId val="22409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9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24090464"/>
        <c:axId val="224087328"/>
      </c:barChart>
      <c:catAx>
        <c:axId val="22409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87328"/>
        <c:crosses val="autoZero"/>
        <c:auto val="1"/>
        <c:lblAlgn val="ctr"/>
        <c:lblOffset val="100"/>
        <c:noMultiLvlLbl val="0"/>
      </c:catAx>
      <c:valAx>
        <c:axId val="224087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9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24082624"/>
        <c:axId val="224087720"/>
      </c:barChart>
      <c:catAx>
        <c:axId val="22408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87720"/>
        <c:crosses val="autoZero"/>
        <c:auto val="1"/>
        <c:lblAlgn val="ctr"/>
        <c:lblOffset val="100"/>
        <c:noMultiLvlLbl val="0"/>
      </c:catAx>
      <c:valAx>
        <c:axId val="224087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8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24094384"/>
        <c:axId val="224083408"/>
      </c:barChart>
      <c:catAx>
        <c:axId val="224094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83408"/>
        <c:crosses val="autoZero"/>
        <c:auto val="1"/>
        <c:lblAlgn val="ctr"/>
        <c:lblOffset val="100"/>
        <c:noMultiLvlLbl val="0"/>
      </c:catAx>
      <c:valAx>
        <c:axId val="22408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9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K2" sqref="K2"/>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2" t="s">
        <v>324</v>
      </c>
      <c r="B18" s="302"/>
      <c r="C18" s="302"/>
      <c r="D18" s="303" t="s">
        <v>450</v>
      </c>
      <c r="E18" s="303"/>
      <c r="F18" s="303"/>
      <c r="G18" s="303"/>
      <c r="H18" s="303"/>
      <c r="I18" s="303"/>
      <c r="J18" s="303"/>
      <c r="K18" s="303"/>
    </row>
    <row r="20" spans="1:11" ht="16.5" x14ac:dyDescent="0.3">
      <c r="A20" s="83"/>
      <c r="B20" s="78"/>
      <c r="C20" s="78"/>
      <c r="D20" s="78"/>
      <c r="E20" s="78"/>
      <c r="F20" s="78"/>
      <c r="G20" s="78"/>
      <c r="H20" s="78"/>
      <c r="I20" s="78"/>
    </row>
    <row r="21" spans="1:11" x14ac:dyDescent="0.25">
      <c r="A21" s="304" t="s">
        <v>325</v>
      </c>
      <c r="B21" s="304"/>
      <c r="C21" s="304"/>
      <c r="D21" s="304"/>
      <c r="E21" s="304"/>
      <c r="F21" s="304"/>
      <c r="G21" s="304"/>
      <c r="H21" s="304"/>
      <c r="I21" s="304"/>
      <c r="J21" s="304"/>
      <c r="K21" s="304"/>
    </row>
    <row r="22" spans="1:11" x14ac:dyDescent="0.25">
      <c r="A22" s="84"/>
      <c r="B22" s="79"/>
      <c r="C22" s="79"/>
      <c r="D22" s="78"/>
      <c r="E22" s="78"/>
      <c r="F22" s="78"/>
      <c r="G22" s="78"/>
      <c r="H22" s="78"/>
      <c r="I22" s="78"/>
    </row>
    <row r="23" spans="1:11" ht="42" customHeight="1" x14ac:dyDescent="0.25">
      <c r="A23" s="85" t="s">
        <v>326</v>
      </c>
      <c r="B23" s="305" t="s">
        <v>327</v>
      </c>
      <c r="C23" s="305"/>
      <c r="D23" s="78"/>
      <c r="E23" s="78"/>
      <c r="F23" s="78"/>
      <c r="G23" s="78"/>
      <c r="H23" s="78"/>
      <c r="I23" s="78"/>
      <c r="J23" s="77" t="str">
        <f>D18</f>
        <v>Saint Gobain</v>
      </c>
    </row>
    <row r="24" spans="1:11" ht="33" customHeight="1" x14ac:dyDescent="0.25">
      <c r="A24" s="86" t="s">
        <v>328</v>
      </c>
      <c r="B24" s="306">
        <f>AVERAGE('A1 Exploitation'!D549,'A1 Technique'!D199)</f>
        <v>0.92791019753626358</v>
      </c>
      <c r="C24" s="306"/>
      <c r="D24" s="78"/>
      <c r="E24" s="78"/>
      <c r="F24" s="78"/>
      <c r="G24" s="78"/>
      <c r="H24" s="78"/>
      <c r="I24" s="78"/>
    </row>
    <row r="25" spans="1:11" ht="33" customHeight="1" x14ac:dyDescent="0.25">
      <c r="A25" s="85" t="s">
        <v>329</v>
      </c>
      <c r="B25" s="306">
        <f>AVERAGE('A2 Exploitation'!D549,'A2 Technique'!D199)</f>
        <v>0</v>
      </c>
      <c r="C25" s="306"/>
      <c r="D25" s="78"/>
      <c r="E25" s="78"/>
      <c r="F25" s="78"/>
      <c r="G25" s="78"/>
      <c r="H25" s="78"/>
      <c r="I25" s="78"/>
    </row>
    <row r="26" spans="1:11" ht="33" customHeight="1" x14ac:dyDescent="0.25">
      <c r="A26" s="86" t="s">
        <v>330</v>
      </c>
      <c r="B26" s="306">
        <f>AVERAGE('A3 Exploitation'!D549,'A3 Technique'!D199)</f>
        <v>0</v>
      </c>
      <c r="C26" s="306"/>
      <c r="D26" s="78"/>
      <c r="E26" s="78"/>
      <c r="F26" s="78"/>
      <c r="G26" s="78"/>
      <c r="H26" s="78"/>
      <c r="I26" s="78"/>
    </row>
    <row r="27" spans="1:11" ht="33" customHeight="1" x14ac:dyDescent="0.25">
      <c r="A27" s="86" t="s">
        <v>331</v>
      </c>
      <c r="B27" s="306">
        <f>AVERAGE('A4 Exploitation'!D549,'A4 Technique'!D199)</f>
        <v>0</v>
      </c>
      <c r="C27" s="306"/>
      <c r="D27" s="78"/>
      <c r="E27" s="78"/>
      <c r="F27" s="78"/>
      <c r="G27" s="78"/>
      <c r="H27" s="78"/>
      <c r="I27" s="78"/>
    </row>
    <row r="28" spans="1:11" ht="33" customHeight="1" x14ac:dyDescent="0.25">
      <c r="A28" s="85" t="s">
        <v>332</v>
      </c>
      <c r="B28" s="306">
        <f>AVERAGE('A5 Exploitation'!D549,'A5 Technique'!D199)</f>
        <v>0</v>
      </c>
      <c r="C28" s="306"/>
      <c r="D28" s="78"/>
      <c r="E28" s="78"/>
      <c r="F28" s="78"/>
      <c r="G28" s="78"/>
      <c r="H28" s="78"/>
      <c r="I28" s="78"/>
    </row>
    <row r="29" spans="1:11" ht="33" customHeight="1" x14ac:dyDescent="0.25">
      <c r="A29" s="85" t="s">
        <v>333</v>
      </c>
      <c r="B29" s="306">
        <f>AVERAGE('A6 Exploitation'!D549,'A6 Technique'!D199)</f>
        <v>0</v>
      </c>
      <c r="C29" s="30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5" t="s">
        <v>334</v>
      </c>
      <c r="C33" s="305"/>
      <c r="D33" s="78"/>
      <c r="E33" s="78"/>
      <c r="F33" s="78"/>
      <c r="G33" s="78"/>
      <c r="H33" s="78"/>
      <c r="I33" s="78"/>
      <c r="J33" s="77" t="str">
        <f>D18</f>
        <v>Saint Gobain</v>
      </c>
    </row>
    <row r="34" spans="1:10" ht="33" customHeight="1" x14ac:dyDescent="0.25">
      <c r="A34" s="86" t="s">
        <v>328</v>
      </c>
      <c r="B34" s="306">
        <f>'A1 Exploitation'!D549</f>
        <v>0.98327137546468402</v>
      </c>
      <c r="C34" s="306"/>
      <c r="D34" s="78"/>
      <c r="E34" s="78"/>
      <c r="F34" s="78"/>
      <c r="G34" s="78"/>
      <c r="H34" s="78"/>
      <c r="I34" s="78"/>
    </row>
    <row r="35" spans="1:10" ht="33" customHeight="1" x14ac:dyDescent="0.25">
      <c r="A35" s="85" t="s">
        <v>329</v>
      </c>
      <c r="B35" s="306">
        <f>'A2 Exploitation'!D549</f>
        <v>0</v>
      </c>
      <c r="C35" s="306"/>
      <c r="D35" s="78"/>
      <c r="E35" s="78"/>
      <c r="F35" s="78"/>
      <c r="G35" s="78"/>
      <c r="H35" s="78"/>
      <c r="I35" s="78"/>
    </row>
    <row r="36" spans="1:10" ht="33" customHeight="1" x14ac:dyDescent="0.25">
      <c r="A36" s="86" t="s">
        <v>330</v>
      </c>
      <c r="B36" s="306">
        <f>'A3 Exploitation'!D549</f>
        <v>0</v>
      </c>
      <c r="C36" s="306"/>
      <c r="D36" s="78"/>
      <c r="E36" s="78"/>
      <c r="F36" s="78"/>
      <c r="G36" s="78"/>
      <c r="H36" s="78"/>
      <c r="I36" s="78"/>
    </row>
    <row r="37" spans="1:10" ht="33" customHeight="1" x14ac:dyDescent="0.25">
      <c r="A37" s="86" t="s">
        <v>331</v>
      </c>
      <c r="B37" s="306">
        <f>'A4 Exploitation'!D549</f>
        <v>0</v>
      </c>
      <c r="C37" s="306"/>
      <c r="D37" s="78"/>
      <c r="E37" s="78"/>
      <c r="F37" s="78"/>
      <c r="G37" s="78"/>
      <c r="H37" s="78"/>
      <c r="I37" s="78"/>
    </row>
    <row r="38" spans="1:10" ht="33" customHeight="1" x14ac:dyDescent="0.25">
      <c r="A38" s="85" t="s">
        <v>332</v>
      </c>
      <c r="B38" s="306">
        <f>'A5 Exploitation'!D549</f>
        <v>0</v>
      </c>
      <c r="C38" s="306"/>
      <c r="D38" s="78"/>
      <c r="E38" s="78"/>
      <c r="F38" s="78"/>
      <c r="G38" s="78"/>
      <c r="H38" s="78"/>
      <c r="I38" s="78"/>
    </row>
    <row r="39" spans="1:10" ht="33" customHeight="1" x14ac:dyDescent="0.25">
      <c r="A39" s="85" t="s">
        <v>333</v>
      </c>
      <c r="B39" s="306">
        <f>'A6 Exploitation'!D549</f>
        <v>0</v>
      </c>
      <c r="C39" s="30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Saint Gobain</v>
      </c>
    </row>
    <row r="43" spans="1:10" ht="33" customHeight="1" x14ac:dyDescent="0.25">
      <c r="A43" s="86" t="s">
        <v>328</v>
      </c>
      <c r="B43" s="306">
        <f>AVERAGE('A1 Exploitation'!D547, 'A1 Technique'!D197)</f>
        <v>0.625</v>
      </c>
      <c r="C43" s="306"/>
      <c r="D43" s="78"/>
      <c r="E43" s="78"/>
      <c r="F43" s="78"/>
      <c r="G43" s="78"/>
      <c r="H43" s="78"/>
      <c r="I43" s="78"/>
    </row>
    <row r="44" spans="1:10" ht="33" customHeight="1" x14ac:dyDescent="0.25">
      <c r="A44" s="85" t="s">
        <v>329</v>
      </c>
      <c r="B44" s="306" t="e">
        <f>AVERAGE('A2 Exploitation'!D547, 'A2 Technique'!D197)</f>
        <v>#DIV/0!</v>
      </c>
      <c r="C44" s="306"/>
      <c r="D44" s="78"/>
      <c r="E44" s="78"/>
      <c r="F44" s="78"/>
      <c r="G44" s="78"/>
      <c r="H44" s="78"/>
      <c r="I44" s="78"/>
    </row>
    <row r="45" spans="1:10" ht="33" customHeight="1" x14ac:dyDescent="0.25">
      <c r="A45" s="86" t="s">
        <v>330</v>
      </c>
      <c r="B45" s="306" t="e">
        <f>AVERAGE('A3 Exploitation'!D547, 'A3 Technique'!D197)</f>
        <v>#DIV/0!</v>
      </c>
      <c r="C45" s="306"/>
      <c r="D45" s="78"/>
      <c r="E45" s="78"/>
      <c r="F45" s="78"/>
      <c r="G45" s="78"/>
      <c r="H45" s="78"/>
      <c r="I45" s="78"/>
    </row>
    <row r="46" spans="1:10" ht="33" customHeight="1" x14ac:dyDescent="0.25">
      <c r="A46" s="86" t="s">
        <v>331</v>
      </c>
      <c r="B46" s="306" t="e">
        <f>AVERAGE('A4 Exploitation'!D547, 'A4 Technique'!D197)</f>
        <v>#DIV/0!</v>
      </c>
      <c r="C46" s="306"/>
      <c r="D46" s="78"/>
      <c r="E46" s="78"/>
      <c r="F46" s="78"/>
      <c r="G46" s="78"/>
      <c r="H46" s="78"/>
      <c r="I46" s="78"/>
    </row>
    <row r="47" spans="1:10" ht="33" customHeight="1" x14ac:dyDescent="0.25">
      <c r="A47" s="85" t="s">
        <v>332</v>
      </c>
      <c r="B47" s="306" t="e">
        <f>AVERAGE('A5 Exploitation'!D547, 'A5 Technique'!D197)</f>
        <v>#DIV/0!</v>
      </c>
      <c r="C47" s="306"/>
      <c r="D47" s="78"/>
      <c r="E47" s="78"/>
      <c r="F47" s="78"/>
      <c r="G47" s="78"/>
      <c r="H47" s="78"/>
      <c r="I47" s="78"/>
    </row>
    <row r="48" spans="1:10" ht="33" customHeight="1" x14ac:dyDescent="0.25">
      <c r="A48" s="85" t="s">
        <v>333</v>
      </c>
      <c r="B48" s="306" t="e">
        <f>AVERAGE('A6 Exploitation'!D547, 'A6 Technique'!D197)</f>
        <v>#DIV/0!</v>
      </c>
      <c r="C48" s="30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5" t="s">
        <v>336</v>
      </c>
      <c r="C51" s="305"/>
      <c r="D51" s="78"/>
      <c r="E51" s="78"/>
      <c r="F51" s="78"/>
      <c r="G51" s="78"/>
      <c r="H51" s="78"/>
      <c r="I51" s="78"/>
      <c r="J51" s="77" t="str">
        <f>D18</f>
        <v>Saint Gobain</v>
      </c>
    </row>
    <row r="52" spans="1:10" ht="33" customHeight="1" x14ac:dyDescent="0.25">
      <c r="A52" s="86" t="s">
        <v>328</v>
      </c>
      <c r="B52" s="308">
        <f>'A1 Exploitation'!D46</f>
        <v>1</v>
      </c>
      <c r="C52" s="308"/>
      <c r="D52" s="78"/>
      <c r="E52" s="78"/>
      <c r="F52" s="78"/>
      <c r="G52" s="78"/>
      <c r="H52" s="78"/>
      <c r="I52" s="78"/>
    </row>
    <row r="53" spans="1:10" ht="33" customHeight="1" x14ac:dyDescent="0.25">
      <c r="A53" s="85" t="s">
        <v>329</v>
      </c>
      <c r="B53" s="308">
        <f>'A2 Exploitation'!D46</f>
        <v>0</v>
      </c>
      <c r="C53" s="308"/>
      <c r="D53" s="78"/>
      <c r="E53" s="78"/>
      <c r="F53" s="78"/>
      <c r="G53" s="78"/>
      <c r="H53" s="78"/>
      <c r="I53" s="78"/>
    </row>
    <row r="54" spans="1:10" ht="33" customHeight="1" x14ac:dyDescent="0.25">
      <c r="A54" s="86" t="s">
        <v>330</v>
      </c>
      <c r="B54" s="308">
        <f>'A3 Exploitation'!D46</f>
        <v>0</v>
      </c>
      <c r="C54" s="308"/>
      <c r="D54" s="78"/>
      <c r="E54" s="78"/>
      <c r="F54" s="78"/>
      <c r="G54" s="78"/>
      <c r="H54" s="78"/>
      <c r="I54" s="78"/>
    </row>
    <row r="55" spans="1:10" ht="33" customHeight="1" x14ac:dyDescent="0.25">
      <c r="A55" s="86" t="s">
        <v>331</v>
      </c>
      <c r="B55" s="308">
        <f>'A4 Exploitation'!D46</f>
        <v>0</v>
      </c>
      <c r="C55" s="308"/>
      <c r="D55" s="78"/>
      <c r="E55" s="78"/>
      <c r="F55" s="78"/>
      <c r="G55" s="78"/>
      <c r="H55" s="78"/>
      <c r="I55" s="78"/>
    </row>
    <row r="56" spans="1:10" ht="33" customHeight="1" x14ac:dyDescent="0.25">
      <c r="A56" s="85" t="s">
        <v>332</v>
      </c>
      <c r="B56" s="308">
        <f>'A5 Exploitation'!D46</f>
        <v>0</v>
      </c>
      <c r="C56" s="308"/>
      <c r="D56" s="78"/>
      <c r="E56" s="78"/>
      <c r="F56" s="78"/>
      <c r="G56" s="78"/>
      <c r="H56" s="78"/>
      <c r="I56" s="78"/>
    </row>
    <row r="57" spans="1:10" ht="33" customHeight="1" x14ac:dyDescent="0.25">
      <c r="A57" s="85" t="s">
        <v>333</v>
      </c>
      <c r="B57" s="308">
        <f>'A6 Exploitation'!D46</f>
        <v>0</v>
      </c>
      <c r="C57" s="30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5" t="s">
        <v>337</v>
      </c>
      <c r="C60" s="305"/>
      <c r="D60" s="78"/>
      <c r="E60" s="78"/>
      <c r="F60" s="78"/>
      <c r="G60" s="78"/>
      <c r="H60" s="78"/>
      <c r="I60" s="78"/>
      <c r="J60" s="77" t="str">
        <f>D18</f>
        <v>Saint Gobain</v>
      </c>
    </row>
    <row r="61" spans="1:10" ht="33" customHeight="1" x14ac:dyDescent="0.25">
      <c r="A61" s="86" t="s">
        <v>328</v>
      </c>
      <c r="B61" s="306">
        <f>'A1 Exploitation'!D103</f>
        <v>0.94117647058823528</v>
      </c>
      <c r="C61" s="306"/>
      <c r="D61" s="78"/>
      <c r="E61" s="78"/>
      <c r="F61" s="78"/>
      <c r="G61" s="78"/>
      <c r="H61" s="78"/>
      <c r="I61" s="78"/>
    </row>
    <row r="62" spans="1:10" ht="33" customHeight="1" x14ac:dyDescent="0.25">
      <c r="A62" s="85" t="s">
        <v>329</v>
      </c>
      <c r="B62" s="306">
        <f>'A2 Exploitation'!D103</f>
        <v>0</v>
      </c>
      <c r="C62" s="306"/>
      <c r="D62" s="78"/>
      <c r="E62" s="78"/>
      <c r="F62" s="78"/>
      <c r="G62" s="78"/>
      <c r="H62" s="78"/>
      <c r="I62" s="78"/>
    </row>
    <row r="63" spans="1:10" ht="33" customHeight="1" x14ac:dyDescent="0.25">
      <c r="A63" s="86" t="s">
        <v>330</v>
      </c>
      <c r="B63" s="306">
        <f>'A3 Exploitation'!D103</f>
        <v>0</v>
      </c>
      <c r="C63" s="306"/>
      <c r="D63" s="78"/>
      <c r="E63" s="78"/>
      <c r="F63" s="78"/>
      <c r="G63" s="78"/>
      <c r="H63" s="78"/>
      <c r="I63" s="78"/>
    </row>
    <row r="64" spans="1:10" ht="33" customHeight="1" x14ac:dyDescent="0.25">
      <c r="A64" s="86" t="s">
        <v>331</v>
      </c>
      <c r="B64" s="306">
        <f>'A4 Exploitation'!D103</f>
        <v>0</v>
      </c>
      <c r="C64" s="306"/>
      <c r="D64" s="78"/>
      <c r="E64" s="78"/>
      <c r="F64" s="78"/>
      <c r="G64" s="78"/>
      <c r="H64" s="78"/>
      <c r="I64" s="78"/>
    </row>
    <row r="65" spans="1:10" ht="33" customHeight="1" x14ac:dyDescent="0.25">
      <c r="A65" s="85" t="s">
        <v>332</v>
      </c>
      <c r="B65" s="306">
        <f>'A5 Exploitation'!D103</f>
        <v>0</v>
      </c>
      <c r="C65" s="306"/>
      <c r="D65" s="78"/>
      <c r="E65" s="78"/>
      <c r="F65" s="78"/>
      <c r="G65" s="78"/>
      <c r="H65" s="78"/>
      <c r="I65" s="78"/>
    </row>
    <row r="66" spans="1:10" ht="33" customHeight="1" x14ac:dyDescent="0.25">
      <c r="A66" s="85" t="s">
        <v>333</v>
      </c>
      <c r="B66" s="306">
        <f>'A6 Exploitation'!D103</f>
        <v>0</v>
      </c>
      <c r="C66" s="30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5" t="s">
        <v>338</v>
      </c>
      <c r="C69" s="305"/>
      <c r="D69" s="78"/>
      <c r="E69" s="78"/>
      <c r="F69" s="78"/>
      <c r="G69" s="78"/>
      <c r="H69" s="78"/>
      <c r="I69" s="78"/>
      <c r="J69" s="77" t="str">
        <f>D18</f>
        <v>Saint Gobain</v>
      </c>
    </row>
    <row r="70" spans="1:10" ht="33" customHeight="1" x14ac:dyDescent="0.25">
      <c r="A70" s="86" t="s">
        <v>328</v>
      </c>
      <c r="B70" s="306">
        <f>'A1 Exploitation'!D158</f>
        <v>0.97142857142857142</v>
      </c>
      <c r="C70" s="306"/>
      <c r="D70" s="78"/>
      <c r="E70" s="78"/>
      <c r="F70" s="78"/>
      <c r="G70" s="78"/>
      <c r="H70" s="78"/>
      <c r="I70" s="78"/>
    </row>
    <row r="71" spans="1:10" ht="33" customHeight="1" x14ac:dyDescent="0.25">
      <c r="A71" s="85" t="s">
        <v>329</v>
      </c>
      <c r="B71" s="306">
        <f>'A2 Exploitation'!D158</f>
        <v>0</v>
      </c>
      <c r="C71" s="306"/>
      <c r="D71" s="78"/>
      <c r="E71" s="78"/>
      <c r="F71" s="78"/>
      <c r="G71" s="78"/>
      <c r="H71" s="78"/>
      <c r="I71" s="78"/>
    </row>
    <row r="72" spans="1:10" ht="33" customHeight="1" x14ac:dyDescent="0.25">
      <c r="A72" s="86" t="s">
        <v>330</v>
      </c>
      <c r="B72" s="306">
        <f>'A3 Exploitation'!D158</f>
        <v>0</v>
      </c>
      <c r="C72" s="306"/>
      <c r="D72" s="78"/>
      <c r="E72" s="78"/>
      <c r="F72" s="78"/>
      <c r="G72" s="78"/>
      <c r="H72" s="78"/>
      <c r="I72" s="78"/>
    </row>
    <row r="73" spans="1:10" ht="33" customHeight="1" x14ac:dyDescent="0.25">
      <c r="A73" s="86" t="s">
        <v>331</v>
      </c>
      <c r="B73" s="306">
        <f>'A4 Exploitation'!D158</f>
        <v>0</v>
      </c>
      <c r="C73" s="306"/>
      <c r="D73" s="78"/>
      <c r="E73" s="78"/>
      <c r="F73" s="78"/>
      <c r="G73" s="78"/>
      <c r="H73" s="78"/>
      <c r="I73" s="78"/>
    </row>
    <row r="74" spans="1:10" ht="33" customHeight="1" x14ac:dyDescent="0.25">
      <c r="A74" s="85" t="s">
        <v>332</v>
      </c>
      <c r="B74" s="306">
        <f>'A5 Exploitation'!D158</f>
        <v>0</v>
      </c>
      <c r="C74" s="306"/>
      <c r="D74" s="78"/>
      <c r="E74" s="78"/>
      <c r="F74" s="78"/>
      <c r="G74" s="78"/>
      <c r="H74" s="78"/>
      <c r="I74" s="78"/>
    </row>
    <row r="75" spans="1:10" ht="33" customHeight="1" x14ac:dyDescent="0.25">
      <c r="A75" s="85" t="s">
        <v>333</v>
      </c>
      <c r="B75" s="306">
        <f>'A6 Exploitation'!D158</f>
        <v>0</v>
      </c>
      <c r="C75" s="30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5" t="s">
        <v>339</v>
      </c>
      <c r="C78" s="305"/>
      <c r="D78" s="78"/>
      <c r="E78" s="78"/>
      <c r="F78" s="78"/>
      <c r="G78" s="78"/>
      <c r="H78" s="78"/>
      <c r="I78" s="78"/>
      <c r="J78" s="77" t="str">
        <f>D18</f>
        <v>Saint Gobain</v>
      </c>
    </row>
    <row r="79" spans="1:10" ht="33" customHeight="1" x14ac:dyDescent="0.25">
      <c r="A79" s="86" t="s">
        <v>328</v>
      </c>
      <c r="B79" s="306">
        <f>'A1 Exploitation'!D205</f>
        <v>1</v>
      </c>
      <c r="C79" s="306"/>
      <c r="D79" s="78"/>
      <c r="E79" s="78"/>
      <c r="F79" s="78"/>
      <c r="G79" s="78"/>
      <c r="H79" s="78"/>
      <c r="I79" s="78"/>
    </row>
    <row r="80" spans="1:10" ht="33" customHeight="1" x14ac:dyDescent="0.25">
      <c r="A80" s="85" t="s">
        <v>329</v>
      </c>
      <c r="B80" s="306">
        <f>'A2 Exploitation'!D205</f>
        <v>0</v>
      </c>
      <c r="C80" s="306"/>
      <c r="D80" s="78"/>
      <c r="E80" s="78"/>
      <c r="F80" s="78"/>
      <c r="G80" s="78"/>
      <c r="H80" s="78"/>
      <c r="I80" s="78"/>
    </row>
    <row r="81" spans="1:10" ht="33" customHeight="1" x14ac:dyDescent="0.25">
      <c r="A81" s="86" t="s">
        <v>330</v>
      </c>
      <c r="B81" s="306">
        <f>'A3 Exploitation'!D205</f>
        <v>0</v>
      </c>
      <c r="C81" s="306"/>
      <c r="D81" s="78"/>
      <c r="E81" s="78"/>
      <c r="F81" s="78"/>
      <c r="G81" s="78"/>
      <c r="H81" s="78"/>
      <c r="I81" s="78"/>
    </row>
    <row r="82" spans="1:10" ht="33" customHeight="1" x14ac:dyDescent="0.25">
      <c r="A82" s="86" t="s">
        <v>331</v>
      </c>
      <c r="B82" s="306">
        <f>'A4 Exploitation'!D205</f>
        <v>0</v>
      </c>
      <c r="C82" s="306"/>
      <c r="D82" s="78"/>
      <c r="E82" s="78"/>
      <c r="F82" s="78"/>
      <c r="G82" s="78"/>
      <c r="H82" s="78"/>
      <c r="I82" s="78"/>
    </row>
    <row r="83" spans="1:10" ht="33" customHeight="1" x14ac:dyDescent="0.25">
      <c r="A83" s="85" t="s">
        <v>332</v>
      </c>
      <c r="B83" s="306">
        <f>'A5 Exploitation'!D205</f>
        <v>0</v>
      </c>
      <c r="C83" s="306"/>
      <c r="D83" s="78"/>
      <c r="E83" s="78"/>
      <c r="F83" s="78"/>
      <c r="G83" s="78"/>
      <c r="H83" s="78"/>
      <c r="I83" s="78"/>
    </row>
    <row r="84" spans="1:10" ht="33" customHeight="1" x14ac:dyDescent="0.25">
      <c r="A84" s="85" t="s">
        <v>333</v>
      </c>
      <c r="B84" s="306">
        <f>'A6 Exploitation'!D205</f>
        <v>0</v>
      </c>
      <c r="C84" s="30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5" t="s">
        <v>340</v>
      </c>
      <c r="C87" s="305"/>
      <c r="D87" s="78"/>
      <c r="E87" s="78"/>
      <c r="F87" s="78"/>
      <c r="G87" s="78"/>
      <c r="H87" s="78"/>
      <c r="I87" s="78"/>
      <c r="J87" s="77" t="str">
        <f>D18</f>
        <v>Saint Gobain</v>
      </c>
    </row>
    <row r="88" spans="1:10" ht="33" customHeight="1" x14ac:dyDescent="0.25">
      <c r="A88" s="86" t="s">
        <v>328</v>
      </c>
      <c r="B88" s="306">
        <f>'A1 Exploitation'!D266</f>
        <v>0.98648648648648651</v>
      </c>
      <c r="C88" s="306"/>
      <c r="D88" s="78"/>
      <c r="E88" s="78"/>
      <c r="F88" s="78"/>
      <c r="G88" s="78"/>
      <c r="H88" s="78"/>
      <c r="I88" s="78"/>
    </row>
    <row r="89" spans="1:10" ht="33" customHeight="1" x14ac:dyDescent="0.25">
      <c r="A89" s="85" t="s">
        <v>329</v>
      </c>
      <c r="B89" s="306">
        <f>'A2 Exploitation'!D266</f>
        <v>0</v>
      </c>
      <c r="C89" s="306"/>
      <c r="D89" s="78"/>
      <c r="E89" s="78"/>
      <c r="F89" s="78"/>
      <c r="G89" s="78"/>
      <c r="H89" s="78"/>
      <c r="I89" s="78"/>
    </row>
    <row r="90" spans="1:10" ht="33" customHeight="1" x14ac:dyDescent="0.25">
      <c r="A90" s="86" t="s">
        <v>330</v>
      </c>
      <c r="B90" s="306">
        <f>'A3 Exploitation'!D266</f>
        <v>0</v>
      </c>
      <c r="C90" s="306"/>
      <c r="D90" s="78"/>
      <c r="E90" s="78"/>
      <c r="F90" s="78"/>
      <c r="G90" s="78"/>
      <c r="H90" s="78"/>
      <c r="I90" s="78"/>
    </row>
    <row r="91" spans="1:10" ht="33" customHeight="1" x14ac:dyDescent="0.25">
      <c r="A91" s="86" t="s">
        <v>331</v>
      </c>
      <c r="B91" s="306">
        <f>'A4 Exploitation'!D266</f>
        <v>0</v>
      </c>
      <c r="C91" s="306"/>
      <c r="D91" s="78"/>
      <c r="E91" s="78"/>
      <c r="F91" s="78"/>
      <c r="G91" s="78"/>
      <c r="H91" s="78"/>
      <c r="I91" s="78"/>
    </row>
    <row r="92" spans="1:10" ht="33" customHeight="1" x14ac:dyDescent="0.25">
      <c r="A92" s="85" t="s">
        <v>332</v>
      </c>
      <c r="B92" s="306">
        <f>'A5 Exploitation'!D266</f>
        <v>0</v>
      </c>
      <c r="C92" s="306"/>
      <c r="D92" s="78"/>
      <c r="E92" s="78"/>
      <c r="F92" s="78"/>
      <c r="G92" s="78"/>
      <c r="H92" s="78"/>
      <c r="I92" s="78"/>
    </row>
    <row r="93" spans="1:10" ht="33" customHeight="1" x14ac:dyDescent="0.25">
      <c r="A93" s="85" t="s">
        <v>333</v>
      </c>
      <c r="B93" s="306">
        <f>'A6 Exploitation'!D266</f>
        <v>0</v>
      </c>
      <c r="C93" s="30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5" t="s">
        <v>341</v>
      </c>
      <c r="C96" s="305"/>
      <c r="D96" s="78"/>
      <c r="E96" s="78"/>
      <c r="F96" s="78"/>
      <c r="G96" s="78"/>
      <c r="H96" s="78"/>
      <c r="I96" s="78"/>
      <c r="J96" s="77" t="str">
        <f>D18</f>
        <v>Saint Gobain</v>
      </c>
    </row>
    <row r="97" spans="1:10" ht="33" customHeight="1" x14ac:dyDescent="0.25">
      <c r="A97" s="86" t="s">
        <v>328</v>
      </c>
      <c r="B97" s="306" t="e">
        <f>'A1 Exploitation'!D318</f>
        <v>#DIV/0!</v>
      </c>
      <c r="C97" s="306"/>
      <c r="D97" s="78"/>
      <c r="E97" s="78"/>
      <c r="F97" s="78"/>
      <c r="G97" s="78"/>
      <c r="H97" s="78"/>
      <c r="I97" s="78"/>
    </row>
    <row r="98" spans="1:10" ht="33" customHeight="1" x14ac:dyDescent="0.25">
      <c r="A98" s="85" t="s">
        <v>329</v>
      </c>
      <c r="B98" s="306">
        <f>'A2 Exploitation'!D318</f>
        <v>0</v>
      </c>
      <c r="C98" s="306"/>
      <c r="D98" s="78"/>
      <c r="E98" s="78"/>
      <c r="F98" s="78"/>
      <c r="G98" s="78"/>
      <c r="H98" s="78"/>
      <c r="I98" s="78"/>
    </row>
    <row r="99" spans="1:10" ht="33" customHeight="1" x14ac:dyDescent="0.25">
      <c r="A99" s="86" t="s">
        <v>330</v>
      </c>
      <c r="B99" s="306">
        <f>'A3 Exploitation'!D318</f>
        <v>0</v>
      </c>
      <c r="C99" s="306"/>
      <c r="D99" s="78"/>
      <c r="E99" s="78"/>
      <c r="F99" s="78"/>
      <c r="G99" s="78"/>
      <c r="H99" s="78"/>
      <c r="I99" s="78"/>
    </row>
    <row r="100" spans="1:10" ht="33" customHeight="1" x14ac:dyDescent="0.25">
      <c r="A100" s="86" t="s">
        <v>331</v>
      </c>
      <c r="B100" s="306">
        <f>'A4 Exploitation'!D318</f>
        <v>0</v>
      </c>
      <c r="C100" s="306"/>
      <c r="D100" s="78"/>
      <c r="E100" s="78"/>
      <c r="F100" s="78"/>
      <c r="G100" s="78"/>
      <c r="H100" s="78"/>
      <c r="I100" s="78"/>
    </row>
    <row r="101" spans="1:10" ht="33" customHeight="1" x14ac:dyDescent="0.25">
      <c r="A101" s="85" t="s">
        <v>332</v>
      </c>
      <c r="B101" s="306">
        <f>'A5 Exploitation'!D318</f>
        <v>0</v>
      </c>
      <c r="C101" s="306"/>
      <c r="D101" s="78"/>
      <c r="E101" s="78"/>
      <c r="F101" s="78"/>
      <c r="G101" s="78"/>
      <c r="H101" s="78"/>
      <c r="I101" s="78"/>
    </row>
    <row r="102" spans="1:10" ht="33" customHeight="1" x14ac:dyDescent="0.25">
      <c r="A102" s="85" t="s">
        <v>333</v>
      </c>
      <c r="B102" s="306">
        <f>'A6 Exploitation'!D318</f>
        <v>0</v>
      </c>
      <c r="C102" s="30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5" t="s">
        <v>342</v>
      </c>
      <c r="C105" s="305"/>
      <c r="D105" s="78"/>
      <c r="E105" s="78"/>
      <c r="F105" s="78"/>
      <c r="G105" s="78"/>
      <c r="H105" s="78"/>
      <c r="I105" s="78"/>
      <c r="J105" s="77" t="str">
        <f>D18</f>
        <v>Saint Gobain</v>
      </c>
    </row>
    <row r="106" spans="1:10" ht="33" customHeight="1" x14ac:dyDescent="0.25">
      <c r="A106" s="86" t="s">
        <v>328</v>
      </c>
      <c r="B106" s="306">
        <f>'A1 Exploitation'!D358</f>
        <v>0.95833333333333337</v>
      </c>
      <c r="C106" s="306"/>
      <c r="D106" s="78"/>
      <c r="E106" s="78"/>
      <c r="F106" s="78"/>
      <c r="G106" s="78"/>
      <c r="H106" s="78"/>
      <c r="I106" s="78"/>
    </row>
    <row r="107" spans="1:10" ht="33" customHeight="1" x14ac:dyDescent="0.25">
      <c r="A107" s="85" t="s">
        <v>329</v>
      </c>
      <c r="B107" s="306">
        <f>'A2 Exploitation'!D358</f>
        <v>0</v>
      </c>
      <c r="C107" s="306"/>
      <c r="D107" s="78"/>
      <c r="E107" s="78"/>
      <c r="F107" s="78"/>
      <c r="G107" s="78"/>
      <c r="H107" s="78"/>
      <c r="I107" s="78"/>
    </row>
    <row r="108" spans="1:10" ht="33" customHeight="1" x14ac:dyDescent="0.25">
      <c r="A108" s="86" t="s">
        <v>330</v>
      </c>
      <c r="B108" s="306">
        <f>'A3 Exploitation'!D358</f>
        <v>0</v>
      </c>
      <c r="C108" s="306"/>
      <c r="D108" s="78"/>
      <c r="E108" s="78"/>
      <c r="F108" s="78"/>
      <c r="G108" s="78"/>
      <c r="H108" s="78"/>
      <c r="I108" s="78"/>
    </row>
    <row r="109" spans="1:10" ht="33" customHeight="1" x14ac:dyDescent="0.25">
      <c r="A109" s="86" t="s">
        <v>331</v>
      </c>
      <c r="B109" s="306">
        <f>'A4 Exploitation'!D358</f>
        <v>0</v>
      </c>
      <c r="C109" s="306"/>
      <c r="D109" s="78"/>
      <c r="E109" s="78"/>
      <c r="F109" s="78"/>
      <c r="G109" s="78"/>
      <c r="H109" s="78"/>
      <c r="I109" s="78"/>
    </row>
    <row r="110" spans="1:10" ht="33" customHeight="1" x14ac:dyDescent="0.25">
      <c r="A110" s="85" t="s">
        <v>332</v>
      </c>
      <c r="B110" s="306">
        <f>'A5 Exploitation'!D358</f>
        <v>0</v>
      </c>
      <c r="C110" s="306"/>
      <c r="D110" s="78"/>
      <c r="E110" s="78"/>
      <c r="F110" s="78"/>
      <c r="G110" s="78"/>
      <c r="H110" s="78"/>
      <c r="I110" s="78"/>
    </row>
    <row r="111" spans="1:10" ht="33" customHeight="1" x14ac:dyDescent="0.25">
      <c r="A111" s="85" t="s">
        <v>333</v>
      </c>
      <c r="B111" s="306">
        <f>'A6 Exploitation'!D358</f>
        <v>0</v>
      </c>
      <c r="C111" s="30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5" t="s">
        <v>343</v>
      </c>
      <c r="C114" s="305"/>
      <c r="D114" s="78"/>
      <c r="E114" s="78"/>
      <c r="F114" s="78"/>
      <c r="G114" s="78"/>
      <c r="H114" s="78"/>
      <c r="I114" s="78"/>
      <c r="J114" s="77" t="str">
        <f>D18</f>
        <v>Saint Gobain</v>
      </c>
    </row>
    <row r="115" spans="1:10" ht="33" customHeight="1" x14ac:dyDescent="0.25">
      <c r="A115" s="86" t="s">
        <v>328</v>
      </c>
      <c r="B115" s="306">
        <f>'A1 Exploitation'!D391</f>
        <v>1</v>
      </c>
      <c r="C115" s="306"/>
      <c r="D115" s="78"/>
      <c r="E115" s="78"/>
      <c r="F115" s="78"/>
      <c r="G115" s="78"/>
      <c r="H115" s="78"/>
      <c r="I115" s="78"/>
    </row>
    <row r="116" spans="1:10" ht="33" customHeight="1" x14ac:dyDescent="0.25">
      <c r="A116" s="85" t="s">
        <v>329</v>
      </c>
      <c r="B116" s="306">
        <f>'A2 Exploitation'!D391</f>
        <v>0</v>
      </c>
      <c r="C116" s="306"/>
      <c r="D116" s="78"/>
      <c r="E116" s="78"/>
      <c r="F116" s="78"/>
      <c r="G116" s="78"/>
      <c r="H116" s="78"/>
      <c r="I116" s="78"/>
    </row>
    <row r="117" spans="1:10" ht="33" customHeight="1" x14ac:dyDescent="0.25">
      <c r="A117" s="86" t="s">
        <v>330</v>
      </c>
      <c r="B117" s="306">
        <f>'A3 Exploitation'!D391</f>
        <v>0</v>
      </c>
      <c r="C117" s="306"/>
      <c r="D117" s="78"/>
      <c r="E117" s="78"/>
      <c r="F117" s="78"/>
      <c r="G117" s="78"/>
      <c r="H117" s="78"/>
      <c r="I117" s="78"/>
    </row>
    <row r="118" spans="1:10" ht="33" customHeight="1" x14ac:dyDescent="0.25">
      <c r="A118" s="86" t="s">
        <v>331</v>
      </c>
      <c r="B118" s="306">
        <f>'A4 Exploitation'!D391</f>
        <v>0</v>
      </c>
      <c r="C118" s="306"/>
      <c r="D118" s="78"/>
      <c r="E118" s="78"/>
      <c r="F118" s="78"/>
      <c r="G118" s="78"/>
      <c r="H118" s="78"/>
      <c r="I118" s="78"/>
    </row>
    <row r="119" spans="1:10" ht="33" customHeight="1" x14ac:dyDescent="0.25">
      <c r="A119" s="85" t="s">
        <v>332</v>
      </c>
      <c r="B119" s="306">
        <f>'A5 Exploitation'!D391</f>
        <v>0</v>
      </c>
      <c r="C119" s="306"/>
      <c r="D119" s="78"/>
      <c r="E119" s="78"/>
      <c r="F119" s="78"/>
      <c r="G119" s="78"/>
      <c r="H119" s="78"/>
      <c r="I119" s="78"/>
    </row>
    <row r="120" spans="1:10" ht="33" customHeight="1" x14ac:dyDescent="0.25">
      <c r="A120" s="85" t="s">
        <v>333</v>
      </c>
      <c r="B120" s="306">
        <f>'A6 Exploitation'!D391</f>
        <v>0</v>
      </c>
      <c r="C120" s="30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5" t="s">
        <v>344</v>
      </c>
      <c r="C123" s="305"/>
      <c r="D123" s="78"/>
      <c r="E123" s="78"/>
      <c r="F123" s="78"/>
      <c r="G123" s="78"/>
      <c r="H123" s="78"/>
      <c r="I123" s="78"/>
      <c r="J123" s="77" t="str">
        <f>D18</f>
        <v>Saint Gobain</v>
      </c>
    </row>
    <row r="124" spans="1:10" ht="33" customHeight="1" x14ac:dyDescent="0.25">
      <c r="A124" s="86" t="s">
        <v>328</v>
      </c>
      <c r="B124" s="306">
        <f>'A1 Exploitation'!D444</f>
        <v>1</v>
      </c>
      <c r="C124" s="306"/>
      <c r="D124" s="78"/>
      <c r="E124" s="78"/>
      <c r="F124" s="78"/>
      <c r="G124" s="78"/>
      <c r="H124" s="78"/>
      <c r="I124" s="78"/>
    </row>
    <row r="125" spans="1:10" ht="33" customHeight="1" x14ac:dyDescent="0.25">
      <c r="A125" s="85" t="s">
        <v>329</v>
      </c>
      <c r="B125" s="306">
        <f>'A2 Exploitation'!D444</f>
        <v>0</v>
      </c>
      <c r="C125" s="306"/>
      <c r="D125" s="78"/>
      <c r="E125" s="78"/>
      <c r="F125" s="78"/>
      <c r="G125" s="78"/>
      <c r="H125" s="78"/>
      <c r="I125" s="78"/>
    </row>
    <row r="126" spans="1:10" ht="33" customHeight="1" x14ac:dyDescent="0.25">
      <c r="A126" s="86" t="s">
        <v>330</v>
      </c>
      <c r="B126" s="306">
        <f>'A3 Exploitation'!D444</f>
        <v>0</v>
      </c>
      <c r="C126" s="306"/>
      <c r="D126" s="78"/>
      <c r="E126" s="78"/>
      <c r="F126" s="78"/>
      <c r="G126" s="78"/>
      <c r="H126" s="78"/>
      <c r="I126" s="78"/>
    </row>
    <row r="127" spans="1:10" ht="33" customHeight="1" x14ac:dyDescent="0.25">
      <c r="A127" s="86" t="s">
        <v>331</v>
      </c>
      <c r="B127" s="306">
        <f>'A4 Exploitation'!D444</f>
        <v>0</v>
      </c>
      <c r="C127" s="306"/>
      <c r="D127" s="78"/>
      <c r="E127" s="78"/>
      <c r="F127" s="78"/>
      <c r="G127" s="78"/>
      <c r="H127" s="78"/>
      <c r="I127" s="78"/>
    </row>
    <row r="128" spans="1:10" ht="33" customHeight="1" x14ac:dyDescent="0.25">
      <c r="A128" s="85" t="s">
        <v>332</v>
      </c>
      <c r="B128" s="306">
        <f>'A5 Exploitation'!D444</f>
        <v>0</v>
      </c>
      <c r="C128" s="306"/>
      <c r="D128" s="78"/>
      <c r="E128" s="78"/>
      <c r="F128" s="78"/>
      <c r="G128" s="78"/>
      <c r="H128" s="78"/>
      <c r="I128" s="78"/>
    </row>
    <row r="129" spans="1:10" ht="33" customHeight="1" x14ac:dyDescent="0.25">
      <c r="A129" s="85" t="s">
        <v>333</v>
      </c>
      <c r="B129" s="306">
        <f>'A6 Exploitation'!D444</f>
        <v>0</v>
      </c>
      <c r="C129" s="30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5" t="s">
        <v>345</v>
      </c>
      <c r="C132" s="305"/>
      <c r="D132" s="78"/>
      <c r="E132" s="78"/>
      <c r="F132" s="78"/>
      <c r="G132" s="78"/>
      <c r="H132" s="78"/>
      <c r="I132" s="78"/>
      <c r="J132" s="77" t="str">
        <f>D18</f>
        <v>Saint Gobain</v>
      </c>
    </row>
    <row r="133" spans="1:10" ht="33" customHeight="1" x14ac:dyDescent="0.25">
      <c r="A133" s="86" t="s">
        <v>328</v>
      </c>
      <c r="B133" s="306">
        <f>'A1 Exploitation'!D481</f>
        <v>1</v>
      </c>
      <c r="C133" s="306"/>
      <c r="D133" s="78"/>
      <c r="E133" s="78"/>
      <c r="F133" s="78"/>
      <c r="G133" s="78"/>
      <c r="H133" s="78"/>
      <c r="I133" s="78"/>
    </row>
    <row r="134" spans="1:10" ht="33" customHeight="1" x14ac:dyDescent="0.25">
      <c r="A134" s="85" t="s">
        <v>329</v>
      </c>
      <c r="B134" s="306">
        <f>'A2 Exploitation'!D481</f>
        <v>0</v>
      </c>
      <c r="C134" s="306"/>
      <c r="D134" s="78"/>
      <c r="E134" s="78"/>
      <c r="F134" s="78"/>
      <c r="G134" s="78"/>
      <c r="H134" s="78"/>
      <c r="I134" s="78"/>
    </row>
    <row r="135" spans="1:10" ht="33" customHeight="1" x14ac:dyDescent="0.25">
      <c r="A135" s="86" t="s">
        <v>330</v>
      </c>
      <c r="B135" s="306">
        <f>'A3 Exploitation'!D481</f>
        <v>0</v>
      </c>
      <c r="C135" s="306"/>
      <c r="D135" s="78"/>
      <c r="E135" s="78"/>
      <c r="F135" s="78"/>
      <c r="G135" s="78"/>
      <c r="H135" s="78"/>
      <c r="I135" s="78"/>
    </row>
    <row r="136" spans="1:10" ht="33" customHeight="1" x14ac:dyDescent="0.25">
      <c r="A136" s="86" t="s">
        <v>331</v>
      </c>
      <c r="B136" s="306">
        <f>'A4 Exploitation'!D481</f>
        <v>0</v>
      </c>
      <c r="C136" s="306"/>
      <c r="D136" s="78"/>
      <c r="E136" s="78"/>
      <c r="F136" s="78"/>
      <c r="G136" s="78"/>
      <c r="H136" s="78"/>
      <c r="I136" s="78"/>
    </row>
    <row r="137" spans="1:10" ht="33" customHeight="1" x14ac:dyDescent="0.25">
      <c r="A137" s="85" t="s">
        <v>332</v>
      </c>
      <c r="B137" s="306">
        <f>'A5 Exploitation'!D481</f>
        <v>0</v>
      </c>
      <c r="C137" s="306"/>
      <c r="D137" s="78"/>
      <c r="E137" s="78"/>
      <c r="F137" s="78"/>
      <c r="G137" s="78"/>
      <c r="H137" s="78"/>
      <c r="I137" s="78"/>
    </row>
    <row r="138" spans="1:10" ht="33" customHeight="1" x14ac:dyDescent="0.25">
      <c r="A138" s="85" t="s">
        <v>333</v>
      </c>
      <c r="B138" s="306">
        <f>'A6 Exploitation'!D481</f>
        <v>0</v>
      </c>
      <c r="C138" s="30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5" t="s">
        <v>346</v>
      </c>
      <c r="C141" s="305"/>
      <c r="D141" s="78"/>
      <c r="E141" s="78"/>
      <c r="F141" s="78"/>
      <c r="G141" s="78"/>
      <c r="H141" s="78"/>
      <c r="I141" s="78"/>
      <c r="J141" s="77" t="str">
        <f>D18</f>
        <v>Saint Gobain</v>
      </c>
    </row>
    <row r="142" spans="1:10" ht="33" customHeight="1" x14ac:dyDescent="0.25">
      <c r="A142" s="86" t="s">
        <v>328</v>
      </c>
      <c r="B142" s="306">
        <f>'A1 Exploitation'!D503</f>
        <v>1</v>
      </c>
      <c r="C142" s="306"/>
      <c r="D142" s="78"/>
      <c r="E142" s="78"/>
      <c r="F142" s="78"/>
      <c r="G142" s="78"/>
      <c r="H142" s="78"/>
      <c r="I142" s="78"/>
    </row>
    <row r="143" spans="1:10" ht="33" customHeight="1" x14ac:dyDescent="0.25">
      <c r="A143" s="85" t="s">
        <v>329</v>
      </c>
      <c r="B143" s="306">
        <f>'A2 Exploitation'!D503</f>
        <v>0</v>
      </c>
      <c r="C143" s="306"/>
      <c r="D143" s="78"/>
      <c r="E143" s="78"/>
      <c r="F143" s="78"/>
      <c r="G143" s="78"/>
      <c r="H143" s="78"/>
      <c r="I143" s="78"/>
    </row>
    <row r="144" spans="1:10" ht="33" customHeight="1" x14ac:dyDescent="0.25">
      <c r="A144" s="86" t="s">
        <v>330</v>
      </c>
      <c r="B144" s="306">
        <f>'A3 Exploitation'!D503</f>
        <v>0</v>
      </c>
      <c r="C144" s="306"/>
      <c r="D144" s="78"/>
      <c r="E144" s="78"/>
      <c r="F144" s="78"/>
      <c r="G144" s="78"/>
      <c r="H144" s="78"/>
      <c r="I144" s="78"/>
    </row>
    <row r="145" spans="1:10" ht="33" customHeight="1" x14ac:dyDescent="0.25">
      <c r="A145" s="86" t="s">
        <v>331</v>
      </c>
      <c r="B145" s="306">
        <f>'A4 Exploitation'!D503</f>
        <v>0</v>
      </c>
      <c r="C145" s="306"/>
      <c r="D145" s="78"/>
      <c r="E145" s="78"/>
      <c r="F145" s="78"/>
      <c r="G145" s="78"/>
      <c r="H145" s="78"/>
      <c r="I145" s="78"/>
    </row>
    <row r="146" spans="1:10" ht="33" customHeight="1" x14ac:dyDescent="0.25">
      <c r="A146" s="85" t="s">
        <v>332</v>
      </c>
      <c r="B146" s="306">
        <f>'A5 Exploitation'!D503</f>
        <v>0</v>
      </c>
      <c r="C146" s="306"/>
      <c r="D146" s="78"/>
      <c r="E146" s="78"/>
      <c r="F146" s="78"/>
      <c r="G146" s="78"/>
      <c r="H146" s="78"/>
      <c r="I146" s="78"/>
    </row>
    <row r="147" spans="1:10" ht="33" customHeight="1" x14ac:dyDescent="0.25">
      <c r="A147" s="85" t="s">
        <v>333</v>
      </c>
      <c r="B147" s="306">
        <f>'A6 Exploitation'!D503</f>
        <v>0</v>
      </c>
      <c r="C147" s="30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5" t="s">
        <v>347</v>
      </c>
      <c r="C150" s="305"/>
      <c r="D150" s="78"/>
      <c r="E150" s="78"/>
      <c r="F150" s="78"/>
      <c r="G150" s="78"/>
      <c r="H150" s="78"/>
      <c r="I150" s="78"/>
      <c r="J150" s="77" t="str">
        <f>D18</f>
        <v>Saint Gobain</v>
      </c>
    </row>
    <row r="151" spans="1:10" ht="33" customHeight="1" x14ac:dyDescent="0.25">
      <c r="A151" s="86" t="s">
        <v>328</v>
      </c>
      <c r="B151" s="306">
        <f>'A1 Exploitation'!D514</f>
        <v>1</v>
      </c>
      <c r="C151" s="306"/>
      <c r="D151" s="78"/>
      <c r="E151" s="78"/>
      <c r="F151" s="78"/>
      <c r="G151" s="78"/>
      <c r="H151" s="78"/>
      <c r="I151" s="78"/>
    </row>
    <row r="152" spans="1:10" ht="33" customHeight="1" x14ac:dyDescent="0.25">
      <c r="A152" s="85" t="s">
        <v>329</v>
      </c>
      <c r="B152" s="306">
        <f>'A2 Exploitation'!D514</f>
        <v>0</v>
      </c>
      <c r="C152" s="306"/>
      <c r="D152" s="78"/>
      <c r="E152" s="78"/>
      <c r="F152" s="78"/>
      <c r="G152" s="78"/>
      <c r="H152" s="78"/>
      <c r="I152" s="78"/>
    </row>
    <row r="153" spans="1:10" ht="33" customHeight="1" x14ac:dyDescent="0.25">
      <c r="A153" s="86" t="s">
        <v>330</v>
      </c>
      <c r="B153" s="306">
        <f>'A3 Exploitation'!D514</f>
        <v>0</v>
      </c>
      <c r="C153" s="306"/>
      <c r="D153" s="78"/>
      <c r="E153" s="78"/>
      <c r="F153" s="78"/>
      <c r="G153" s="78"/>
      <c r="H153" s="78"/>
      <c r="I153" s="78"/>
    </row>
    <row r="154" spans="1:10" ht="33" customHeight="1" x14ac:dyDescent="0.25">
      <c r="A154" s="86" t="s">
        <v>331</v>
      </c>
      <c r="B154" s="306">
        <f>'A4 Exploitation'!D514</f>
        <v>0</v>
      </c>
      <c r="C154" s="306"/>
      <c r="D154" s="78"/>
      <c r="E154" s="78"/>
      <c r="F154" s="78"/>
      <c r="G154" s="78"/>
      <c r="H154" s="78"/>
      <c r="I154" s="78"/>
    </row>
    <row r="155" spans="1:10" ht="33" customHeight="1" x14ac:dyDescent="0.25">
      <c r="A155" s="85" t="s">
        <v>332</v>
      </c>
      <c r="B155" s="306">
        <f>'A5 Exploitation'!D514</f>
        <v>0</v>
      </c>
      <c r="C155" s="306"/>
      <c r="D155" s="78"/>
      <c r="E155" s="78"/>
      <c r="F155" s="78"/>
      <c r="G155" s="78"/>
      <c r="H155" s="78"/>
      <c r="I155" s="78"/>
    </row>
    <row r="156" spans="1:10" ht="33" customHeight="1" x14ac:dyDescent="0.25">
      <c r="A156" s="85" t="s">
        <v>333</v>
      </c>
      <c r="B156" s="306">
        <f>'A6 Exploitation'!D514</f>
        <v>0</v>
      </c>
      <c r="C156" s="30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9"/>
      <c r="C159" s="309"/>
      <c r="D159" s="78"/>
      <c r="E159" s="78"/>
      <c r="F159" s="78"/>
      <c r="G159" s="78"/>
      <c r="H159" s="78"/>
      <c r="I159" s="78"/>
    </row>
    <row r="160" spans="1:10" ht="33" customHeight="1" x14ac:dyDescent="0.25">
      <c r="A160" s="85" t="s">
        <v>326</v>
      </c>
      <c r="B160" s="305" t="s">
        <v>348</v>
      </c>
      <c r="C160" s="305"/>
      <c r="D160" s="78"/>
      <c r="E160" s="78"/>
      <c r="F160" s="78"/>
      <c r="G160" s="78"/>
      <c r="H160" s="78"/>
      <c r="I160" s="78"/>
      <c r="J160" s="77" t="str">
        <f>D18</f>
        <v>Saint Gobain</v>
      </c>
    </row>
    <row r="161" spans="1:10" ht="33" customHeight="1" x14ac:dyDescent="0.25">
      <c r="A161" s="86" t="s">
        <v>328</v>
      </c>
      <c r="B161" s="306">
        <f>'A1 Exploitation'!D534</f>
        <v>1</v>
      </c>
      <c r="C161" s="306"/>
      <c r="D161" s="78"/>
      <c r="E161" s="78"/>
      <c r="F161" s="78"/>
      <c r="G161" s="78"/>
      <c r="H161" s="78"/>
      <c r="I161" s="78"/>
    </row>
    <row r="162" spans="1:10" ht="33" customHeight="1" x14ac:dyDescent="0.25">
      <c r="A162" s="85" t="s">
        <v>329</v>
      </c>
      <c r="B162" s="306">
        <f>'A2 Exploitation'!D534</f>
        <v>0</v>
      </c>
      <c r="C162" s="306"/>
      <c r="D162" s="78"/>
      <c r="E162" s="78"/>
      <c r="F162" s="78"/>
      <c r="G162" s="78"/>
      <c r="H162" s="78"/>
      <c r="I162" s="78"/>
    </row>
    <row r="163" spans="1:10" ht="33" customHeight="1" x14ac:dyDescent="0.25">
      <c r="A163" s="86" t="s">
        <v>330</v>
      </c>
      <c r="B163" s="306">
        <f>'A3 Exploitation'!D534</f>
        <v>0</v>
      </c>
      <c r="C163" s="306"/>
      <c r="D163" s="78"/>
      <c r="E163" s="78"/>
      <c r="F163" s="78"/>
      <c r="G163" s="78"/>
      <c r="H163" s="78"/>
      <c r="I163" s="78"/>
    </row>
    <row r="164" spans="1:10" ht="33" customHeight="1" x14ac:dyDescent="0.25">
      <c r="A164" s="86" t="s">
        <v>331</v>
      </c>
      <c r="B164" s="306">
        <f>'A4 Exploitation'!D534</f>
        <v>0</v>
      </c>
      <c r="C164" s="306"/>
    </row>
    <row r="165" spans="1:10" ht="33" customHeight="1" x14ac:dyDescent="0.25">
      <c r="A165" s="85" t="s">
        <v>332</v>
      </c>
      <c r="B165" s="306">
        <f>'A5 Exploitation'!D534</f>
        <v>0</v>
      </c>
      <c r="C165" s="306"/>
    </row>
    <row r="166" spans="1:10" ht="18" x14ac:dyDescent="0.25">
      <c r="A166" s="85" t="s">
        <v>333</v>
      </c>
      <c r="B166" s="306">
        <f>'A6 Exploitation'!D534</f>
        <v>0</v>
      </c>
      <c r="C166" s="306"/>
    </row>
    <row r="167" spans="1:10" ht="18.75" x14ac:dyDescent="0.25">
      <c r="A167" s="89"/>
      <c r="B167" s="82"/>
      <c r="C167" s="82"/>
    </row>
    <row r="168" spans="1:10" ht="33" customHeight="1" x14ac:dyDescent="0.25">
      <c r="A168" s="89"/>
      <c r="B168" s="82"/>
      <c r="C168" s="82"/>
    </row>
    <row r="169" spans="1:10" ht="33" customHeight="1" x14ac:dyDescent="0.25">
      <c r="A169" s="85" t="s">
        <v>326</v>
      </c>
      <c r="B169" s="305" t="s">
        <v>349</v>
      </c>
      <c r="C169" s="305"/>
      <c r="J169" s="77" t="str">
        <f>D18</f>
        <v>Saint Gobain</v>
      </c>
    </row>
    <row r="170" spans="1:10" ht="33" customHeight="1" x14ac:dyDescent="0.25">
      <c r="A170" s="86" t="s">
        <v>328</v>
      </c>
      <c r="B170" s="306">
        <f>'A1 Exploitation'!D545</f>
        <v>1</v>
      </c>
      <c r="C170" s="306"/>
    </row>
    <row r="171" spans="1:10" ht="33" customHeight="1" x14ac:dyDescent="0.25">
      <c r="A171" s="85" t="s">
        <v>329</v>
      </c>
      <c r="B171" s="306">
        <f>'A2 Exploitation'!D545</f>
        <v>0</v>
      </c>
      <c r="C171" s="306"/>
    </row>
    <row r="172" spans="1:10" ht="33" customHeight="1" x14ac:dyDescent="0.25">
      <c r="A172" s="86" t="s">
        <v>330</v>
      </c>
      <c r="B172" s="306">
        <f>'A3 Exploitation'!D545</f>
        <v>0</v>
      </c>
      <c r="C172" s="306"/>
    </row>
    <row r="173" spans="1:10" ht="33" customHeight="1" x14ac:dyDescent="0.25">
      <c r="A173" s="86" t="s">
        <v>331</v>
      </c>
      <c r="B173" s="306">
        <f>'A4 Exploitation'!D545</f>
        <v>0</v>
      </c>
      <c r="C173" s="306"/>
    </row>
    <row r="174" spans="1:10" ht="33" customHeight="1" x14ac:dyDescent="0.25">
      <c r="A174" s="85" t="s">
        <v>332</v>
      </c>
      <c r="B174" s="306">
        <f>'A5 Exploitation'!D545</f>
        <v>0</v>
      </c>
      <c r="C174" s="306"/>
    </row>
    <row r="175" spans="1:10" ht="18" x14ac:dyDescent="0.25">
      <c r="A175" s="85" t="s">
        <v>333</v>
      </c>
      <c r="B175" s="306">
        <f>'A6 Exploitation'!D545</f>
        <v>0</v>
      </c>
      <c r="C175" s="306"/>
    </row>
    <row r="176" spans="1:10" ht="18.75" x14ac:dyDescent="0.25">
      <c r="A176" s="89"/>
      <c r="B176" s="82"/>
      <c r="C176" s="82"/>
    </row>
    <row r="177" spans="1:10" ht="33" customHeight="1" x14ac:dyDescent="0.25">
      <c r="A177" s="89"/>
      <c r="B177" s="82"/>
      <c r="C177" s="82"/>
    </row>
    <row r="178" spans="1:10" ht="33" customHeight="1" x14ac:dyDescent="0.25">
      <c r="A178" s="85" t="s">
        <v>326</v>
      </c>
      <c r="B178" s="305" t="s">
        <v>350</v>
      </c>
      <c r="C178" s="305"/>
      <c r="J178" s="77" t="str">
        <f>D18</f>
        <v>Saint Gobain</v>
      </c>
    </row>
    <row r="179" spans="1:10" ht="33" customHeight="1" x14ac:dyDescent="0.25">
      <c r="A179" s="86" t="s">
        <v>328</v>
      </c>
      <c r="B179" s="306">
        <f>'A1 Technique'!D199</f>
        <v>0.87254901960784315</v>
      </c>
      <c r="C179" s="306"/>
    </row>
    <row r="180" spans="1:10" ht="33" customHeight="1" x14ac:dyDescent="0.25">
      <c r="A180" s="85" t="s">
        <v>329</v>
      </c>
      <c r="B180" s="306">
        <f>'A2 Technique'!D199</f>
        <v>0</v>
      </c>
      <c r="C180" s="306"/>
    </row>
    <row r="181" spans="1:10" ht="33" customHeight="1" x14ac:dyDescent="0.25">
      <c r="A181" s="86" t="s">
        <v>330</v>
      </c>
      <c r="B181" s="306">
        <f>'A3 Technique'!D199</f>
        <v>0</v>
      </c>
      <c r="C181" s="306"/>
    </row>
    <row r="182" spans="1:10" ht="33" customHeight="1" x14ac:dyDescent="0.25">
      <c r="A182" s="86" t="s">
        <v>331</v>
      </c>
      <c r="B182" s="306">
        <f>'A4 Technique'!D199</f>
        <v>0</v>
      </c>
      <c r="C182" s="306"/>
    </row>
    <row r="183" spans="1:10" ht="33" customHeight="1" x14ac:dyDescent="0.25">
      <c r="A183" s="85" t="s">
        <v>332</v>
      </c>
      <c r="B183" s="306">
        <f>'A5 Technique'!D199</f>
        <v>0</v>
      </c>
      <c r="C183" s="306"/>
    </row>
    <row r="184" spans="1:10" ht="18" x14ac:dyDescent="0.25">
      <c r="A184" s="85" t="s">
        <v>333</v>
      </c>
      <c r="B184" s="306">
        <f>'A6 Technique'!D199</f>
        <v>0</v>
      </c>
      <c r="C184" s="30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2" t="s">
        <v>179</v>
      </c>
      <c r="B7" s="312"/>
      <c r="C7" s="312"/>
      <c r="D7" s="312"/>
      <c r="E7" s="312"/>
      <c r="F7" s="312"/>
      <c r="G7" s="125"/>
    </row>
    <row r="8" spans="1:7" ht="29.25" x14ac:dyDescent="0.45">
      <c r="A8" s="313" t="str">
        <f>'Page de garde'!D18</f>
        <v>Saint Gobain</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5" t="s">
        <v>50</v>
      </c>
      <c r="B6" s="335"/>
      <c r="C6" s="335"/>
      <c r="D6" s="335"/>
      <c r="E6" s="335"/>
      <c r="F6" s="335"/>
      <c r="G6" s="125"/>
    </row>
    <row r="7" spans="1:7" s="12" customFormat="1" ht="21.75" customHeight="1" x14ac:dyDescent="0.45">
      <c r="A7" s="313" t="str">
        <f>'A5 Exploitation'!A8:F8</f>
        <v>Saint Gobain</v>
      </c>
      <c r="B7" s="313"/>
      <c r="C7" s="313"/>
      <c r="D7" s="313"/>
      <c r="E7" s="313"/>
      <c r="F7" s="313"/>
      <c r="G7" s="125"/>
    </row>
    <row r="8" spans="1:7" s="12" customFormat="1" ht="24" x14ac:dyDescent="0.45">
      <c r="A8" s="14" t="s">
        <v>42</v>
      </c>
      <c r="B8" s="336">
        <f>'A5 Exploitation'!B9:F9</f>
        <v>0</v>
      </c>
      <c r="C8" s="336"/>
      <c r="D8" s="336"/>
      <c r="E8" s="336"/>
      <c r="F8" s="336"/>
      <c r="G8" s="125"/>
    </row>
    <row r="9" spans="1:7" s="12" customFormat="1" ht="24" x14ac:dyDescent="0.45">
      <c r="A9" s="15" t="s">
        <v>44</v>
      </c>
      <c r="B9" s="337">
        <f>'A5 Exploitation'!B10:F10</f>
        <v>0</v>
      </c>
      <c r="C9" s="337"/>
      <c r="D9" s="337"/>
      <c r="E9" s="337"/>
      <c r="F9" s="337"/>
      <c r="G9" s="125"/>
    </row>
    <row r="10" spans="1:7" s="12" customFormat="1" ht="24" x14ac:dyDescent="0.45">
      <c r="A10" s="14" t="s">
        <v>43</v>
      </c>
      <c r="B10" s="334">
        <f>'A5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2" t="s">
        <v>179</v>
      </c>
      <c r="B7" s="312"/>
      <c r="C7" s="312"/>
      <c r="D7" s="312"/>
      <c r="E7" s="312"/>
      <c r="F7" s="312"/>
      <c r="G7" s="125"/>
    </row>
    <row r="8" spans="1:7" ht="29.25" x14ac:dyDescent="0.45">
      <c r="A8" s="313" t="str">
        <f>'Page de garde'!D18</f>
        <v>Saint Gobain</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5" t="s">
        <v>50</v>
      </c>
      <c r="B6" s="335"/>
      <c r="C6" s="335"/>
      <c r="D6" s="335"/>
      <c r="E6" s="335"/>
      <c r="F6" s="335"/>
      <c r="G6" s="125"/>
    </row>
    <row r="7" spans="1:7" s="12" customFormat="1" ht="21.75" customHeight="1" x14ac:dyDescent="0.45">
      <c r="A7" s="313" t="str">
        <f>'A6 Exploitation'!A8:F8</f>
        <v>Saint Gobain</v>
      </c>
      <c r="B7" s="313"/>
      <c r="C7" s="313"/>
      <c r="D7" s="313"/>
      <c r="E7" s="313"/>
      <c r="F7" s="313"/>
      <c r="G7" s="125"/>
    </row>
    <row r="8" spans="1:7" s="12" customFormat="1" ht="24" x14ac:dyDescent="0.45">
      <c r="A8" s="14" t="s">
        <v>42</v>
      </c>
      <c r="B8" s="336">
        <f>'A6 Exploitation'!B9:F9</f>
        <v>0</v>
      </c>
      <c r="C8" s="336"/>
      <c r="D8" s="336"/>
      <c r="E8" s="336"/>
      <c r="F8" s="336"/>
      <c r="G8" s="125"/>
    </row>
    <row r="9" spans="1:7" s="12" customFormat="1" ht="24" x14ac:dyDescent="0.45">
      <c r="A9" s="15" t="s">
        <v>44</v>
      </c>
      <c r="B9" s="337">
        <f>'A6 Exploitation'!B10:F10</f>
        <v>0</v>
      </c>
      <c r="C9" s="337"/>
      <c r="D9" s="337"/>
      <c r="E9" s="337"/>
      <c r="F9" s="337"/>
      <c r="G9" s="125"/>
    </row>
    <row r="10" spans="1:7" s="12" customFormat="1" ht="24" x14ac:dyDescent="0.45">
      <c r="A10" s="14" t="s">
        <v>43</v>
      </c>
      <c r="B10" s="334">
        <f>'A6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395" zoomScaleSheetLayoutView="100" workbookViewId="0">
      <selection activeCell="C406" sqref="C406"/>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2" t="s">
        <v>179</v>
      </c>
      <c r="B7" s="312"/>
      <c r="C7" s="312"/>
      <c r="D7" s="312"/>
      <c r="E7" s="312"/>
      <c r="F7" s="312"/>
      <c r="G7" s="125"/>
    </row>
    <row r="8" spans="1:7" ht="29.25" x14ac:dyDescent="0.45">
      <c r="A8" s="313" t="str">
        <f>'Page de garde'!D18</f>
        <v>Saint Gobain</v>
      </c>
      <c r="B8" s="313"/>
      <c r="C8" s="313"/>
      <c r="D8" s="313"/>
      <c r="E8" s="313"/>
      <c r="F8" s="313"/>
      <c r="G8" s="125"/>
    </row>
    <row r="9" spans="1:7" ht="24" x14ac:dyDescent="0.45">
      <c r="A9" s="14" t="s">
        <v>42</v>
      </c>
      <c r="B9" s="314" t="s">
        <v>408</v>
      </c>
      <c r="C9" s="314"/>
      <c r="D9" s="314"/>
      <c r="E9" s="314"/>
      <c r="F9" s="314"/>
      <c r="G9" s="125"/>
    </row>
    <row r="10" spans="1:7" ht="24" x14ac:dyDescent="0.45">
      <c r="A10" s="15" t="s">
        <v>44</v>
      </c>
      <c r="B10" s="315" t="s">
        <v>409</v>
      </c>
      <c r="C10" s="315"/>
      <c r="D10" s="315"/>
      <c r="E10" s="315"/>
      <c r="F10" s="315"/>
      <c r="G10" s="125"/>
    </row>
    <row r="11" spans="1:7" ht="24" x14ac:dyDescent="0.45">
      <c r="A11" s="14" t="s">
        <v>43</v>
      </c>
      <c r="B11" s="310">
        <v>43161</v>
      </c>
      <c r="C11" s="310"/>
      <c r="D11" s="310"/>
      <c r="E11" s="310"/>
      <c r="F11" s="310"/>
      <c r="G11" s="125"/>
    </row>
    <row r="12" spans="1:7" ht="24" x14ac:dyDescent="0.45">
      <c r="A12" s="14" t="s">
        <v>239</v>
      </c>
      <c r="B12" s="316">
        <f>D549</f>
        <v>0.98327137546468402</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410</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156" t="s">
        <v>442</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0</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t="s">
        <v>410</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82.5" x14ac:dyDescent="0.3">
      <c r="A75" s="70" t="s">
        <v>251</v>
      </c>
      <c r="B75" s="130">
        <v>1</v>
      </c>
      <c r="C75" s="131"/>
      <c r="D75" s="151" t="s">
        <v>419</v>
      </c>
      <c r="E75" s="106"/>
      <c r="F75" s="204"/>
      <c r="G75" s="214"/>
    </row>
    <row r="76" spans="1:7" s="112" customFormat="1" ht="82.5"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1</v>
      </c>
      <c r="C88" s="130"/>
      <c r="D88" s="137" t="s">
        <v>443</v>
      </c>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t="s">
        <v>410</v>
      </c>
      <c r="E92" s="106"/>
      <c r="F92" s="204"/>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0.94117647058823528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t="s">
        <v>412</v>
      </c>
      <c r="E129" s="116"/>
      <c r="F129" s="204"/>
      <c r="G129" s="127"/>
    </row>
    <row r="130" spans="1:7" ht="49.5" x14ac:dyDescent="0.3">
      <c r="A130" s="8" t="s">
        <v>240</v>
      </c>
      <c r="B130" s="130">
        <v>0</v>
      </c>
      <c r="C130" s="131"/>
      <c r="D130" s="138" t="s">
        <v>434</v>
      </c>
      <c r="E130" s="299" t="s">
        <v>447</v>
      </c>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2</v>
      </c>
      <c r="C147" s="150" t="str">
        <f>IF(B147=0, -5, "0")</f>
        <v>0</v>
      </c>
      <c r="D147" s="116" t="s">
        <v>435</v>
      </c>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66" x14ac:dyDescent="0.3">
      <c r="A218" s="10" t="s">
        <v>142</v>
      </c>
      <c r="B218" s="130">
        <v>1</v>
      </c>
      <c r="C218" s="130"/>
      <c r="D218" s="300" t="s">
        <v>448</v>
      </c>
      <c r="E218" s="115"/>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t="s">
        <v>413</v>
      </c>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2</v>
      </c>
      <c r="C248" s="130"/>
      <c r="D248" s="137" t="s">
        <v>449</v>
      </c>
      <c r="E248" s="115"/>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22</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0.98648648648648651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53.25" customHeight="1" x14ac:dyDescent="0.3">
      <c r="A339" s="4" t="s">
        <v>5</v>
      </c>
      <c r="B339" s="130">
        <v>1</v>
      </c>
      <c r="C339" s="130"/>
      <c r="D339" s="298" t="s">
        <v>444</v>
      </c>
      <c r="E339" s="94"/>
      <c r="F339" s="204"/>
    </row>
    <row r="340" spans="1:7" ht="18" x14ac:dyDescent="0.35">
      <c r="A340" s="210" t="s">
        <v>318</v>
      </c>
      <c r="B340" s="130">
        <v>2</v>
      </c>
      <c r="C340" s="150" t="str">
        <f>IF(B340=0, -5, "0")</f>
        <v>0</v>
      </c>
      <c r="D340" s="167"/>
      <c r="E340" s="94"/>
      <c r="F340" s="204"/>
    </row>
    <row r="341" spans="1:7" ht="82.5" x14ac:dyDescent="0.3">
      <c r="A341" s="70" t="s">
        <v>98</v>
      </c>
      <c r="B341" s="130">
        <v>1</v>
      </c>
      <c r="C341" s="131"/>
      <c r="D341" s="138" t="s">
        <v>414</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D366" s="12" t="s">
        <v>410</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22.5" customHeight="1" x14ac:dyDescent="0.3">
      <c r="A398" s="18" t="s">
        <v>102</v>
      </c>
      <c r="B398" s="130">
        <v>2</v>
      </c>
      <c r="C398" s="130"/>
      <c r="D398" s="95"/>
      <c r="E398" s="94"/>
      <c r="F398" s="204"/>
      <c r="G398" s="127"/>
    </row>
    <row r="399" spans="1:7" ht="24" customHeight="1"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415</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t="s">
        <v>436</v>
      </c>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43161</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t="s">
        <v>416</v>
      </c>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19"/>
      <c r="E508" s="320"/>
      <c r="F508" s="320"/>
    </row>
    <row r="509" spans="1:7" ht="33" x14ac:dyDescent="0.3">
      <c r="A509" s="6" t="s">
        <v>15</v>
      </c>
      <c r="B509" s="130">
        <v>2</v>
      </c>
      <c r="C509" s="130"/>
      <c r="D509" s="95" t="s">
        <v>417</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19"/>
      <c r="E519" s="320"/>
      <c r="F519" s="32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418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301"/>
      <c r="F525" s="204"/>
    </row>
    <row r="526" spans="1:7" ht="30" x14ac:dyDescent="0.3">
      <c r="A526" s="70" t="s">
        <v>187</v>
      </c>
      <c r="B526" s="130">
        <v>2</v>
      </c>
      <c r="C526" s="130"/>
      <c r="D526" s="95"/>
      <c r="E526" s="301"/>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301"/>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301"/>
      <c r="F531" s="204"/>
      <c r="G531" s="127"/>
    </row>
    <row r="532" spans="1:7" ht="45" x14ac:dyDescent="0.3">
      <c r="A532" s="55" t="s">
        <v>249</v>
      </c>
      <c r="B532" s="28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19"/>
      <c r="E539" s="320"/>
      <c r="F539" s="320"/>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0.98327137546468402</v>
      </c>
    </row>
  </sheetData>
  <sheetProtection algorithmName="SHA-512" hashValue="s5fzP4BCAk4OBsSyfCde6uzC4zWSFORreAz4RKGpAU3u/yirmtRevNxK2ibUglNf1+h9//gZYcF4Vw8ZJWLCpQ==" saltValue="0UaEdUg+0/XdE8TdF0MIJ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309:B313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5" manualBreakCount="5">
    <brk id="85" max="6" man="1"/>
    <brk id="174" max="6" man="1"/>
    <brk id="267" max="6" man="1"/>
    <brk id="361"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3" zoomScaleNormal="90" zoomScaleSheetLayoutView="93" workbookViewId="0">
      <selection activeCell="C82" sqref="C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5" t="s">
        <v>50</v>
      </c>
      <c r="B6" s="335"/>
      <c r="C6" s="335"/>
      <c r="D6" s="335"/>
      <c r="E6" s="335"/>
      <c r="F6" s="335"/>
      <c r="G6" s="125"/>
    </row>
    <row r="7" spans="1:7" s="12" customFormat="1" ht="21.75" customHeight="1" x14ac:dyDescent="0.45">
      <c r="A7" s="313" t="str">
        <f>'A1 Exploitation'!A8:F8</f>
        <v>Saint Gobain</v>
      </c>
      <c r="B7" s="313"/>
      <c r="C7" s="313"/>
      <c r="D7" s="313"/>
      <c r="E7" s="313"/>
      <c r="F7" s="313"/>
      <c r="G7" s="125"/>
    </row>
    <row r="8" spans="1:7" s="12" customFormat="1" ht="24" x14ac:dyDescent="0.45">
      <c r="A8" s="14" t="s">
        <v>42</v>
      </c>
      <c r="B8" s="336" t="str">
        <f>'A1 Exploitation'!B9:F9</f>
        <v>Dr Raja Bouhalfaya</v>
      </c>
      <c r="C8" s="336"/>
      <c r="D8" s="336"/>
      <c r="E8" s="336"/>
      <c r="F8" s="336"/>
      <c r="G8" s="125"/>
    </row>
    <row r="9" spans="1:7" s="12" customFormat="1" ht="24" x14ac:dyDescent="0.45">
      <c r="A9" s="15" t="s">
        <v>44</v>
      </c>
      <c r="B9" s="337" t="str">
        <f>'A1 Exploitation'!B10:F10</f>
        <v>Directeur du magasin Mr Khairi Belouafa et chefs rayons</v>
      </c>
      <c r="C9" s="337"/>
      <c r="D9" s="337"/>
      <c r="E9" s="337"/>
      <c r="F9" s="337"/>
      <c r="G9" s="125"/>
    </row>
    <row r="10" spans="1:7" s="12" customFormat="1" ht="24" x14ac:dyDescent="0.45">
      <c r="A10" s="14" t="s">
        <v>43</v>
      </c>
      <c r="B10" s="334">
        <f>'A1 Exploitation'!B11:F11</f>
        <v>43161</v>
      </c>
      <c r="C10" s="334"/>
      <c r="D10" s="334"/>
      <c r="E10" s="334"/>
      <c r="F10" s="334"/>
      <c r="G10" s="125"/>
    </row>
    <row r="11" spans="1:7" s="12" customFormat="1" ht="24" x14ac:dyDescent="0.45">
      <c r="A11" s="14" t="s">
        <v>294</v>
      </c>
      <c r="B11" s="338">
        <f>D199</f>
        <v>0.87254901960784315</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ht="33" x14ac:dyDescent="0.3">
      <c r="A17" s="17" t="s">
        <v>269</v>
      </c>
      <c r="B17" s="94">
        <v>1</v>
      </c>
      <c r="C17" s="94"/>
      <c r="D17" s="95" t="s">
        <v>420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5"/>
      <c r="C22" s="346"/>
      <c r="D22" s="250">
        <f>SUM(B17:C21)</f>
        <v>9</v>
      </c>
    </row>
    <row r="23" spans="1:7" x14ac:dyDescent="0.3">
      <c r="A23" s="339" t="s">
        <v>295</v>
      </c>
      <c r="B23" s="340"/>
      <c r="C23" s="341"/>
      <c r="D23" s="33">
        <f>D22/(COUNT(B17:C21)*2)</f>
        <v>0.9</v>
      </c>
    </row>
    <row r="24" spans="1:7" s="22" customFormat="1" x14ac:dyDescent="0.3">
      <c r="A24" s="26"/>
      <c r="B24" s="27"/>
      <c r="C24" s="27"/>
      <c r="D24" s="28"/>
      <c r="G24" s="126"/>
    </row>
    <row r="25" spans="1:7" ht="19.5" x14ac:dyDescent="0.4">
      <c r="A25" s="347" t="s">
        <v>4</v>
      </c>
      <c r="B25" s="348"/>
      <c r="C25" s="348"/>
      <c r="D25" s="348"/>
      <c r="E25" s="348"/>
      <c r="F25" s="348"/>
    </row>
    <row r="26" spans="1:7" ht="33.75" x14ac:dyDescent="0.35">
      <c r="A26" s="40" t="s">
        <v>97</v>
      </c>
      <c r="B26" s="94">
        <v>1</v>
      </c>
      <c r="C26" s="120" t="str">
        <f>IF(B26=0, -5, "0")</f>
        <v>0</v>
      </c>
      <c r="D26" s="95" t="s">
        <v>437</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13</v>
      </c>
    </row>
    <row r="34" spans="1:7" x14ac:dyDescent="0.3">
      <c r="A34" s="339" t="s">
        <v>295</v>
      </c>
      <c r="B34" s="340"/>
      <c r="C34" s="341"/>
      <c r="D34" s="33">
        <f>D33/(COUNT(B26:C32)*2)</f>
        <v>0.9285714285714286</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51.75" customHeight="1" x14ac:dyDescent="0.35">
      <c r="A37" s="40" t="s">
        <v>97</v>
      </c>
      <c r="B37" s="94">
        <v>1</v>
      </c>
      <c r="C37" s="120" t="str">
        <f>IF(B37=0, -5, "0")</f>
        <v>0</v>
      </c>
      <c r="D37" s="123" t="s">
        <v>438</v>
      </c>
      <c r="E37" s="94"/>
      <c r="F37" s="94"/>
      <c r="G37" s="126"/>
    </row>
    <row r="38" spans="1:7" s="22" customFormat="1" ht="27.75" customHeigh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9</v>
      </c>
      <c r="E42" s="13"/>
      <c r="F42" s="13"/>
      <c r="G42" s="126"/>
    </row>
    <row r="43" spans="1:7" s="22" customFormat="1" x14ac:dyDescent="0.3">
      <c r="A43" s="339" t="s">
        <v>295</v>
      </c>
      <c r="B43" s="340"/>
      <c r="C43" s="341"/>
      <c r="D43" s="33">
        <f>D42/(COUNT(B37:C41)*2)</f>
        <v>0.9</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421</v>
      </c>
      <c r="E50" s="94"/>
      <c r="F50" s="94"/>
    </row>
    <row r="51" spans="1:7" ht="18" x14ac:dyDescent="0.35">
      <c r="A51" s="40" t="s">
        <v>296</v>
      </c>
      <c r="B51" s="94">
        <v>2</v>
      </c>
      <c r="C51" s="120" t="str">
        <f>IF(B51=0, -5, "0")</f>
        <v>0</v>
      </c>
      <c r="D51" s="98"/>
      <c r="E51" s="94"/>
      <c r="F51" s="94"/>
    </row>
    <row r="52" spans="1:7" x14ac:dyDescent="0.3">
      <c r="A52" s="339" t="s">
        <v>36</v>
      </c>
      <c r="B52" s="340"/>
      <c r="C52" s="341"/>
      <c r="D52" s="248">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423</v>
      </c>
      <c r="E60" s="94"/>
      <c r="F60" s="94"/>
    </row>
    <row r="61" spans="1:7" ht="18" x14ac:dyDescent="0.35">
      <c r="A61" s="40" t="s">
        <v>297</v>
      </c>
      <c r="B61" s="94">
        <v>2</v>
      </c>
      <c r="C61" s="120" t="str">
        <f>IF(B61=0, -5, "0")</f>
        <v>0</v>
      </c>
      <c r="D61" s="95" t="s">
        <v>410</v>
      </c>
      <c r="E61" s="94"/>
      <c r="F61" s="94"/>
    </row>
    <row r="62" spans="1:7" x14ac:dyDescent="0.3">
      <c r="A62" s="17" t="s">
        <v>293</v>
      </c>
      <c r="B62" s="94">
        <v>2</v>
      </c>
      <c r="C62" s="94"/>
      <c r="D62" s="95" t="s">
        <v>422</v>
      </c>
      <c r="E62" s="94"/>
      <c r="F62" s="94"/>
    </row>
    <row r="63" spans="1:7" x14ac:dyDescent="0.3">
      <c r="A63" s="339" t="s">
        <v>36</v>
      </c>
      <c r="B63" s="340"/>
      <c r="C63" s="341"/>
      <c r="D63" s="248">
        <f>SUM(B56:C62)</f>
        <v>14</v>
      </c>
    </row>
    <row r="64" spans="1:7" x14ac:dyDescent="0.3">
      <c r="A64" s="339" t="s">
        <v>295</v>
      </c>
      <c r="B64" s="340"/>
      <c r="C64" s="341"/>
      <c r="D64" s="33">
        <f>D63/(COUNT(B56:C62)*2)</f>
        <v>1</v>
      </c>
    </row>
    <row r="65" spans="1:7" s="22" customFormat="1" x14ac:dyDescent="0.3">
      <c r="A65" s="26"/>
      <c r="B65" s="27"/>
      <c r="C65" s="27"/>
      <c r="D65" s="28"/>
      <c r="G65" s="126"/>
    </row>
    <row r="66" spans="1:7" ht="19.5" x14ac:dyDescent="0.4">
      <c r="A66" s="347" t="s">
        <v>130</v>
      </c>
      <c r="B66" s="348"/>
      <c r="C66" s="348"/>
      <c r="D66" s="348"/>
      <c r="E66" s="348"/>
      <c r="F66" s="348"/>
    </row>
    <row r="67" spans="1:7" ht="49.5" x14ac:dyDescent="0.4">
      <c r="A67" s="17" t="s">
        <v>271</v>
      </c>
      <c r="B67" s="100">
        <v>2</v>
      </c>
      <c r="C67" s="101"/>
      <c r="D67" s="296" t="s">
        <v>431</v>
      </c>
      <c r="E67" s="102"/>
      <c r="F67" s="94"/>
    </row>
    <row r="68" spans="1:7" ht="19.5" x14ac:dyDescent="0.4">
      <c r="A68" s="17" t="s">
        <v>272</v>
      </c>
      <c r="B68" s="100">
        <v>2</v>
      </c>
      <c r="C68" s="101"/>
      <c r="D68" s="95" t="s">
        <v>424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30</v>
      </c>
    </row>
    <row r="85" spans="1:7" x14ac:dyDescent="0.3">
      <c r="A85" s="339" t="s">
        <v>295</v>
      </c>
      <c r="B85" s="340"/>
      <c r="C85" s="341"/>
      <c r="D85" s="33">
        <f>D84/(COUNT(B67:C83)*2)</f>
        <v>1</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2</v>
      </c>
      <c r="C88" s="101"/>
      <c r="D88" s="95"/>
      <c r="E88" s="95"/>
      <c r="F88" s="94"/>
    </row>
    <row r="89" spans="1:7" ht="34.5" x14ac:dyDescent="0.4">
      <c r="A89" s="17" t="s">
        <v>272</v>
      </c>
      <c r="B89" s="110">
        <v>1</v>
      </c>
      <c r="C89" s="101"/>
      <c r="D89" s="95" t="s">
        <v>439</v>
      </c>
      <c r="E89" s="94"/>
      <c r="F89" s="94"/>
    </row>
    <row r="90" spans="1:7" ht="19.5" x14ac:dyDescent="0.4">
      <c r="A90" s="17" t="s">
        <v>300</v>
      </c>
      <c r="B90" s="110">
        <v>2</v>
      </c>
      <c r="C90" s="101"/>
      <c r="D90" s="107"/>
      <c r="E90" s="94"/>
      <c r="F90" s="94"/>
    </row>
    <row r="91" spans="1:7" ht="34.5" x14ac:dyDescent="0.4">
      <c r="A91" s="23" t="s">
        <v>301</v>
      </c>
      <c r="B91" s="110">
        <v>2</v>
      </c>
      <c r="C91" s="101"/>
      <c r="D91" s="29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1</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8">
        <f>SUM(B88:C101)</f>
        <v>20</v>
      </c>
    </row>
    <row r="103" spans="1:7" x14ac:dyDescent="0.3">
      <c r="A103" s="339" t="s">
        <v>295</v>
      </c>
      <c r="B103" s="340"/>
      <c r="C103" s="341"/>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3.75" customHeight="1" x14ac:dyDescent="0.35">
      <c r="A112" s="46" t="s">
        <v>230</v>
      </c>
      <c r="B112" s="110" t="s">
        <v>32</v>
      </c>
      <c r="C112" s="120" t="str">
        <f>IF(B112=0, -5, "0")</f>
        <v>0</v>
      </c>
      <c r="D112" s="127"/>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295" t="s">
        <v>312</v>
      </c>
      <c r="B115" s="110">
        <v>2</v>
      </c>
      <c r="C115" s="120" t="str">
        <f>IF(B115=0, -5, "0")</f>
        <v>0</v>
      </c>
      <c r="D115" s="95" t="s">
        <v>425</v>
      </c>
      <c r="E115" s="94"/>
      <c r="F115" s="94"/>
      <c r="G115" s="126"/>
    </row>
    <row r="116" spans="1:7" s="22" customFormat="1" ht="18" x14ac:dyDescent="0.35">
      <c r="A116" s="46" t="s">
        <v>317</v>
      </c>
      <c r="B116" s="110">
        <v>2</v>
      </c>
      <c r="C116" s="120" t="str">
        <f>IF(B116=0, -5, "0")</f>
        <v>0</v>
      </c>
      <c r="D116" s="95"/>
      <c r="E116" s="94"/>
      <c r="F116" s="94"/>
      <c r="G116" s="126"/>
    </row>
    <row r="117" spans="1:7" s="22" customFormat="1" ht="49.5" x14ac:dyDescent="0.3">
      <c r="A117" s="51" t="s">
        <v>232</v>
      </c>
      <c r="B117" s="110">
        <v>1</v>
      </c>
      <c r="C117" s="94"/>
      <c r="D117" s="297" t="s">
        <v>445</v>
      </c>
      <c r="E117" s="94"/>
      <c r="F117" s="94"/>
      <c r="G117" s="126"/>
    </row>
    <row r="118" spans="1:7" s="22" customFormat="1" x14ac:dyDescent="0.3">
      <c r="A118" s="339" t="s">
        <v>36</v>
      </c>
      <c r="B118" s="340"/>
      <c r="C118" s="341"/>
      <c r="D118" s="248">
        <f>SUM(B107:C117)</f>
        <v>19</v>
      </c>
      <c r="E118" s="13"/>
      <c r="F118" s="13"/>
      <c r="G118" s="126"/>
    </row>
    <row r="119" spans="1:7" s="22" customFormat="1" x14ac:dyDescent="0.3">
      <c r="A119" s="339" t="s">
        <v>295</v>
      </c>
      <c r="B119" s="340"/>
      <c r="C119" s="341"/>
      <c r="D119" s="33">
        <f>D118/(COUNT(B107:C117)*2)</f>
        <v>0.95</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1</v>
      </c>
      <c r="C122" s="94"/>
      <c r="D122" s="113" t="s">
        <v>424</v>
      </c>
      <c r="E122" s="113"/>
      <c r="F122" s="94"/>
    </row>
    <row r="123" spans="1:7" x14ac:dyDescent="0.3">
      <c r="A123" s="44" t="s">
        <v>272</v>
      </c>
      <c r="B123" s="111">
        <v>2</v>
      </c>
      <c r="C123" s="94"/>
      <c r="D123" s="95" t="s">
        <v>424</v>
      </c>
      <c r="E123" s="95"/>
      <c r="F123" s="94"/>
    </row>
    <row r="124" spans="1:7" ht="34.5" x14ac:dyDescent="0.4">
      <c r="A124" s="17" t="s">
        <v>293</v>
      </c>
      <c r="B124" s="111">
        <v>1</v>
      </c>
      <c r="C124" s="101"/>
      <c r="D124" s="95" t="s">
        <v>446</v>
      </c>
      <c r="E124" s="95"/>
      <c r="F124" s="94"/>
    </row>
    <row r="125" spans="1:7" ht="34.5" x14ac:dyDescent="0.4">
      <c r="A125" s="20" t="s">
        <v>247</v>
      </c>
      <c r="B125" s="111">
        <v>1</v>
      </c>
      <c r="C125" s="101"/>
      <c r="D125" s="95" t="s">
        <v>426</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427</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428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19</v>
      </c>
    </row>
    <row r="134" spans="1:7" x14ac:dyDescent="0.3">
      <c r="A134" s="339" t="s">
        <v>295</v>
      </c>
      <c r="B134" s="340"/>
      <c r="C134" s="341"/>
      <c r="D134" s="32">
        <f>D133/(COUNT(B122:C132)*2)</f>
        <v>0.86363636363636365</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9" t="s">
        <v>36</v>
      </c>
      <c r="B149" s="340"/>
      <c r="C149" s="341"/>
      <c r="D149" s="248">
        <f>SUM(B137:C148)</f>
        <v>0</v>
      </c>
    </row>
    <row r="150" spans="1:7" x14ac:dyDescent="0.3">
      <c r="A150" s="339" t="s">
        <v>295</v>
      </c>
      <c r="B150" s="340"/>
      <c r="C150" s="341"/>
      <c r="D150" s="33" t="e">
        <f>D149/(COUNT(B137:C148)*2)</f>
        <v>#DIV/0!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113" t="s">
        <v>429</v>
      </c>
      <c r="E156" s="95" t="s">
        <v>430</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5"/>
      <c r="C161" s="346"/>
      <c r="D161" s="250">
        <f>SUM(B153:C160)</f>
        <v>9</v>
      </c>
    </row>
    <row r="162" spans="1:7" x14ac:dyDescent="0.3">
      <c r="A162" s="339" t="s">
        <v>295</v>
      </c>
      <c r="B162" s="340"/>
      <c r="C162" s="341"/>
      <c r="D162" s="33">
        <f>D161/(COUNT(B153:C160)*2)</f>
        <v>0.5</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433</v>
      </c>
      <c r="E167" s="94"/>
      <c r="F167" s="94"/>
    </row>
    <row r="168" spans="1:7" x14ac:dyDescent="0.3">
      <c r="A168" s="17" t="s">
        <v>86</v>
      </c>
      <c r="B168" s="94">
        <v>0</v>
      </c>
      <c r="C168" s="94"/>
      <c r="D168" s="94"/>
      <c r="E168" s="95"/>
      <c r="F168" s="94"/>
    </row>
    <row r="169" spans="1:7" x14ac:dyDescent="0.3">
      <c r="A169" s="339" t="s">
        <v>36</v>
      </c>
      <c r="B169" s="340"/>
      <c r="C169" s="341"/>
      <c r="D169" s="248">
        <f>SUM(B165:C168)</f>
        <v>5</v>
      </c>
    </row>
    <row r="170" spans="1:7" x14ac:dyDescent="0.3">
      <c r="A170" s="339" t="s">
        <v>295</v>
      </c>
      <c r="B170" s="340"/>
      <c r="C170" s="341"/>
      <c r="D170" s="33">
        <f>D169/(COUNT(B165:C168)*2)</f>
        <v>0.625</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8</v>
      </c>
    </row>
    <row r="178" spans="1:7" x14ac:dyDescent="0.3">
      <c r="A178" s="339" t="s">
        <v>295</v>
      </c>
      <c r="B178" s="340"/>
      <c r="C178" s="341"/>
      <c r="D178" s="33">
        <f>D177/(COUNT(B173:C176)*2)</f>
        <v>1</v>
      </c>
    </row>
    <row r="179" spans="1:7" s="22" customFormat="1" x14ac:dyDescent="0.3">
      <c r="A179" s="26"/>
      <c r="B179" s="27"/>
      <c r="C179" s="27"/>
      <c r="D179" s="28"/>
      <c r="G179" s="126"/>
    </row>
    <row r="180" spans="1:7" ht="19.5" x14ac:dyDescent="0.4">
      <c r="A180" s="347" t="s">
        <v>78</v>
      </c>
      <c r="B180" s="348"/>
      <c r="C180" s="348"/>
      <c r="D180" s="348"/>
      <c r="E180" s="348"/>
      <c r="F180" s="348"/>
    </row>
    <row r="181" spans="1:7" ht="33" x14ac:dyDescent="0.3">
      <c r="A181" s="44" t="s">
        <v>315</v>
      </c>
      <c r="B181" s="94">
        <v>1</v>
      </c>
      <c r="C181" s="94"/>
      <c r="D181" s="95" t="s">
        <v>440</v>
      </c>
      <c r="E181" s="95"/>
      <c r="F181" s="94"/>
    </row>
    <row r="182" spans="1:7" ht="49.5" x14ac:dyDescent="0.3">
      <c r="A182" s="52" t="s">
        <v>220</v>
      </c>
      <c r="B182" s="94">
        <v>1</v>
      </c>
      <c r="C182" s="94"/>
      <c r="D182" s="95" t="s">
        <v>432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8</v>
      </c>
    </row>
    <row r="187" spans="1:7" x14ac:dyDescent="0.3">
      <c r="A187" s="339" t="s">
        <v>295</v>
      </c>
      <c r="B187" s="340"/>
      <c r="C187" s="341"/>
      <c r="D187" s="33">
        <f>D186/(COUNT(B181:C185)*2)</f>
        <v>0.8</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441</v>
      </c>
      <c r="E192" s="94"/>
      <c r="F192" s="94"/>
    </row>
    <row r="193" spans="1:6" x14ac:dyDescent="0.3">
      <c r="A193" s="53" t="s">
        <v>189</v>
      </c>
      <c r="B193" s="94">
        <v>2</v>
      </c>
      <c r="C193" s="94"/>
      <c r="D193" s="94"/>
      <c r="E193" s="94"/>
      <c r="F193" s="94"/>
    </row>
    <row r="194" spans="1:6" x14ac:dyDescent="0.3">
      <c r="A194" s="339" t="s">
        <v>36</v>
      </c>
      <c r="B194" s="340"/>
      <c r="C194" s="341"/>
      <c r="D194" s="54">
        <f>SUM(B190:C193)</f>
        <v>3</v>
      </c>
    </row>
    <row r="195" spans="1:6" x14ac:dyDescent="0.3">
      <c r="A195" s="339" t="s">
        <v>295</v>
      </c>
      <c r="B195" s="340"/>
      <c r="C195" s="341"/>
      <c r="D195" s="33">
        <f>D194/(COUNT(B190:C193)*2)</f>
        <v>0.5</v>
      </c>
    </row>
    <row r="197" spans="1:6" ht="18" x14ac:dyDescent="0.35">
      <c r="A197" s="64" t="s">
        <v>246</v>
      </c>
      <c r="B197" s="63"/>
      <c r="C197" s="63"/>
      <c r="D197" s="293">
        <v>0.25</v>
      </c>
      <c r="E197" s="286"/>
      <c r="F197" s="287"/>
    </row>
    <row r="198" spans="1:6" ht="22.5" x14ac:dyDescent="0.3">
      <c r="A198" s="35" t="s">
        <v>322</v>
      </c>
      <c r="B198" s="36"/>
      <c r="C198" s="37"/>
      <c r="D198" s="38">
        <f>SUM(D194,D186,D177,D169,D161,D63,D52,D33,D22,D118,D149,D133,D102,D84,D42)</f>
        <v>178</v>
      </c>
    </row>
    <row r="199" spans="1:6" ht="22.5" x14ac:dyDescent="0.3">
      <c r="A199" s="35" t="s">
        <v>323</v>
      </c>
      <c r="B199" s="36"/>
      <c r="C199" s="37"/>
      <c r="D199" s="39">
        <f>D198/(COUNT(B190:C193,B181:C185,B173:C176,B165:C168,B153:C160,B56:C62,B46:C51,B26:C32,B17:C21,B107:C117,B137:C148,B122:C132,B88:C101,B67:C83,B37:C41)*2)</f>
        <v>0.87254901960784315</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8"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2" t="s">
        <v>179</v>
      </c>
      <c r="B7" s="312"/>
      <c r="C7" s="312"/>
      <c r="D7" s="312"/>
      <c r="E7" s="312"/>
      <c r="F7" s="312"/>
      <c r="G7" s="125"/>
    </row>
    <row r="8" spans="1:7" ht="29.25" x14ac:dyDescent="0.45">
      <c r="A8" s="313" t="str">
        <f>'Page de garde'!D18</f>
        <v>Saint Gobain</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53"/>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53"/>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53"/>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5" t="s">
        <v>50</v>
      </c>
      <c r="B6" s="335"/>
      <c r="C6" s="335"/>
      <c r="D6" s="335"/>
      <c r="E6" s="335"/>
      <c r="F6" s="335"/>
      <c r="G6" s="125"/>
    </row>
    <row r="7" spans="1:7" s="12" customFormat="1" ht="21.75" customHeight="1" x14ac:dyDescent="0.45">
      <c r="A7" s="313" t="str">
        <f>'A2 Exploitation'!A8:F8</f>
        <v>Saint Gobain</v>
      </c>
      <c r="B7" s="313"/>
      <c r="C7" s="313"/>
      <c r="D7" s="313"/>
      <c r="E7" s="313"/>
      <c r="F7" s="313"/>
      <c r="G7" s="125"/>
    </row>
    <row r="8" spans="1:7" s="12" customFormat="1" ht="24" x14ac:dyDescent="0.45">
      <c r="A8" s="14" t="s">
        <v>42</v>
      </c>
      <c r="B8" s="336">
        <f>'A2 Exploitation'!B9:F9</f>
        <v>0</v>
      </c>
      <c r="C8" s="336"/>
      <c r="D8" s="336"/>
      <c r="E8" s="336"/>
      <c r="F8" s="336"/>
      <c r="G8" s="125"/>
    </row>
    <row r="9" spans="1:7" s="12" customFormat="1" ht="24" x14ac:dyDescent="0.45">
      <c r="A9" s="15" t="s">
        <v>44</v>
      </c>
      <c r="B9" s="337">
        <f>'A2 Exploitation'!B10:F10</f>
        <v>0</v>
      </c>
      <c r="C9" s="337"/>
      <c r="D9" s="337"/>
      <c r="E9" s="337"/>
      <c r="F9" s="337"/>
      <c r="G9" s="125"/>
    </row>
    <row r="10" spans="1:7" s="12" customFormat="1" ht="24" x14ac:dyDescent="0.45">
      <c r="A10" s="14" t="s">
        <v>43</v>
      </c>
      <c r="B10" s="334">
        <f>'A2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50">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48">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48">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48">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48">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48">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48">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48">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48">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48">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50">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48">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48">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48">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E197*100/F197</f>
        <v>#DIV/0!</v>
      </c>
      <c r="E197" s="286">
        <f>COUNTIF('A1 Technique'!F17:F193,"ok")</f>
        <v>0</v>
      </c>
      <c r="F197" s="287">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2" t="s">
        <v>179</v>
      </c>
      <c r="B7" s="312"/>
      <c r="C7" s="312"/>
      <c r="D7" s="312"/>
      <c r="E7" s="312"/>
      <c r="F7" s="312"/>
      <c r="G7" s="125"/>
    </row>
    <row r="8" spans="1:7" ht="29.25" x14ac:dyDescent="0.45">
      <c r="A8" s="313" t="str">
        <f>'Page de garde'!D18</f>
        <v>Saint Gobain</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5" t="s">
        <v>50</v>
      </c>
      <c r="B6" s="335"/>
      <c r="C6" s="335"/>
      <c r="D6" s="335"/>
      <c r="E6" s="335"/>
      <c r="F6" s="335"/>
      <c r="G6" s="125"/>
    </row>
    <row r="7" spans="1:7" s="12" customFormat="1" ht="21.75" customHeight="1" x14ac:dyDescent="0.45">
      <c r="A7" s="313" t="str">
        <f>'A3 Exploitation'!A8:F8</f>
        <v>Saint Gobain</v>
      </c>
      <c r="B7" s="313"/>
      <c r="C7" s="313"/>
      <c r="D7" s="313"/>
      <c r="E7" s="313"/>
      <c r="F7" s="313"/>
      <c r="G7" s="125"/>
    </row>
    <row r="8" spans="1:7" s="12" customFormat="1" ht="24" x14ac:dyDescent="0.45">
      <c r="A8" s="14" t="s">
        <v>42</v>
      </c>
      <c r="B8" s="336">
        <f>'A3 Exploitation'!B9:F9</f>
        <v>0</v>
      </c>
      <c r="C8" s="336"/>
      <c r="D8" s="336"/>
      <c r="E8" s="336"/>
      <c r="F8" s="336"/>
      <c r="G8" s="125"/>
    </row>
    <row r="9" spans="1:7" s="12" customFormat="1" ht="24" x14ac:dyDescent="0.45">
      <c r="A9" s="15" t="s">
        <v>44</v>
      </c>
      <c r="B9" s="337">
        <f>'A3 Exploitation'!B10:F10</f>
        <v>0</v>
      </c>
      <c r="C9" s="337"/>
      <c r="D9" s="337"/>
      <c r="E9" s="337"/>
      <c r="F9" s="337"/>
      <c r="G9" s="125"/>
    </row>
    <row r="10" spans="1:7" s="12" customFormat="1" ht="24" x14ac:dyDescent="0.45">
      <c r="A10" s="14" t="s">
        <v>43</v>
      </c>
      <c r="B10" s="334">
        <f>'A3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92">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91">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91">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91">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91">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91">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91">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91">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91">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91">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92">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91">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91">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91">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E197*100/F197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2" t="s">
        <v>179</v>
      </c>
      <c r="B7" s="312"/>
      <c r="C7" s="312"/>
      <c r="D7" s="312"/>
      <c r="E7" s="312"/>
      <c r="F7" s="312"/>
      <c r="G7" s="125"/>
    </row>
    <row r="8" spans="1:7" ht="29.25" x14ac:dyDescent="0.45">
      <c r="A8" s="313" t="str">
        <f>'Page de garde'!D18</f>
        <v>Saint Gobain</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5" t="s">
        <v>50</v>
      </c>
      <c r="B6" s="335"/>
      <c r="C6" s="335"/>
      <c r="D6" s="335"/>
      <c r="E6" s="335"/>
      <c r="F6" s="335"/>
      <c r="G6" s="125"/>
    </row>
    <row r="7" spans="1:7" s="12" customFormat="1" ht="21.75" customHeight="1" x14ac:dyDescent="0.45">
      <c r="A7" s="313" t="e">
        <f>#REF!</f>
        <v>#REF!</v>
      </c>
      <c r="B7" s="313"/>
      <c r="C7" s="313"/>
      <c r="D7" s="313"/>
      <c r="E7" s="313"/>
      <c r="F7" s="313"/>
      <c r="G7" s="125"/>
    </row>
    <row r="8" spans="1:7" s="12" customFormat="1" ht="24" x14ac:dyDescent="0.45">
      <c r="A8" s="14" t="s">
        <v>42</v>
      </c>
      <c r="B8" s="336">
        <f>'A4 Exploitation'!B9:F9</f>
        <v>0</v>
      </c>
      <c r="C8" s="336"/>
      <c r="D8" s="336"/>
      <c r="E8" s="336"/>
      <c r="F8" s="336"/>
      <c r="G8" s="125"/>
    </row>
    <row r="9" spans="1:7" s="12" customFormat="1" ht="24" x14ac:dyDescent="0.45">
      <c r="A9" s="15" t="s">
        <v>44</v>
      </c>
      <c r="B9" s="337">
        <f>'A4 Exploitation'!B10:F10</f>
        <v>0</v>
      </c>
      <c r="C9" s="337"/>
      <c r="D9" s="337"/>
      <c r="E9" s="337"/>
      <c r="F9" s="337"/>
      <c r="G9" s="125"/>
    </row>
    <row r="10" spans="1:7" s="12" customFormat="1" ht="24" x14ac:dyDescent="0.45">
      <c r="A10" s="14" t="s">
        <v>43</v>
      </c>
      <c r="B10" s="334">
        <f>'A4 Exploitation'!A8:F8</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45">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44">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44">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44">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44">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44">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44">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44">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44">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44">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45">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44">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44">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44">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Dr Mejed Heni-QLC</cp:lastModifiedBy>
  <cp:lastPrinted>2018-02-22T14:54:44Z</cp:lastPrinted>
  <dcterms:created xsi:type="dcterms:W3CDTF">2015-10-03T07:44:26Z</dcterms:created>
  <dcterms:modified xsi:type="dcterms:W3CDTF">2018-03-10T09:30:48Z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