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06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6930" tabRatio="99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Exploitation'!$A$1:$I$505</definedName>
    <definedName name="_xlnm.Print_Area" localSheetId="2">'A1 Technique'!$A$1:$F$209</definedName>
    <definedName name="_xlnm.Print_Area" localSheetId="3">'A2 Exploitation'!$A$1:$G$506</definedName>
  </definedNames>
  <calcPr calcId="17102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9" l="1"/>
  <c r="B9" i="19"/>
  <c r="B8" i="19"/>
  <c r="C190" i="19" l="1"/>
  <c r="D193" i="19" s="1"/>
  <c r="D185" i="19"/>
  <c r="D186" i="19" s="1"/>
  <c r="D176" i="19"/>
  <c r="D177" i="19" s="1"/>
  <c r="D168" i="19"/>
  <c r="D169" i="19" s="1"/>
  <c r="C164" i="19"/>
  <c r="C156" i="19"/>
  <c r="C155" i="19"/>
  <c r="C154" i="19"/>
  <c r="D160" i="19" s="1"/>
  <c r="D161" i="19" s="1"/>
  <c r="C144" i="19"/>
  <c r="C143" i="19"/>
  <c r="C137" i="19"/>
  <c r="D148" i="19" s="1"/>
  <c r="D149" i="19" s="1"/>
  <c r="C131" i="19"/>
  <c r="C129" i="19"/>
  <c r="C127" i="19"/>
  <c r="C126" i="19"/>
  <c r="D132" i="19" s="1"/>
  <c r="D133" i="19" s="1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D62" i="19" s="1"/>
  <c r="D63" i="19" s="1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18"/>
  <c r="B44" i="29" s="1"/>
  <c r="C498" i="18"/>
  <c r="D500" i="18" s="1"/>
  <c r="C477" i="18"/>
  <c r="D491" i="18" s="1"/>
  <c r="D492" i="18" s="1"/>
  <c r="B170" i="29" s="1"/>
  <c r="C476" i="18"/>
  <c r="C467" i="18"/>
  <c r="D470" i="18" s="1"/>
  <c r="D471" i="18" s="1"/>
  <c r="B161" i="29" s="1"/>
  <c r="D461" i="18"/>
  <c r="D462" i="18" s="1"/>
  <c r="B152" i="29" s="1"/>
  <c r="D449" i="18"/>
  <c r="D448" i="18"/>
  <c r="C439" i="18"/>
  <c r="D442" i="18" s="1"/>
  <c r="D443" i="18" s="1"/>
  <c r="A436" i="18"/>
  <c r="C426" i="18"/>
  <c r="C423" i="18"/>
  <c r="C419" i="18"/>
  <c r="D429" i="18" s="1"/>
  <c r="C413" i="18"/>
  <c r="D415" i="18" s="1"/>
  <c r="D416" i="18" s="1"/>
  <c r="A406" i="18"/>
  <c r="C396" i="18"/>
  <c r="C395" i="18"/>
  <c r="D399" i="18" s="1"/>
  <c r="C387" i="18"/>
  <c r="C384" i="18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D336" i="18" s="1"/>
  <c r="D337" i="18" s="1"/>
  <c r="A325" i="18"/>
  <c r="C315" i="18"/>
  <c r="C311" i="18"/>
  <c r="C309" i="18"/>
  <c r="D318" i="18" s="1"/>
  <c r="C300" i="18"/>
  <c r="D302" i="18" s="1"/>
  <c r="D303" i="18" s="1"/>
  <c r="A292" i="18"/>
  <c r="C279" i="18"/>
  <c r="C277" i="18"/>
  <c r="C271" i="18"/>
  <c r="C260" i="18"/>
  <c r="C256" i="18"/>
  <c r="C251" i="18"/>
  <c r="D263" i="18" s="1"/>
  <c r="D264" i="18" s="1"/>
  <c r="A249" i="18"/>
  <c r="C236" i="18"/>
  <c r="C235" i="18"/>
  <c r="D242" i="18" s="1"/>
  <c r="C224" i="18"/>
  <c r="C222" i="18"/>
  <c r="C214" i="18"/>
  <c r="C211" i="18"/>
  <c r="D206" i="18"/>
  <c r="D207" i="18" s="1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23" i="18"/>
  <c r="D24" i="18" s="1"/>
  <c r="A17" i="18"/>
  <c r="A8" i="18"/>
  <c r="D146" i="18" l="1"/>
  <c r="D147" i="18" s="1"/>
  <c r="D37" i="18"/>
  <c r="D110" i="18"/>
  <c r="D111" i="18" s="1"/>
  <c r="D388" i="18"/>
  <c r="D389" i="18" s="1"/>
  <c r="D285" i="18"/>
  <c r="D117" i="19"/>
  <c r="D118" i="19" s="1"/>
  <c r="D101" i="19"/>
  <c r="D102" i="19" s="1"/>
  <c r="D83" i="19"/>
  <c r="D84" i="19" s="1"/>
  <c r="D229" i="18"/>
  <c r="D230" i="18" s="1"/>
  <c r="D186" i="18"/>
  <c r="D187" i="18" s="1"/>
  <c r="D134" i="18"/>
  <c r="D135" i="18" s="1"/>
  <c r="D81" i="18"/>
  <c r="D82" i="18" s="1"/>
  <c r="D194" i="19"/>
  <c r="D40" i="18"/>
  <c r="D41" i="18" s="1"/>
  <c r="D38" i="18"/>
  <c r="D430" i="18"/>
  <c r="D432" i="18"/>
  <c r="D433" i="18" s="1"/>
  <c r="B134" i="29" s="1"/>
  <c r="D243" i="18"/>
  <c r="D245" i="18"/>
  <c r="D246" i="18" s="1"/>
  <c r="D319" i="18"/>
  <c r="D321" i="18"/>
  <c r="D322" i="18" s="1"/>
  <c r="D400" i="18"/>
  <c r="D164" i="18"/>
  <c r="D189" i="18"/>
  <c r="D190" i="18" s="1"/>
  <c r="D288" i="18"/>
  <c r="D289" i="18" s="1"/>
  <c r="D286" i="18"/>
  <c r="D349" i="18"/>
  <c r="D350" i="18" s="1"/>
  <c r="D347" i="18"/>
  <c r="D451" i="18"/>
  <c r="D452" i="18" s="1"/>
  <c r="B143" i="29" s="1"/>
  <c r="D501" i="18"/>
  <c r="B179" i="29" s="1"/>
  <c r="B9" i="17"/>
  <c r="B8" i="17"/>
  <c r="C26" i="17"/>
  <c r="B10" i="17"/>
  <c r="D402" i="18" l="1"/>
  <c r="D403" i="18" s="1"/>
  <c r="D197" i="19"/>
  <c r="D198" i="19" s="1"/>
  <c r="B11" i="19" s="1"/>
  <c r="D149" i="18"/>
  <c r="D150" i="18" s="1"/>
  <c r="D96" i="18"/>
  <c r="D97" i="18" s="1"/>
  <c r="D504" i="18"/>
  <c r="D505" i="18" s="1"/>
  <c r="D503" i="22"/>
  <c r="B46" i="29" s="1"/>
  <c r="B12" i="18" l="1"/>
  <c r="B25" i="29"/>
  <c r="B35" i="29"/>
  <c r="D503" i="16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D160" i="27" s="1"/>
  <c r="D161" i="27" s="1"/>
  <c r="C144" i="27"/>
  <c r="C143" i="27"/>
  <c r="C137" i="27"/>
  <c r="C131" i="27"/>
  <c r="C129" i="27"/>
  <c r="C127" i="27"/>
  <c r="C126" i="27"/>
  <c r="C115" i="27"/>
  <c r="C114" i="27"/>
  <c r="D117" i="27" s="1"/>
  <c r="D118" i="27" s="1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D148" i="21" s="1"/>
  <c r="D149" i="21" s="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503" i="26"/>
  <c r="B48" i="29" s="1"/>
  <c r="C498" i="26"/>
  <c r="D500" i="26" s="1"/>
  <c r="C477" i="26"/>
  <c r="C476" i="26"/>
  <c r="D491" i="26" s="1"/>
  <c r="D492" i="26" s="1"/>
  <c r="B174" i="29" s="1"/>
  <c r="C467" i="26"/>
  <c r="D470" i="26" s="1"/>
  <c r="D471" i="26" s="1"/>
  <c r="B165" i="29" s="1"/>
  <c r="D461" i="26"/>
  <c r="D462" i="26" s="1"/>
  <c r="B156" i="29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23" i="26"/>
  <c r="D24" i="26" s="1"/>
  <c r="A17" i="26"/>
  <c r="A8" i="26"/>
  <c r="D503" i="24"/>
  <c r="B47" i="29" s="1"/>
  <c r="D500" i="24"/>
  <c r="D501" i="24" s="1"/>
  <c r="B182" i="29" s="1"/>
  <c r="C498" i="24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D442" i="24"/>
  <c r="D451" i="24" s="1"/>
  <c r="D452" i="24" s="1"/>
  <c r="B146" i="29" s="1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D206" i="24" s="1"/>
  <c r="D207" i="24" s="1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D388" i="22" s="1"/>
  <c r="D389" i="22" s="1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D206" i="22"/>
  <c r="D207" i="22" s="1"/>
  <c r="C204" i="22"/>
  <c r="C203" i="22"/>
  <c r="C195" i="22"/>
  <c r="A193" i="22"/>
  <c r="C180" i="22"/>
  <c r="C176" i="22"/>
  <c r="C174" i="22"/>
  <c r="C172" i="22"/>
  <c r="D186" i="22" s="1"/>
  <c r="D187" i="22" s="1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D54" i="22" s="1"/>
  <c r="D55" i="22" s="1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D470" i="20"/>
  <c r="D471" i="20" s="1"/>
  <c r="B162" i="29" s="1"/>
  <c r="C467" i="20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D285" i="20" s="1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D110" i="20"/>
  <c r="D111" i="20" s="1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19" i="16"/>
  <c r="C423" i="16"/>
  <c r="D37" i="22" l="1"/>
  <c r="D318" i="24"/>
  <c r="D336" i="24"/>
  <c r="D337" i="24" s="1"/>
  <c r="D37" i="26"/>
  <c r="D40" i="26" s="1"/>
  <c r="D41" i="26" s="1"/>
  <c r="D110" i="26"/>
  <c r="D111" i="26" s="1"/>
  <c r="D242" i="26"/>
  <c r="D83" i="21"/>
  <c r="D84" i="21" s="1"/>
  <c r="D132" i="21"/>
  <c r="D133" i="21" s="1"/>
  <c r="D160" i="21"/>
  <c r="D161" i="21" s="1"/>
  <c r="D83" i="23"/>
  <c r="D84" i="23" s="1"/>
  <c r="D132" i="23"/>
  <c r="D133" i="23" s="1"/>
  <c r="D148" i="23"/>
  <c r="D149" i="23" s="1"/>
  <c r="D186" i="20"/>
  <c r="D187" i="20" s="1"/>
  <c r="D429" i="20"/>
  <c r="D491" i="20"/>
  <c r="D492" i="20" s="1"/>
  <c r="B171" i="29" s="1"/>
  <c r="D81" i="24"/>
  <c r="D82" i="24" s="1"/>
  <c r="D110" i="24"/>
  <c r="D111" i="24" s="1"/>
  <c r="D62" i="21"/>
  <c r="D63" i="21" s="1"/>
  <c r="D83" i="25"/>
  <c r="D84" i="25" s="1"/>
  <c r="D132" i="25"/>
  <c r="D133" i="25" s="1"/>
  <c r="D148" i="25"/>
  <c r="D149" i="25" s="1"/>
  <c r="D318" i="20"/>
  <c r="D336" i="20"/>
  <c r="D337" i="20" s="1"/>
  <c r="D146" i="22"/>
  <c r="D149" i="22" s="1"/>
  <c r="D150" i="22" s="1"/>
  <c r="D491" i="22"/>
  <c r="D492" i="22" s="1"/>
  <c r="B172" i="29" s="1"/>
  <c r="D349" i="24"/>
  <c r="D350" i="24" s="1"/>
  <c r="D134" i="26"/>
  <c r="D135" i="26" s="1"/>
  <c r="D146" i="26"/>
  <c r="D147" i="26" s="1"/>
  <c r="D117" i="21"/>
  <c r="D118" i="21" s="1"/>
  <c r="D62" i="23"/>
  <c r="D63" i="23" s="1"/>
  <c r="D62" i="25"/>
  <c r="D63" i="25" s="1"/>
  <c r="D62" i="27"/>
  <c r="D63" i="27" s="1"/>
  <c r="D229" i="20"/>
  <c r="D230" i="20" s="1"/>
  <c r="D134" i="22"/>
  <c r="D135" i="22" s="1"/>
  <c r="D134" i="24"/>
  <c r="D135" i="24" s="1"/>
  <c r="D146" i="24"/>
  <c r="D147" i="24" s="1"/>
  <c r="D81" i="26"/>
  <c r="D206" i="26"/>
  <c r="D207" i="26" s="1"/>
  <c r="D263" i="26"/>
  <c r="D264" i="26" s="1"/>
  <c r="D83" i="27"/>
  <c r="D84" i="27" s="1"/>
  <c r="D132" i="27"/>
  <c r="D133" i="27" s="1"/>
  <c r="D148" i="27"/>
  <c r="D149" i="27" s="1"/>
  <c r="D81" i="20"/>
  <c r="D206" i="20"/>
  <c r="D207" i="20" s="1"/>
  <c r="D242" i="20"/>
  <c r="D263" i="20"/>
  <c r="D264" i="20" s="1"/>
  <c r="D388" i="20"/>
  <c r="D389" i="20" s="1"/>
  <c r="D285" i="22"/>
  <c r="D286" i="22" s="1"/>
  <c r="D429" i="22"/>
  <c r="D186" i="24"/>
  <c r="D187" i="24" s="1"/>
  <c r="D229" i="24"/>
  <c r="D230" i="24" s="1"/>
  <c r="D242" i="24"/>
  <c r="D243" i="24" s="1"/>
  <c r="D263" i="24"/>
  <c r="D264" i="24" s="1"/>
  <c r="D285" i="26"/>
  <c r="D318" i="26"/>
  <c r="D336" i="26"/>
  <c r="D337" i="26" s="1"/>
  <c r="D429" i="26"/>
  <c r="D160" i="23"/>
  <c r="D161" i="23" s="1"/>
  <c r="D160" i="25"/>
  <c r="D161" i="25" s="1"/>
  <c r="D101" i="27"/>
  <c r="D102" i="27" s="1"/>
  <c r="D451" i="26"/>
  <c r="D452" i="26" s="1"/>
  <c r="B147" i="29" s="1"/>
  <c r="D54" i="20"/>
  <c r="D55" i="20" s="1"/>
  <c r="D134" i="20"/>
  <c r="D135" i="20" s="1"/>
  <c r="D146" i="20"/>
  <c r="D149" i="20" s="1"/>
  <c r="D150" i="20" s="1"/>
  <c r="D379" i="20"/>
  <c r="D380" i="20" s="1"/>
  <c r="D399" i="20"/>
  <c r="D81" i="22"/>
  <c r="D110" i="22"/>
  <c r="D111" i="22" s="1"/>
  <c r="D229" i="22"/>
  <c r="D230" i="22" s="1"/>
  <c r="D242" i="22"/>
  <c r="D263" i="22"/>
  <c r="D264" i="22" s="1"/>
  <c r="D318" i="22"/>
  <c r="D319" i="22" s="1"/>
  <c r="D336" i="22"/>
  <c r="D337" i="22" s="1"/>
  <c r="D451" i="22"/>
  <c r="D452" i="22" s="1"/>
  <c r="B145" i="29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40" i="24"/>
  <c r="D41" i="24" s="1"/>
  <c r="D194" i="27"/>
  <c r="D197" i="25"/>
  <c r="D198" i="25" s="1"/>
  <c r="B11" i="25" s="1"/>
  <c r="D194" i="25"/>
  <c r="D194" i="23"/>
  <c r="D197" i="21"/>
  <c r="D198" i="21" s="1"/>
  <c r="B11" i="21" s="1"/>
  <c r="D194" i="21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B138" i="29" s="1"/>
  <c r="D430" i="26"/>
  <c r="D501" i="26"/>
  <c r="B183" i="29" s="1"/>
  <c r="D96" i="26"/>
  <c r="D97" i="26" s="1"/>
  <c r="D82" i="26"/>
  <c r="D164" i="26"/>
  <c r="D189" i="26"/>
  <c r="D190" i="26" s="1"/>
  <c r="D400" i="26"/>
  <c r="D402" i="26"/>
  <c r="D403" i="26" s="1"/>
  <c r="D347" i="26"/>
  <c r="D449" i="26"/>
  <c r="D286" i="24"/>
  <c r="D288" i="24"/>
  <c r="D289" i="24" s="1"/>
  <c r="D245" i="24"/>
  <c r="D246" i="24" s="1"/>
  <c r="D164" i="24"/>
  <c r="D189" i="24"/>
  <c r="D190" i="24" s="1"/>
  <c r="D400" i="24"/>
  <c r="D402" i="24"/>
  <c r="D403" i="24" s="1"/>
  <c r="D96" i="24"/>
  <c r="D97" i="24" s="1"/>
  <c r="D321" i="24"/>
  <c r="D322" i="24" s="1"/>
  <c r="D319" i="24"/>
  <c r="D432" i="24"/>
  <c r="D433" i="24" s="1"/>
  <c r="B137" i="29" s="1"/>
  <c r="D430" i="24"/>
  <c r="D38" i="24"/>
  <c r="D347" i="24"/>
  <c r="D288" i="22"/>
  <c r="D289" i="22" s="1"/>
  <c r="D349" i="22"/>
  <c r="D350" i="22" s="1"/>
  <c r="D347" i="22"/>
  <c r="D40" i="22"/>
  <c r="D41" i="22" s="1"/>
  <c r="D38" i="22"/>
  <c r="D501" i="22"/>
  <c r="B181" i="29" s="1"/>
  <c r="D402" i="22"/>
  <c r="D403" i="22" s="1"/>
  <c r="D400" i="22"/>
  <c r="D164" i="22"/>
  <c r="D189" i="22"/>
  <c r="D190" i="22" s="1"/>
  <c r="D432" i="22"/>
  <c r="D433" i="22" s="1"/>
  <c r="B136" i="29" s="1"/>
  <c r="D430" i="22"/>
  <c r="D82" i="22"/>
  <c r="D96" i="22"/>
  <c r="D97" i="22" s="1"/>
  <c r="D243" i="22"/>
  <c r="D245" i="22"/>
  <c r="D246" i="22" s="1"/>
  <c r="D147" i="22"/>
  <c r="D449" i="22"/>
  <c r="D321" i="20"/>
  <c r="D322" i="20" s="1"/>
  <c r="D319" i="20"/>
  <c r="D432" i="20"/>
  <c r="D433" i="20" s="1"/>
  <c r="B135" i="29" s="1"/>
  <c r="D430" i="20"/>
  <c r="D349" i="20"/>
  <c r="D350" i="20" s="1"/>
  <c r="D501" i="20"/>
  <c r="B180" i="29" s="1"/>
  <c r="D286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3" i="20"/>
  <c r="D451" i="20"/>
  <c r="D452" i="20" s="1"/>
  <c r="B144" i="29" s="1"/>
  <c r="D347" i="20"/>
  <c r="D40" i="20"/>
  <c r="D41" i="20" s="1"/>
  <c r="D449" i="20"/>
  <c r="D147" i="20" l="1"/>
  <c r="D321" i="22"/>
  <c r="D322" i="22" s="1"/>
  <c r="D149" i="24"/>
  <c r="D150" i="24" s="1"/>
  <c r="D38" i="26"/>
  <c r="D149" i="26"/>
  <c r="D150" i="26" s="1"/>
  <c r="D197" i="23"/>
  <c r="D198" i="23" s="1"/>
  <c r="B11" i="23" s="1"/>
  <c r="D197" i="27"/>
  <c r="D198" i="27" s="1"/>
  <c r="B11" i="27" s="1"/>
  <c r="D245" i="20"/>
  <c r="D246" i="20" s="1"/>
  <c r="B90" i="29" s="1"/>
  <c r="D349" i="26"/>
  <c r="D350" i="26" s="1"/>
  <c r="D504" i="26"/>
  <c r="D505" i="26" s="1"/>
  <c r="D504" i="24"/>
  <c r="D505" i="24" s="1"/>
  <c r="D504" i="22"/>
  <c r="D505" i="22" s="1"/>
  <c r="B125" i="29"/>
  <c r="B53" i="29"/>
  <c r="B93" i="29"/>
  <c r="B75" i="29"/>
  <c r="B128" i="29"/>
  <c r="B101" i="29"/>
  <c r="B100" i="29"/>
  <c r="B55" i="29"/>
  <c r="B99" i="29"/>
  <c r="B126" i="29"/>
  <c r="B80" i="29"/>
  <c r="B116" i="29"/>
  <c r="B89" i="29"/>
  <c r="B107" i="29"/>
  <c r="B71" i="29"/>
  <c r="B98" i="29"/>
  <c r="A8" i="16"/>
  <c r="A7" i="19" s="1"/>
  <c r="B192" i="29"/>
  <c r="B191" i="29"/>
  <c r="B188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2" i="24" l="1"/>
  <c r="B38" i="29"/>
  <c r="B28" i="29"/>
  <c r="B12" i="26"/>
  <c r="B39" i="29"/>
  <c r="B29" i="29"/>
  <c r="B12" i="22"/>
  <c r="B37" i="29"/>
  <c r="B27" i="29"/>
  <c r="D504" i="20"/>
  <c r="D505" i="20" s="1"/>
  <c r="A7" i="25"/>
  <c r="A7" i="27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0" l="1"/>
  <c r="B36" i="29"/>
  <c r="B26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321" i="16" l="1"/>
  <c r="D322" i="16" s="1"/>
  <c r="B106" i="29" s="1"/>
  <c r="D197" i="17"/>
  <c r="D198" i="17" s="1"/>
  <c r="B187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<sst xmlns="http://schemas.openxmlformats.org/spreadsheetml/2006/main" count="4529" uniqueCount="526">
  <si>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</si>
  <si>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</si>
  <si>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</si>
  <si>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</si>
  <si>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</si>
  <si>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</si>
  <si>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</si>
  <si>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</si>
  <si>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</si>
  <si>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</si>
  <si>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</si>
  <si>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</si>
  <si>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</si>
  <si>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</si>
  <si>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</si>
  <si>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</si>
  <si>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</si>
  <si>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</si>
  <si>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</si>
  <si>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</si>
  <si>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</si>
  <si>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</si>
  <si>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</si>
  <si>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</si>
  <si>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</si>
  <si>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</si>
  <si>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</si>
  <si>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</si>
  <si>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</si>
  <si>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</si>
  <si>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</si>
  <si>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</si>
  <si>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</si>
  <si>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</si>
  <si>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</si>
  <si>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</si>
  <si>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</si>
  <si>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</si>
  <si>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</si>
  <si>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</si>
  <si>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</si>
  <si>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</si>
  <si>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</si>
  <si>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</si>
  <si>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</si>
  <si>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</si>
  <si>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</si>
  <si>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</si>
  <si>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</si>
  <si>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</si>
  <si>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</si>
  <si>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</si>
  <si>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</si>
  <si>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</si>
  <si>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</si>
  <si>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</si>
  <si>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</si>
  <si>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</si>
  <si>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</si>
  <si>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</si>
  <si>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</si>
  <si>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</si>
  <si>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</si>
  <si>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</si>
  <si>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</si>
  <si>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</si>
  <si>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</si>
  <si>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</si>
  <si>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</si>
  <si>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</si>
  <si>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</si>
  <si>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</si>
  <si>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</si>
  <si>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</si>
  <si>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</si>
  <si>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</si>
  <si>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</si>
  <si>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</si>
  <si>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</si>
  <si>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</si>
  <si>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</si>
  <si>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</si>
  <si>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</si>
  <si>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</si>
  <si>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</si>
  <si>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</si>
  <si>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</si>
  <si>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</si>
  <si>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</si>
  <si>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</si>
  <si>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</si>
  <si>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</si>
  <si>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</si>
  <si>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</si>
  <si>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</si>
  <si>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</si>
  <si>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</si>
  <si>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</si>
  <si>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</si>
  <si>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</si>
  <si>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</si>
  <si>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</si>
  <si>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</si>
  <si>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</si>
  <si>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</si>
  <si>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</si>
  <si>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</si>
  <si>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</si>
  <si>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</si>
  <si>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</si>
  <si>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</si>
  <si>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</si>
  <si>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</si>
  <si>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</si>
  <si>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</si>
  <si>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</si>
  <si>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</si>
  <si>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</si>
  <si>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</si>
  <si>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</si>
  <si>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</si>
  <si>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</si>
  <si>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</si>
  <si>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</si>
  <si>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</si>
  <si>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</si>
  <si>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</si>
  <si>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</si>
  <si>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</si>
  <si>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</si>
  <si>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</si>
  <si>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</si>
  <si>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</si>
  <si>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</si>
  <si>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</si>
  <si>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</si>
  <si>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</si>
  <si>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</si>
  <si>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</si>
  <si>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</si>
  <si>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</si>
  <si>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</si>
  <si>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</si>
  <si>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</si>
  <si>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</si>
  <si>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</si>
  <si>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</si>
  <si>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</si>
  <si>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</si>
  <si>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</si>
  <si>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</si>
  <si>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</si>
  <si>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</si>
  <si>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</si>
  <si>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</si>
  <si>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</si>
  <si>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</si>
  <si>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</si>
  <si>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</si>
  <si>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</si>
  <si>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</si>
  <si>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</si>
  <si>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</si>
  <si>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</si>
  <si>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</si>
  <si>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</si>
  <si>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</si>
  <si>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</si>
  <si>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</si>
  <si>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</si>
  <si>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</si>
  <si>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</si>
  <si>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</si>
  <si>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</si>
  <si>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</si>
  <si>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</si>
  <si>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</si>
  <si>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</si>
  <si>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</si>
  <si>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</si>
  <si>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</si>
  <si>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</si>
  <si>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</si>
  <si>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</si>
  <si>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</si>
  <si>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</si>
  <si>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</si>
  <si>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</si>
  <si>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</si>
  <si>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</si>
  <si>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</si>
  <si>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</si>
  <si>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</si>
  <si>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</si>
  <si>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</si>
  <si>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</si>
  <si>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</si>
  <si>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</si>
  <si>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</si>
  <si>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</si>
  <si>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</si>
  <si>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</si>
  <si>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</si>
  <si>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</si>
  <si>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</si>
  <si>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</si>
  <si>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</si>
  <si>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</si>
  <si>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</si>
  <si>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</si>
  <si>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</si>
  <si>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</si>
  <si>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</si>
  <si>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</si>
  <si>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</si>
  <si>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</si>
  <si>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</si>
  <si>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</si>
  <si>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</si>
  <si>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</si>
  <si>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</si>
  <si>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</si>
  <si>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</si>
  <si>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</si>
  <si>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</si>
  <si>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</si>
  <si>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</si>
  <si>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</si>
  <si>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</si>
  <si>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</si>
  <si>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</si>
  <si>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</si>
  <si>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</si>
  <si>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</si>
  <si>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</si>
  <si>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</si>
  <si>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</si>
  <si>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</si>
  <si>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</si>
  <si>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</si>
  <si>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</si>
  <si>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</si>
  <si>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</si>
  <si>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</si>
  <si>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</si>
  <si>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</si>
  <si>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</si>
  <si>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</si>
  <si>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</si>
  <si>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</si>
  <si>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</si>
  <si>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</si>
  <si>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</si>
  <si>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</si>
  <si>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</si>
  <si>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</si>
  <si>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</si>
  <si>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</si>
  <si>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</si>
  <si>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</si>
  <si>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</si>
  <si>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</si>
  <si>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</si>
  <si>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</si>
  <si>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</si>
  <si>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</si>
  <si>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</si>
  <si>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</si>
  <si>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</si>
  <si>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</si>
  <si>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</si>
  <si>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</si>
  <si>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</si>
  <si>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</si>
  <si>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</si>
  <si>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</si>
  <si>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</si>
  <si>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</si>
  <si>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</si>
  <si>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</si>
  <si>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</si>
  <si>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</si>
  <si>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</si>
  <si>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</si>
  <si>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</si>
  <si>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</si>
  <si>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</si>
  <si>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</si>
  <si>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</si>
  <si>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</si>
  <si>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</si>
  <si>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</si>
  <si>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</si>
  <si>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</si>
  <si>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</si>
  <si>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</si>
  <si>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</si>
  <si>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</si>
  <si>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</si>
  <si>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</si>
  <si>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</si>
  <si>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</si>
  <si>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</si>
  <si>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</si>
  <si>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</si>
  <si>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</si>
  <si>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</si>
  <si>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</si>
  <si>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</si>
  <si>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</si>
  <si>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</si>
  <si>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</si>
  <si>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</si>
  <si>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</si>
  <si>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</si>
  <si>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</si>
  <si>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</si>
  <si>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</si>
  <si>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</si>
  <si>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</si>
  <si>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</si>
  <si>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</si>
  <si>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</si>
  <si>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</si>
  <si>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</si>
  <si>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</si>
  <si>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</si>
  <si>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</si>
  <si>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</si>
  <si>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</si>
  <si>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</si>
  <si>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</si>
  <si>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</si>
  <si>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</si>
  <si>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</si>
  <si>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</si>
  <si>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</si>
  <si>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</si>
  <si>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</si>
  <si>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</si>
  <si>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</si>
  <si>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</si>
  <si>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</si>
  <si>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</si>
  <si>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</si>
  <si>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</si>
  <si>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</si>
  <si>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</si>
  <si>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</si>
  <si>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</si>
  <si>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</si>
  <si>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</si>
  <si>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</si>
  <si>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</si>
  <si>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</si>
  <si>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</si>
  <si>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</si>
  <si>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</si>
  <si>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</si>
  <si>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</si>
  <si>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</si>
  <si>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</si>
  <si>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</si>
  <si>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</si>
  <si>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</si>
  <si>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</si>
  <si>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</si>
  <si>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</si>
  <si>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</si>
  <si>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</si>
  <si>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</si>
  <si>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</si>
  <si>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</si>
  <si>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</si>
  <si>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</si>
  <si>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</si>
  <si>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</si>
  <si>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</si>
  <si>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</si>
  <si>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</si>
  <si>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</si>
  <si>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</si>
  <si>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</si>
  <si>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</si>
  <si>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</si>
  <si>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</si>
  <si>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</si>
  <si>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</si>
  <si>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</si>
  <si>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</si>
  <si>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</si>
  <si>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</si>
  <si>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</si>
  <si>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</si>
  <si>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</si>
  <si>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</si>
  <si>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</si>
  <si>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</si>
  <si>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</si>
  <si>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</si>
  <si>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</si>
  <si>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</si>
  <si>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</si>
  <si>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</si>
  <si>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</si>
  <si>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</si>
  <si>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</si>
  <si>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</si>
  <si>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</si>
  <si>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</si>
  <si>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</si>
  <si>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Réparer la machine à glace.</t>
  </si>
  <si>
    <t>Présence excessive de givre dans le meuble surgelé</t>
  </si>
  <si>
    <t>Revoir le problème de  dégivrage du meuble.</t>
  </si>
  <si>
    <t>Les palettes et les caisses sont rangées.</t>
  </si>
  <si>
    <t>Présence de trace d'humidité au plafond.
Repeindre les murs.</t>
  </si>
  <si>
    <t xml:space="preserve">Réserve sèche: Stockage des sacs à sucre sur des palettes en bois.
Stagnation d’eau sous les palettes.
Entreposage des sacs de réemballage à même le sol.
L'opératrice chargée de la manipulation du sucre; portait des épingles au voile et ne portait pas de gant.
</t>
  </si>
  <si>
    <t>La température du laboratoire est de 10,9°C.</t>
  </si>
  <si>
    <t>Pas de fabrication de merguez au laboratoire.</t>
  </si>
  <si>
    <t>La température de la chambre froide FLEG est de 7°C.</t>
  </si>
  <si>
    <t>Présence de piqûres de moisissures sur l'évaporateur.</t>
  </si>
  <si>
    <t xml:space="preserve">Nous rappelons que la décontamination des fruits et des œufs doit avoir lieu en fin de journée pour le 
lendemain. 
Ces produits seront protégés et maintenus au froid le 
soir. </t>
  </si>
  <si>
    <t>Présence de mouches au laboratoire boulangerie. Prévoir un DEIV à ce niveau.</t>
  </si>
  <si>
    <t>Il s'agit d'un terminal de cuisson.</t>
  </si>
  <si>
    <t>Les échantillons vérifiés sont conformes.
Les enregistrements de contrôles sont réalisés.</t>
  </si>
  <si>
    <t>Prévoir un thermomètre à ce niveau.</t>
  </si>
  <si>
    <t>Présence de toile d'araignée au plafond du laboratoire.</t>
  </si>
  <si>
    <t>Une sensibilisation sur le protocole de lavage des mains a eu lieu le jour de l'audit.</t>
  </si>
  <si>
    <t>La machine à glace était en panne le jour de l'audit.</t>
  </si>
  <si>
    <t>La température de la chambre froide est de 2,1°C.</t>
  </si>
  <si>
    <t>Interdire le port d'épingles aux femmes voilées.
Une opératrice avait la tenue souillée.</t>
  </si>
  <si>
    <t>La température de la chambre froide est 1,4°C.</t>
  </si>
  <si>
    <t>Ajuster l'afficheur.</t>
  </si>
  <si>
    <t>La température du meuble des plats cuisinés est 5,5°C.</t>
  </si>
  <si>
    <t>Une sensibilisation sur la conformité de l'huile de friture a té réalisé; couleur, taux de composés polaire, température maximale, durée de friture, etc.</t>
  </si>
  <si>
    <t xml:space="preserve">Nous rappelons que la décontamination des légumes et des œufs doit avoir lieu en fin de journée pour le 
lendemain. 
Ces produits seront protégés et maintenus au froid le 
soir. </t>
  </si>
  <si>
    <t>La température du meuble fromage est 6,2°C.</t>
  </si>
  <si>
    <t>Mme Meriam CHOUCHENE</t>
  </si>
  <si>
    <t>Directeur magasin &amp; chefs rayon</t>
  </si>
  <si>
    <t>Les refus sont enregistrés.
Les enregistrements de contrôles sont archivés.</t>
  </si>
  <si>
    <t>Propre.</t>
  </si>
  <si>
    <t>La râpe, le batteur manuel et le pinceau étaient souillés.</t>
  </si>
  <si>
    <t>La décongélation est réalisée directement sur le meuble froid.</t>
  </si>
  <si>
    <t>Le thermomètre était abimé. 
Utilisation du thermomètre du rayon traiteur.</t>
  </si>
  <si>
    <t xml:space="preserve">Entreposage des emballages dans des cartons ondulés dans le laboratoire. 
Les cartons peuvent être une source au nuisibles. </t>
  </si>
  <si>
    <t>Une sensibilisation sur le protocole de cuisson des poulets rôtis a été réalisée le jour de l'audit.</t>
  </si>
  <si>
    <t>Nous rappelons que la durée d'exposition est de 4 h après la cuisson.</t>
  </si>
  <si>
    <t xml:space="preserve">Les paniers  en rotin utilisés pour l'exposition des fromages LS présentaient des piqûres de moisissures.
</t>
  </si>
  <si>
    <t>Renforcer le nettoyage des paniers ou remplacer par des équipements facilement nettoyables.</t>
  </si>
  <si>
    <t>Les billots ne sont pas identifiés par secteurs.
Absence de code couleur ou autres identifications pour les couteaux.
Utilisation de planche de découpe de couleur rouge pour le volaille trad.</t>
  </si>
  <si>
    <t>Propres</t>
  </si>
  <si>
    <t>Glaçage insuffisant à cause de la panne de la chambre froide.</t>
  </si>
  <si>
    <t>L'identification correcte des produits permet le respect de la FEFO.</t>
  </si>
  <si>
    <t>Utilisation de planche de découpe de couleur rouge; identifier les planches pour chaque rayon.</t>
  </si>
  <si>
    <t>Utilisation de légumes (laitue) comme décor sur l'étal. 
Interdire cette pratique.</t>
  </si>
  <si>
    <t>Prévoir des palettes en plastique facilement nettoyable pour le stockage des sacs à sucre.
Nettoyer aux zones sous palettes.
Interdire l'entreposage des emballages de sucre à même le sol.
Renforcer le suivi de l'hygiène vestimentaire et de l'hygiène des mains lors de la manipulation du sucre.</t>
  </si>
  <si>
    <t xml:space="preserve">Les couvercles des boites de harouss berbère 'khabya' étaient rouillés.
Des signes d'altération organoleptiques ont été visualisés au Harous 'Khabya' fabriqué le 02 novembre 2015; N°lot 503.
</t>
  </si>
  <si>
    <t>Correcte</t>
  </si>
  <si>
    <t>Les nouveaux paramètres ont été transmis au directeur.</t>
  </si>
  <si>
    <t>Prévoir des distributeurs de papier essuie mains aux sanitaires.</t>
  </si>
  <si>
    <t>Le présentoir est écaillé.</t>
  </si>
  <si>
    <t>Certaines palettes en bois sont dans un état usé; planches défoncées, clous apparents.</t>
  </si>
  <si>
    <t>Le taux d'hygrométrie est de 57%; correct</t>
  </si>
  <si>
    <t>Les grilles d'aération du meuble des fromages LS étaient souillées.</t>
  </si>
  <si>
    <t>Le revêtement du meuble froid est écaillé.</t>
  </si>
  <si>
    <t>Protéger totalement le plafond de la plonge.
Prévoir une porte ou des rideaux à lanière  au laboratoire.</t>
  </si>
  <si>
    <t>Prévoir une source d'évacuation des eaux souillées.
Changer la porte du local poubelle.</t>
  </si>
  <si>
    <t>Absence de source d'évacuation des eaux souillées dans le local poubelle.
La porte du local est de dimension restreinte; elle ne permet pas l'entrée/ l'évacuation des bennes à partir du local.</t>
  </si>
  <si>
    <t>Les DEIV au niveau du rayon FLEG sont  au-dessus du meuble d'exposition.</t>
  </si>
  <si>
    <t xml:space="preserve">le plafond de la plonge n’est pas totalement protégé.
L'accès au laboratoire n'est pas protégé.
</t>
  </si>
  <si>
    <t>Les grilles d'aération du laboratoire sont poussiéreuses.</t>
  </si>
  <si>
    <t>L'afficheur du meuble froid est erroné.</t>
  </si>
  <si>
    <t>La température du meuble volaille trad. est 2,3°C.</t>
  </si>
  <si>
    <t>Absence de distributeur de papier essuie-mains aux sanitaires.</t>
  </si>
  <si>
    <t>Taux de réalisation du plan d'action précédent</t>
  </si>
  <si>
    <t>Utilisation d'une planche de découpe de couleur rouge dans la pâtisserie; identifier les planches de découpe pour chaque rayon.</t>
  </si>
  <si>
    <t>Durée d'exposition des produits</t>
  </si>
  <si>
    <t>La traçabilité ne pourra être maitrisée par la pratique de la réemballe assurée d'une manière journalière suite au changement des prix.</t>
  </si>
  <si>
    <t xml:space="preserve">Respect des durées de vie des produits trad. exposés dans le stand </t>
  </si>
  <si>
    <t xml:space="preserve">Glaçage étiquetage des produits </t>
  </si>
  <si>
    <t>Entreposage des produits chimiques (produits de nettoyage) à coté de produits alimentaires.</t>
  </si>
  <si>
    <t xml:space="preserve">Absence d'odeur nauséabonde </t>
  </si>
  <si>
    <t>Non maitrise de la méthode de lavage des mains. Une sensibilisation sur le protocole de lavage des mains a eu lieu le jour de l'audit.</t>
  </si>
  <si>
    <t>Identifier les ustensiles de découpe par catégories de produits et par rayons.</t>
  </si>
  <si>
    <t xml:space="preserve">Le glaçage des poissons était insuffisant sur l’étal vu la panne de la machine à glace le jour de l'audit.
Assurer l'approvisionnement rapide en glace en cas de panne.
</t>
  </si>
  <si>
    <t>Stockage des oranges moisis dans la chambre froide; renforcer le triage des produits stockés.</t>
  </si>
  <si>
    <t>Présence de restes de produits derrière les meubles de stockage. Renforcer le nettoyage derrière les étagères.</t>
  </si>
  <si>
    <t>Interdire cette pratique. Utiliser du matériel de grade alimentaire.</t>
  </si>
  <si>
    <t>Entreposage des olives dans des sacs en plastique non aptes au contact avec les aliments.</t>
  </si>
  <si>
    <t>Propres.</t>
  </si>
  <si>
    <t>Les opératrices externes à Carrefour (traiteur) n'étaient pas formées aux bonnes pratiques d'hygiène et ne disposaient pas de bulletin d'analyses.</t>
  </si>
  <si>
    <t>Les horaires de sortie des déchets sont fixés. 
La benne est entreposée dans la zone de réception vu l'accès impossible au local déchets;</t>
  </si>
  <si>
    <t>Les morceaux de fromages emballés le 02/03/2016 ont été réemballés  le jour de l'audit suite au changement des prix. La DLC / dates limites de retrait des produits à la coupe risquent d'être dépassées.
Avertir le service qualité sur cet écart.</t>
  </si>
  <si>
    <t>L'enregistrement des températures inclus le suivi des températures des meubles froids traiteur et fromage/charcuterie.
Séparer les enregistrements pour chaque rayon.</t>
  </si>
  <si>
    <t>Les poissons 'daurade' n'étaient pas identifiés par la date de réception; Une sensibilisation a eu lieu sur l'identification des produits le jour de l'audit.</t>
  </si>
  <si>
    <t xml:space="preserve">Condensation d’eau sur la barquette de tarte aux fruits décongelés le jour de l'audit. Il s'agit d'un signe de rupture de la chaine du froid.
Limiter le temps d'attente à température ambiante avant l'exposition des produits.
</t>
  </si>
  <si>
    <t>Dr Hatem  KARAA</t>
  </si>
  <si>
    <t>planches identifiées et portant le code du rayon 23</t>
  </si>
  <si>
    <t>Présence de poussière au dessus du four et de l'étagère</t>
  </si>
  <si>
    <t>Renforcer les actions de nettoyage</t>
  </si>
  <si>
    <t>la durée d'exposition inscrite  sur les fiches est de 04 heures systèmatiquement</t>
  </si>
  <si>
    <t>La durée de 04 heures est la limite critique à ne pas dépasser. Inscrire les durées effectives de l'exposition. Au-delà de 04 heures, les produits invendus doivent être éliminés.</t>
  </si>
  <si>
    <t>Fiche de réception en rayon non utilisée</t>
  </si>
  <si>
    <t>Dépassement de la DLC d’un boyau de Salami aux olives Chahia DLC : 23/04/2017 (ce boyau a été entamé le 13 avril 2017 et présent au rayon le jour de l’audit).</t>
  </si>
  <si>
    <t xml:space="preserve">renforcer le contrôle de DLC des produits mis à la vente </t>
  </si>
  <si>
    <t>Stockage du beurre en face de l'évaporateur</t>
  </si>
  <si>
    <t>Piquire de moisissures au niveau du plafond de la plonge</t>
  </si>
  <si>
    <t>renforcer les actions de nettoyage du plafond de la plonge</t>
  </si>
  <si>
    <t>Eviter le rangement des barquettes vides au niveau de la plonge (risque de contamination par les moisissures).</t>
  </si>
  <si>
    <t>Prévoir l'utilisation de la fiche de réception en rayon (premier élément de traçabilité)</t>
  </si>
  <si>
    <t>les DLC des produits découpés et emballés ne doivent pas dépasser celle du fournisseur (exemple: pilon découpé au magasin ayant une DLC du 5/5 alors que celle du fourniseeur est 3/5)</t>
  </si>
  <si>
    <t>Renforcer les actions de nettoyage coté banane</t>
  </si>
  <si>
    <t>Dépassement de la date limite d'utilisation optimale DLUO de 14 sachets de bonbons Conguitos original 12/04/2017</t>
  </si>
  <si>
    <t>Renforcer les contrôles des DLUO des produits mis en vente</t>
  </si>
  <si>
    <t>Renforcer le contrôle de DLUO des produits présentés à la vente</t>
  </si>
  <si>
    <t>présence d'un sachet de cumin en grains dont la DLUO est dépassée (DLUO: 23/02/2017)</t>
  </si>
  <si>
    <t xml:space="preserve">
La benne est entreposée dans la zone de réception vu l'accès impossible au local déchets;</t>
  </si>
  <si>
    <t xml:space="preserve"> Jawhara Sousse</t>
  </si>
  <si>
    <t>accumulation du givre au niveau du meuble</t>
  </si>
  <si>
    <t>Revoir le problème du givre au niveau du meuble</t>
  </si>
  <si>
    <t>La température de la chambre froide est 2,4°C.</t>
  </si>
  <si>
    <t>La température du meuble fromage est 7,6°C.
Présence de givre au niveau du meuble</t>
  </si>
  <si>
    <t>Revoir le fonctionnement du meuble d'exposition des fromages et de la charcuterie</t>
  </si>
  <si>
    <t>Température du produit est de 7°C</t>
  </si>
  <si>
    <t>Présence de moisissures au niveau des grilles de l'évaporateur de la chambre froide</t>
  </si>
  <si>
    <t xml:space="preserve"> Prévoir un DEIV au niveau de la boulangerie pâtisserie.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</si>
</sst>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3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1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0" fillId="0" borderId="0" xfId="0" applyFill="1" applyBorder="1" applyAlignment="1" applyProtection="1">
      <alignment wrapText="1"/>
      <protection locked="0"/>
    </xf>
    <xf numFmtId="0" fontId="11" fillId="0" borderId="0" xfId="0" applyFont="1" applyFill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14" fontId="0" fillId="0" borderId="1" xfId="0" applyNumberFormat="1" applyBorder="1" applyProtection="1"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2-4B18-9279-E7CFDB51FCC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BC2-4B18-9279-E7CFDB51FC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0033760"/>
        <c:axId val="220230720"/>
      </c:barChart>
      <c:catAx>
        <c:axId val="33003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0230720"/>
        <c:crosses val="autoZero"/>
        <c:auto val="1"/>
        <c:lblAlgn val="ctr"/>
        <c:lblOffset val="100"/>
        <c:noMultiLvlLbl val="0"/>
      </c:catAx>
      <c:valAx>
        <c:axId val="22023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003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0.73529411764705888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0C-4D77-9B96-95C240E76D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C0C-4D77-9B96-95C240E76D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809968"/>
        <c:axId val="317810528"/>
      </c:barChart>
      <c:catAx>
        <c:axId val="31780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810528"/>
        <c:crosses val="autoZero"/>
        <c:auto val="1"/>
        <c:lblAlgn val="ctr"/>
        <c:lblOffset val="100"/>
        <c:noMultiLvlLbl val="0"/>
      </c:catAx>
      <c:valAx>
        <c:axId val="31781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80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17-419A-8404-991C352E0FA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817-419A-8404-991C352E0F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813328"/>
        <c:axId val="317813888"/>
      </c:barChart>
      <c:catAx>
        <c:axId val="31781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813888"/>
        <c:crosses val="autoZero"/>
        <c:auto val="1"/>
        <c:lblAlgn val="ctr"/>
        <c:lblOffset val="100"/>
        <c:noMultiLvlLbl val="0"/>
      </c:catAx>
      <c:valAx>
        <c:axId val="31781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81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26-42C3-9819-47A77835029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226-42C3-9819-47A7783502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853904"/>
        <c:axId val="317854464"/>
      </c:barChart>
      <c:catAx>
        <c:axId val="31785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854464"/>
        <c:crosses val="autoZero"/>
        <c:auto val="1"/>
        <c:lblAlgn val="ctr"/>
        <c:lblOffset val="100"/>
        <c:noMultiLvlLbl val="0"/>
      </c:catAx>
      <c:valAx>
        <c:axId val="317854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85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66-4F79-BC28-A3BCC52C92B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F66-4F79-BC28-A3BCC52C92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622752"/>
        <c:axId val="405623312"/>
      </c:barChart>
      <c:catAx>
        <c:axId val="40562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623312"/>
        <c:crosses val="autoZero"/>
        <c:auto val="1"/>
        <c:lblAlgn val="ctr"/>
        <c:lblOffset val="100"/>
        <c:noMultiLvlLbl val="0"/>
      </c:catAx>
      <c:valAx>
        <c:axId val="40562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62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3-427B-9B8A-A4C0B05763F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9F3-427B-9B8A-A4C0B05763F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626112"/>
        <c:axId val="405626672"/>
      </c:barChart>
      <c:catAx>
        <c:axId val="40562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626672"/>
        <c:crosses val="autoZero"/>
        <c:auto val="1"/>
        <c:lblAlgn val="ctr"/>
        <c:lblOffset val="100"/>
        <c:noMultiLvlLbl val="0"/>
      </c:catAx>
      <c:valAx>
        <c:axId val="40562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62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95-4ECF-A09A-27E22387251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F95-4ECF-A09A-27E22387251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629472"/>
        <c:axId val="405630032"/>
      </c:barChart>
      <c:catAx>
        <c:axId val="40562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630032"/>
        <c:crosses val="autoZero"/>
        <c:auto val="1"/>
        <c:lblAlgn val="ctr"/>
        <c:lblOffset val="100"/>
        <c:noMultiLvlLbl val="0"/>
      </c:catAx>
      <c:valAx>
        <c:axId val="40563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62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0.84259259259259256</c:v>
                </c:pt>
                <c:pt idx="1">
                  <c:v>0.8165137614678899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A2-4753-A111-5E1C24CFC70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7A2-4753-A111-5E1C24CFC70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632832"/>
        <c:axId val="405633392"/>
      </c:barChart>
      <c:catAx>
        <c:axId val="40563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633392"/>
        <c:crosses val="autoZero"/>
        <c:auto val="1"/>
        <c:lblAlgn val="ctr"/>
        <c:lblOffset val="100"/>
        <c:noMultiLvlLbl val="0"/>
      </c:catAx>
      <c:valAx>
        <c:axId val="40563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63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0.94331983805668018</c:v>
                </c:pt>
                <c:pt idx="1">
                  <c:v>0.88619402985074625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C-4B58-9A3B-5B7A20E036C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D7C-4B58-9A3B-5B7A20E036C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5636192"/>
        <c:axId val="405636752"/>
      </c:barChart>
      <c:catAx>
        <c:axId val="40563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5636752"/>
        <c:crosses val="autoZero"/>
        <c:auto val="1"/>
        <c:lblAlgn val="ctr"/>
        <c:lblOffset val="100"/>
        <c:noMultiLvlLbl val="0"/>
      </c:catAx>
      <c:valAx>
        <c:axId val="40563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563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0.89295621532463643</c:v>
                </c:pt>
                <c:pt idx="1">
                  <c:v>0.85135389565931807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E-477A-A52A-B2C945F710B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8EE-477A-A52A-B2C945F71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06000176"/>
        <c:axId val="406000736"/>
        <c:extLst/>
      </c:barChart>
      <c:catAx>
        <c:axId val="4060001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000736"/>
        <c:crosses val="autoZero"/>
        <c:auto val="1"/>
        <c:lblAlgn val="ctr"/>
        <c:lblOffset val="100"/>
        <c:noMultiLvlLbl val="0"/>
      </c:catAx>
      <c:valAx>
        <c:axId val="4060007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00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C7-4057-8C8A-84709995C28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C7-4057-8C8A-84709995C28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C7-4057-8C8A-84709995C28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C7-4057-8C8A-84709995C282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C7-4057-8C8A-84709995C282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C7-4057-8C8A-84709995C2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0.79333333333333333</c:v>
                </c:pt>
                <c:pt idx="1">
                  <c:v>0.7350000000000001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C7-4057-8C8A-84709995C28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3AC7-4057-8C8A-84709995C28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06003536"/>
        <c:axId val="406004096"/>
        <c:extLst/>
      </c:barChart>
      <c:catAx>
        <c:axId val="40600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004096"/>
        <c:crosses val="autoZero"/>
        <c:auto val="1"/>
        <c:lblAlgn val="ctr"/>
        <c:lblOffset val="100"/>
        <c:noMultiLvlLbl val="0"/>
      </c:catAx>
      <c:valAx>
        <c:axId val="40600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600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0.86</c:v>
                </c:pt>
                <c:pt idx="1">
                  <c:v>0.78846153846153844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F9-4F5B-B982-36E2C934885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2F9-4F5B-B982-36E2C93488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992048"/>
        <c:axId val="309992608"/>
      </c:barChart>
      <c:catAx>
        <c:axId val="30999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992608"/>
        <c:crosses val="autoZero"/>
        <c:auto val="1"/>
        <c:lblAlgn val="ctr"/>
        <c:lblOffset val="100"/>
        <c:noMultiLvlLbl val="0"/>
      </c:catAx>
      <c:valAx>
        <c:axId val="309992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99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0.96296296296296291</c:v>
                </c:pt>
                <c:pt idx="1">
                  <c:v>0.73529411764705888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AE-47E8-B5CC-24E47B1D289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CAE-47E8-B5CC-24E47B1D28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995408"/>
        <c:axId val="309995968"/>
      </c:barChart>
      <c:catAx>
        <c:axId val="30999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995968"/>
        <c:crosses val="autoZero"/>
        <c:auto val="1"/>
        <c:lblAlgn val="ctr"/>
        <c:lblOffset val="100"/>
        <c:noMultiLvlLbl val="0"/>
      </c:catAx>
      <c:valAx>
        <c:axId val="30999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99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0.91304347826086951</c:v>
                </c:pt>
                <c:pt idx="1">
                  <c:v>0.78846153846153844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52-4C95-A83B-51EF4EAF1CF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F52-4C95-A83B-51EF4EAF1C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998768"/>
        <c:axId val="309999328"/>
      </c:barChart>
      <c:catAx>
        <c:axId val="30999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999328"/>
        <c:crosses val="autoZero"/>
        <c:auto val="1"/>
        <c:lblAlgn val="ctr"/>
        <c:lblOffset val="100"/>
        <c:noMultiLvlLbl val="0"/>
      </c:catAx>
      <c:valAx>
        <c:axId val="30999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99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E-4874-8115-6CDECDCDB0C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DEE-4874-8115-6CDECDCDB0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264064"/>
        <c:axId val="317264624"/>
      </c:barChart>
      <c:catAx>
        <c:axId val="31726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264624"/>
        <c:crosses val="autoZero"/>
        <c:auto val="1"/>
        <c:lblAlgn val="ctr"/>
        <c:lblOffset val="100"/>
        <c:noMultiLvlLbl val="0"/>
      </c:catAx>
      <c:valAx>
        <c:axId val="31726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26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0.9285714285714286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5C-4AEA-A35E-C08B59A138A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F5C-4AEA-A35E-C08B59A138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267424"/>
        <c:axId val="317267984"/>
      </c:barChart>
      <c:catAx>
        <c:axId val="31726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267984"/>
        <c:crosses val="autoZero"/>
        <c:auto val="1"/>
        <c:lblAlgn val="ctr"/>
        <c:lblOffset val="100"/>
        <c:noMultiLvlLbl val="0"/>
      </c:catAx>
      <c:valAx>
        <c:axId val="31726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26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0.8928571428571429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CF-4A23-B2CD-A2121140DC7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0CF-4A23-B2CD-A2121140DC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602928"/>
        <c:axId val="317603488"/>
      </c:barChart>
      <c:catAx>
        <c:axId val="31760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603488"/>
        <c:crosses val="autoZero"/>
        <c:auto val="1"/>
        <c:lblAlgn val="ctr"/>
        <c:lblOffset val="100"/>
        <c:noMultiLvlLbl val="0"/>
      </c:catAx>
      <c:valAx>
        <c:axId val="31760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60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758-873C-DDA9C6BBDBE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FAC-4758-873C-DDA9C6BBDBE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606288"/>
        <c:axId val="317606848"/>
      </c:barChart>
      <c:catAx>
        <c:axId val="31760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606848"/>
        <c:crosses val="autoZero"/>
        <c:auto val="1"/>
        <c:lblAlgn val="ctr"/>
        <c:lblOffset val="100"/>
        <c:noMultiLvlLbl val="0"/>
      </c:catAx>
      <c:valAx>
        <c:axId val="31760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60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C7-4D12-9A8D-3599D91775B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DCC7-4D12-9A8D-3599D91775B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806608"/>
        <c:axId val="317807168"/>
      </c:barChart>
      <c:catAx>
        <c:axId val="31780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807168"/>
        <c:crosses val="autoZero"/>
        <c:auto val="1"/>
        <c:lblAlgn val="ctr"/>
        <c:lblOffset val="100"/>
        <c:noMultiLvlLbl val="0"/>
      </c:catAx>
      <c:valAx>
        <c:axId val="31780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80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4" zoomScaleNormal="100" zoomScaleSheetLayoutView="100" workbookViewId="0">
      <selection activeCell="J188" sqref="J188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62" t="s">
        <v>379</v>
      </c>
      <c r="B18" s="262"/>
      <c r="C18" s="262"/>
      <c r="D18" s="263" t="s">
        <v>517</v>
      </c>
      <c r="E18" s="263"/>
      <c r="F18" s="263"/>
      <c r="G18" s="263"/>
      <c r="H18" s="263"/>
      <c r="I18" s="263"/>
      <c r="J18" s="263"/>
      <c r="K18" s="263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64" t="s">
        <v>380</v>
      </c>
      <c r="B21" s="264"/>
      <c r="C21" s="264"/>
      <c r="D21" s="264"/>
      <c r="E21" s="264"/>
      <c r="F21" s="264"/>
      <c r="G21" s="264"/>
      <c r="H21" s="264"/>
      <c r="I21" s="264"/>
      <c r="J21" s="264"/>
      <c r="K21" s="264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65" t="s">
        <v>382</v>
      </c>
      <c r="C23" s="265"/>
      <c r="D23" s="199"/>
      <c r="E23" s="199"/>
      <c r="F23" s="199"/>
      <c r="G23" s="199"/>
      <c r="H23" s="199"/>
      <c r="I23" s="199"/>
      <c r="J23" s="198" t="str">
        <f>D18</f>
        <v xml:space="preserve"> Jawhara Sousse</v>
      </c>
    </row>
    <row r="24" spans="1:11" ht="33" customHeight="1" x14ac:dyDescent="0.25">
      <c r="A24" s="207" t="s">
        <v>383</v>
      </c>
      <c r="B24" s="266">
        <f>AVERAGE('A1 Exploitation'!D505,'A1 Technique'!D198)</f>
        <v>0.89295621532463643</v>
      </c>
      <c r="C24" s="266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66">
        <f>AVERAGE('A2 Exploitation'!D505,'A2 Technique'!D198)</f>
        <v>0.85135389565931807</v>
      </c>
      <c r="C25" s="266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66">
        <f>AVERAGE('A3 Exploitation'!D505,'A3 Technique'!D198)</f>
        <v>0</v>
      </c>
      <c r="C26" s="266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66">
        <f>AVERAGE('A4 Exploitation'!D505,'A4 Technique'!D198)</f>
        <v>0</v>
      </c>
      <c r="C27" s="266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66">
        <f>AVERAGE('A5 Exploitation'!D505,'A5 Technique'!D198)</f>
        <v>0</v>
      </c>
      <c r="C28" s="266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66">
        <f>AVERAGE('A6 Exploitation'!D505,'A6 Technique'!D198)</f>
        <v>0</v>
      </c>
      <c r="C29" s="266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65" t="s">
        <v>389</v>
      </c>
      <c r="C33" s="265"/>
      <c r="D33" s="199"/>
      <c r="E33" s="199"/>
      <c r="F33" s="199"/>
      <c r="G33" s="199"/>
      <c r="H33" s="199"/>
      <c r="I33" s="199"/>
      <c r="J33" s="198" t="str">
        <f>D18</f>
        <v xml:space="preserve"> Jawhara Sousse</v>
      </c>
    </row>
    <row r="34" spans="1:10" ht="33" customHeight="1" x14ac:dyDescent="0.25">
      <c r="A34" s="207" t="s">
        <v>383</v>
      </c>
      <c r="B34" s="266">
        <f>'A1 Exploitation'!D505</f>
        <v>0.94331983805668018</v>
      </c>
      <c r="C34" s="266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66">
        <f>'A2 Exploitation'!D505</f>
        <v>0.88619402985074625</v>
      </c>
      <c r="C35" s="266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66">
        <f>'A3 Exploitation'!D505</f>
        <v>0</v>
      </c>
      <c r="C36" s="266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66">
        <f>'A4 Exploitation'!D505</f>
        <v>0</v>
      </c>
      <c r="C37" s="266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66">
        <f>'A5 Exploitation'!D505</f>
        <v>0</v>
      </c>
      <c r="C38" s="266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66">
        <f>'A6 Exploitation'!D505</f>
        <v>0</v>
      </c>
      <c r="C39" s="266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67" t="s">
        <v>390</v>
      </c>
      <c r="C42" s="267"/>
      <c r="D42" s="199"/>
      <c r="E42" s="199"/>
      <c r="F42" s="199"/>
      <c r="G42" s="199"/>
      <c r="H42" s="199"/>
      <c r="I42" s="199"/>
      <c r="J42" s="198" t="str">
        <f>D18</f>
        <v xml:space="preserve"> Jawhara Sousse</v>
      </c>
    </row>
    <row r="43" spans="1:10" ht="33" customHeight="1" x14ac:dyDescent="0.25">
      <c r="A43" s="207" t="s">
        <v>383</v>
      </c>
      <c r="B43" s="266">
        <f>AVERAGE('A1 Exploitation'!D503, 'A1 Technique'!D196)</f>
        <v>0.79333333333333333</v>
      </c>
      <c r="C43" s="266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66">
        <f>AVERAGE('A2 Exploitation'!D503, 'A2 Technique'!D196)</f>
        <v>0.7350000000000001</v>
      </c>
      <c r="C44" s="266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66">
        <f>AVERAGE('A3 Exploitation'!D503, 'A3 Technique'!D196)</f>
        <v>0</v>
      </c>
      <c r="C45" s="266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66">
        <f>AVERAGE('A4 Exploitation'!D503, 'A4 Technique'!D196)</f>
        <v>0</v>
      </c>
      <c r="C46" s="266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66">
        <f>AVERAGE('A5 Exploitation'!D503, 'A5 Technique'!D196)</f>
        <v>0</v>
      </c>
      <c r="C47" s="266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66">
        <f>AVERAGE('A6 Exploitation'!D503, 'A6 Technique'!D196)</f>
        <v>0</v>
      </c>
      <c r="C48" s="266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65" t="s">
        <v>391</v>
      </c>
      <c r="C51" s="265"/>
      <c r="D51" s="199"/>
      <c r="E51" s="199"/>
      <c r="F51" s="199"/>
      <c r="G51" s="199"/>
      <c r="H51" s="199"/>
      <c r="I51" s="199"/>
      <c r="J51" s="198" t="str">
        <f>D18</f>
        <v xml:space="preserve"> Jawhara Sousse</v>
      </c>
    </row>
    <row r="52" spans="1:10" ht="33" customHeight="1" x14ac:dyDescent="0.25">
      <c r="A52" s="207" t="s">
        <v>383</v>
      </c>
      <c r="B52" s="268">
        <f>'A1 Exploitation'!D41</f>
        <v>1</v>
      </c>
      <c r="C52" s="268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68">
        <f>'A2 Exploitation'!D41</f>
        <v>1</v>
      </c>
      <c r="C53" s="268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68">
        <f>'A3 Exploitation'!D41</f>
        <v>0</v>
      </c>
      <c r="C54" s="268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68">
        <f>'A4 Exploitation'!D41</f>
        <v>0</v>
      </c>
      <c r="C55" s="268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68">
        <f>'A5 Exploitation'!D41</f>
        <v>0</v>
      </c>
      <c r="C56" s="268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68">
        <f>'A6 Exploitation'!D41</f>
        <v>0</v>
      </c>
      <c r="C57" s="268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65" t="s">
        <v>392</v>
      </c>
      <c r="C60" s="265"/>
      <c r="D60" s="199"/>
      <c r="E60" s="199"/>
      <c r="F60" s="199"/>
      <c r="G60" s="199"/>
      <c r="H60" s="199"/>
      <c r="I60" s="199"/>
      <c r="J60" s="198" t="str">
        <f>D18</f>
        <v xml:space="preserve"> Jawhara Sousse</v>
      </c>
    </row>
    <row r="61" spans="1:10" ht="33" customHeight="1" x14ac:dyDescent="0.25">
      <c r="A61" s="207" t="s">
        <v>383</v>
      </c>
      <c r="B61" s="266">
        <f>'A1 Exploitation'!D97</f>
        <v>0.86</v>
      </c>
      <c r="C61" s="266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66">
        <f>'A2 Exploitation'!D97</f>
        <v>0.78846153846153844</v>
      </c>
      <c r="C62" s="266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66">
        <f>'A3 Exploitation'!D97</f>
        <v>0</v>
      </c>
      <c r="C63" s="266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66">
        <f>'A4 Exploitation'!D97</f>
        <v>0</v>
      </c>
      <c r="C64" s="266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66">
        <f>'A5 Exploitation'!D97</f>
        <v>0</v>
      </c>
      <c r="C65" s="266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66">
        <f>'A6 Exploitation'!D97</f>
        <v>0</v>
      </c>
      <c r="C66" s="266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65" t="s">
        <v>393</v>
      </c>
      <c r="C69" s="265"/>
      <c r="D69" s="199"/>
      <c r="E69" s="199"/>
      <c r="F69" s="199"/>
      <c r="G69" s="199"/>
      <c r="H69" s="199"/>
      <c r="I69" s="199"/>
      <c r="J69" s="198" t="str">
        <f>D18</f>
        <v xml:space="preserve"> Jawhara Sousse</v>
      </c>
    </row>
    <row r="70" spans="1:10" ht="33" customHeight="1" x14ac:dyDescent="0.25">
      <c r="A70" s="207" t="s">
        <v>383</v>
      </c>
      <c r="B70" s="266">
        <f>'A1 Exploitation'!D150</f>
        <v>0.96296296296296291</v>
      </c>
      <c r="C70" s="266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66">
        <f>'A2 Exploitation'!D150</f>
        <v>0.73529411764705888</v>
      </c>
      <c r="C71" s="266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66">
        <f>'A3 Exploitation'!D150</f>
        <v>0</v>
      </c>
      <c r="C72" s="266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66">
        <f>'A4 Exploitation'!D150</f>
        <v>0</v>
      </c>
      <c r="C73" s="266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66">
        <f>'A5 Exploitation'!D150</f>
        <v>0</v>
      </c>
      <c r="C74" s="266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66">
        <f>'A6 Exploitation'!D150</f>
        <v>0</v>
      </c>
      <c r="C75" s="266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65" t="s">
        <v>394</v>
      </c>
      <c r="C78" s="265"/>
      <c r="D78" s="199"/>
      <c r="E78" s="199"/>
      <c r="F78" s="199"/>
      <c r="G78" s="199"/>
      <c r="H78" s="199"/>
      <c r="I78" s="199"/>
      <c r="J78" s="198" t="str">
        <f>D18</f>
        <v xml:space="preserve"> Jawhara Sousse</v>
      </c>
    </row>
    <row r="79" spans="1:10" ht="33" customHeight="1" x14ac:dyDescent="0.25">
      <c r="A79" s="207" t="s">
        <v>383</v>
      </c>
      <c r="B79" s="266">
        <f>'A1 Exploitation'!D190</f>
        <v>0.91304347826086951</v>
      </c>
      <c r="C79" s="266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66">
        <f>'A2 Exploitation'!D190</f>
        <v>0.78846153846153844</v>
      </c>
      <c r="C80" s="266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66">
        <f>'A3 Exploitation'!D190</f>
        <v>0</v>
      </c>
      <c r="C81" s="266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66">
        <f>'A4 Exploitation'!D190</f>
        <v>0</v>
      </c>
      <c r="C82" s="266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66">
        <f>'A5 Exploitation'!D190</f>
        <v>0</v>
      </c>
      <c r="C83" s="266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66">
        <f>'A6 Exploitation'!D190</f>
        <v>0</v>
      </c>
      <c r="C84" s="266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65" t="s">
        <v>395</v>
      </c>
      <c r="C87" s="265"/>
      <c r="D87" s="199"/>
      <c r="E87" s="199"/>
      <c r="F87" s="199"/>
      <c r="G87" s="199"/>
      <c r="H87" s="199"/>
      <c r="I87" s="199"/>
      <c r="J87" s="198" t="str">
        <f>D18</f>
        <v xml:space="preserve"> Jawhara Sousse</v>
      </c>
    </row>
    <row r="88" spans="1:10" ht="33" customHeight="1" x14ac:dyDescent="0.25">
      <c r="A88" s="207" t="s">
        <v>383</v>
      </c>
      <c r="B88" s="266">
        <f>'A1 Exploitation'!D246</f>
        <v>0.95714285714285718</v>
      </c>
      <c r="C88" s="266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66">
        <f>'A2 Exploitation'!D246</f>
        <v>0.94444444444444442</v>
      </c>
      <c r="C89" s="266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66">
        <f>'A3 Exploitation'!D246</f>
        <v>0</v>
      </c>
      <c r="C90" s="266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66">
        <f>'A4 Exploitation'!D246</f>
        <v>0</v>
      </c>
      <c r="C91" s="266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66">
        <f>'A5 Exploitation'!D246</f>
        <v>0</v>
      </c>
      <c r="C92" s="266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66">
        <f>'A6 Exploitation'!D246</f>
        <v>0</v>
      </c>
      <c r="C93" s="266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65" t="s">
        <v>396</v>
      </c>
      <c r="C96" s="265"/>
      <c r="D96" s="199"/>
      <c r="E96" s="199"/>
      <c r="F96" s="199"/>
      <c r="G96" s="199"/>
      <c r="H96" s="199"/>
      <c r="I96" s="199"/>
      <c r="J96" s="198" t="str">
        <f>D18</f>
        <v xml:space="preserve"> Jawhara Sousse</v>
      </c>
    </row>
    <row r="97" spans="1:10" ht="33" customHeight="1" x14ac:dyDescent="0.25">
      <c r="A97" s="207" t="s">
        <v>383</v>
      </c>
      <c r="B97" s="266">
        <f>'A1 Exploitation'!D289</f>
        <v>0.9285714285714286</v>
      </c>
      <c r="C97" s="266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66">
        <f>'A2 Exploitation'!D289</f>
        <v>1</v>
      </c>
      <c r="C98" s="266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66">
        <f>'A3 Exploitation'!D289</f>
        <v>0</v>
      </c>
      <c r="C99" s="266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66">
        <f>'A4 Exploitation'!D289</f>
        <v>0</v>
      </c>
      <c r="C100" s="266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66">
        <f>'A5 Exploitation'!D289</f>
        <v>0</v>
      </c>
      <c r="C101" s="266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66">
        <f>'A6 Exploitation'!D289</f>
        <v>0</v>
      </c>
      <c r="C102" s="266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65" t="s">
        <v>397</v>
      </c>
      <c r="C105" s="265"/>
      <c r="D105" s="199"/>
      <c r="E105" s="199"/>
      <c r="F105" s="199"/>
      <c r="G105" s="199"/>
      <c r="H105" s="199"/>
      <c r="I105" s="199"/>
      <c r="J105" s="198" t="str">
        <f>D18</f>
        <v xml:space="preserve"> Jawhara Sousse</v>
      </c>
    </row>
    <row r="106" spans="1:10" ht="33" customHeight="1" x14ac:dyDescent="0.25">
      <c r="A106" s="207" t="s">
        <v>383</v>
      </c>
      <c r="B106" s="266">
        <f>'A1 Exploitation'!D322</f>
        <v>0.8928571428571429</v>
      </c>
      <c r="C106" s="266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66">
        <f>'A2 Exploitation'!D322</f>
        <v>0.96875</v>
      </c>
      <c r="C107" s="266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66">
        <f>'A3 Exploitation'!D322</f>
        <v>0</v>
      </c>
      <c r="C108" s="266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66">
        <f>'A4 Exploitation'!D322</f>
        <v>0</v>
      </c>
      <c r="C109" s="266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66">
        <f>'A5 Exploitation'!D322</f>
        <v>0</v>
      </c>
      <c r="C110" s="266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66">
        <f>'A6 Exploitation'!D322</f>
        <v>0</v>
      </c>
      <c r="C111" s="266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65" t="s">
        <v>398</v>
      </c>
      <c r="C114" s="265"/>
      <c r="D114" s="199"/>
      <c r="E114" s="199"/>
      <c r="F114" s="199"/>
      <c r="G114" s="199"/>
      <c r="H114" s="199"/>
      <c r="I114" s="199"/>
      <c r="J114" s="198" t="str">
        <f>D18</f>
        <v xml:space="preserve"> Jawhara Sousse</v>
      </c>
    </row>
    <row r="115" spans="1:10" ht="33" customHeight="1" x14ac:dyDescent="0.25">
      <c r="A115" s="207" t="s">
        <v>383</v>
      </c>
      <c r="B115" s="266">
        <f>'A1 Exploitation'!D350</f>
        <v>0.8214285714285714</v>
      </c>
      <c r="C115" s="266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66">
        <f>'A2 Exploitation'!D350</f>
        <v>0.7</v>
      </c>
      <c r="C116" s="266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66">
        <f>'A3 Exploitation'!D350</f>
        <v>0</v>
      </c>
      <c r="C117" s="266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66">
        <f>'A4 Exploitation'!D350</f>
        <v>0</v>
      </c>
      <c r="C118" s="266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66">
        <f>'A5 Exploitation'!D350</f>
        <v>0</v>
      </c>
      <c r="C119" s="266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66">
        <f>'A6 Exploitation'!D350</f>
        <v>0</v>
      </c>
      <c r="C120" s="266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65" t="s">
        <v>399</v>
      </c>
      <c r="C123" s="265"/>
      <c r="D123" s="199"/>
      <c r="E123" s="199"/>
      <c r="F123" s="199"/>
      <c r="G123" s="199"/>
      <c r="H123" s="199"/>
      <c r="I123" s="199"/>
      <c r="J123" s="198" t="str">
        <f>D18</f>
        <v xml:space="preserve"> Jawhara Sousse</v>
      </c>
    </row>
    <row r="124" spans="1:10" ht="33" customHeight="1" x14ac:dyDescent="0.25">
      <c r="A124" s="207" t="s">
        <v>383</v>
      </c>
      <c r="B124" s="266">
        <f>'A1 Exploitation'!D403</f>
        <v>1</v>
      </c>
      <c r="C124" s="266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66">
        <f>'A2 Exploitation'!D403</f>
        <v>1</v>
      </c>
      <c r="C125" s="266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66">
        <f>'A3 Exploitation'!D403</f>
        <v>0</v>
      </c>
      <c r="C126" s="266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66">
        <f>'A4 Exploitation'!D403</f>
        <v>0</v>
      </c>
      <c r="C127" s="266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66">
        <f>'A5 Exploitation'!D403</f>
        <v>0</v>
      </c>
      <c r="C128" s="266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66">
        <f>'A6 Exploitation'!D403</f>
        <v>0</v>
      </c>
      <c r="C129" s="266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65" t="s">
        <v>400</v>
      </c>
      <c r="C132" s="265"/>
      <c r="D132" s="199"/>
      <c r="E132" s="199"/>
      <c r="F132" s="199"/>
      <c r="G132" s="199"/>
      <c r="H132" s="199"/>
      <c r="I132" s="199"/>
      <c r="J132" s="198" t="str">
        <f>D18</f>
        <v xml:space="preserve"> Jawhara Sousse</v>
      </c>
    </row>
    <row r="133" spans="1:10" ht="33" customHeight="1" x14ac:dyDescent="0.25">
      <c r="A133" s="207" t="s">
        <v>383</v>
      </c>
      <c r="B133" s="266">
        <f>'A1 Exploitation'!D433</f>
        <v>0.9375</v>
      </c>
      <c r="C133" s="266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66">
        <f>'A2 Exploitation'!D433</f>
        <v>0.73529411764705888</v>
      </c>
      <c r="C134" s="266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66">
        <f>'A3 Exploitation'!D433</f>
        <v>0</v>
      </c>
      <c r="C135" s="266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66">
        <f>'A4 Exploitation'!D433</f>
        <v>0</v>
      </c>
      <c r="C136" s="266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66">
        <f>'A5 Exploitation'!D433</f>
        <v>0</v>
      </c>
      <c r="C137" s="266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66">
        <f>'A6 Exploitation'!D433</f>
        <v>0</v>
      </c>
      <c r="C138" s="266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65" t="s">
        <v>401</v>
      </c>
      <c r="C141" s="265"/>
      <c r="D141" s="199"/>
      <c r="E141" s="199"/>
      <c r="F141" s="199"/>
      <c r="G141" s="199"/>
      <c r="H141" s="199"/>
      <c r="I141" s="199"/>
      <c r="J141" s="198" t="str">
        <f>D18</f>
        <v xml:space="preserve"> Jawhara Sousse</v>
      </c>
    </row>
    <row r="142" spans="1:10" ht="33" customHeight="1" x14ac:dyDescent="0.25">
      <c r="A142" s="207" t="s">
        <v>383</v>
      </c>
      <c r="B142" s="266">
        <f>'A1 Exploitation'!D452</f>
        <v>1</v>
      </c>
      <c r="C142" s="266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66">
        <f>'A2 Exploitation'!D452</f>
        <v>1</v>
      </c>
      <c r="C143" s="266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66">
        <f>'A3 Exploitation'!D452</f>
        <v>0</v>
      </c>
      <c r="C144" s="266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66">
        <f>'A4 Exploitation'!D452</f>
        <v>0</v>
      </c>
      <c r="C145" s="266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66">
        <f>'A5 Exploitation'!D452</f>
        <v>0</v>
      </c>
      <c r="C146" s="266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66">
        <f>'A6 Exploitation'!D452</f>
        <v>0</v>
      </c>
      <c r="C147" s="266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65" t="s">
        <v>402</v>
      </c>
      <c r="C150" s="265"/>
      <c r="D150" s="199"/>
      <c r="E150" s="199"/>
      <c r="F150" s="199"/>
      <c r="G150" s="199"/>
      <c r="H150" s="199"/>
      <c r="I150" s="199"/>
      <c r="J150" s="198" t="str">
        <f>D18</f>
        <v xml:space="preserve"> Jawhara Sousse</v>
      </c>
    </row>
    <row r="151" spans="1:10" ht="33" customHeight="1" x14ac:dyDescent="0.25">
      <c r="A151" s="207" t="s">
        <v>383</v>
      </c>
      <c r="B151" s="266">
        <f>'A1 Exploitation'!D462</f>
        <v>1</v>
      </c>
      <c r="C151" s="266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66">
        <f>'A2 Exploitation'!D462</f>
        <v>1</v>
      </c>
      <c r="C152" s="266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66">
        <f>'A3 Exploitation'!D462</f>
        <v>0</v>
      </c>
      <c r="C153" s="266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66">
        <f>'A4 Exploitation'!D462</f>
        <v>0</v>
      </c>
      <c r="C154" s="266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66">
        <f>'A5 Exploitation'!D462</f>
        <v>0</v>
      </c>
      <c r="C155" s="266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66">
        <f>'A6 Exploitation'!D462</f>
        <v>0</v>
      </c>
      <c r="C156" s="266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65" t="s">
        <v>403</v>
      </c>
      <c r="C159" s="265"/>
      <c r="D159" s="199"/>
      <c r="E159" s="199"/>
      <c r="F159" s="199"/>
      <c r="G159" s="199"/>
      <c r="H159" s="199"/>
      <c r="I159" s="199"/>
      <c r="J159" s="198" t="str">
        <f>D18</f>
        <v xml:space="preserve"> Jawhara Sousse</v>
      </c>
    </row>
    <row r="160" spans="1:10" ht="33" customHeight="1" x14ac:dyDescent="0.25">
      <c r="A160" s="207" t="s">
        <v>383</v>
      </c>
      <c r="B160" s="266">
        <f>'A1 Exploitation'!D471</f>
        <v>1</v>
      </c>
      <c r="C160" s="266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66">
        <f>'A2 Exploitation'!D471</f>
        <v>1</v>
      </c>
      <c r="C161" s="266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66">
        <f>'A3 Exploitation'!D471</f>
        <v>0</v>
      </c>
      <c r="C162" s="266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66">
        <f>'A4 Exploitation'!D471</f>
        <v>0</v>
      </c>
      <c r="C163" s="266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66">
        <f>'A5 Exploitation'!D471</f>
        <v>0</v>
      </c>
      <c r="C164" s="266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66">
        <f>'A6 Exploitation'!D471</f>
        <v>0</v>
      </c>
      <c r="C165" s="266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69"/>
      <c r="C166" s="269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69"/>
      <c r="C167" s="269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65" t="s">
        <v>404</v>
      </c>
      <c r="C168" s="265"/>
      <c r="D168" s="199"/>
      <c r="E168" s="199"/>
      <c r="F168" s="199"/>
      <c r="G168" s="199"/>
      <c r="H168" s="199"/>
      <c r="I168" s="199"/>
      <c r="J168" s="198" t="str">
        <f>D18</f>
        <v xml:space="preserve"> Jawhara Sousse</v>
      </c>
    </row>
    <row r="169" spans="1:10" ht="33" customHeight="1" x14ac:dyDescent="0.25">
      <c r="A169" s="207" t="s">
        <v>383</v>
      </c>
      <c r="B169" s="266">
        <f>'A1 Exploitation'!D492</f>
        <v>1</v>
      </c>
      <c r="C169" s="266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66">
        <f>'A2 Exploitation'!D492</f>
        <v>1</v>
      </c>
      <c r="C170" s="266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66">
        <f>'A3 Exploitation'!D492</f>
        <v>0</v>
      </c>
      <c r="C171" s="266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66">
        <f>'A4 Exploitation'!D492</f>
        <v>0</v>
      </c>
      <c r="C172" s="266"/>
    </row>
    <row r="173" spans="1:10" ht="33" customHeight="1" x14ac:dyDescent="0.25">
      <c r="A173" s="206" t="s">
        <v>387</v>
      </c>
      <c r="B173" s="266">
        <f>'A5 Exploitation'!D492</f>
        <v>0</v>
      </c>
      <c r="C173" s="266"/>
    </row>
    <row r="174" spans="1:10" ht="33" customHeight="1" x14ac:dyDescent="0.25">
      <c r="A174" s="206" t="s">
        <v>388</v>
      </c>
      <c r="B174" s="266">
        <f>'A6 Exploitation'!D492</f>
        <v>0</v>
      </c>
      <c r="C174" s="266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65" t="s">
        <v>405</v>
      </c>
      <c r="C177" s="265"/>
      <c r="J177" s="198" t="str">
        <f>D18</f>
        <v xml:space="preserve"> Jawhara Sousse</v>
      </c>
    </row>
    <row r="178" spans="1:10" ht="33" customHeight="1" x14ac:dyDescent="0.25">
      <c r="A178" s="207" t="s">
        <v>383</v>
      </c>
      <c r="B178" s="266">
        <f>'A1 Exploitation'!D501</f>
        <v>1</v>
      </c>
      <c r="C178" s="266"/>
    </row>
    <row r="179" spans="1:10" ht="33" customHeight="1" x14ac:dyDescent="0.25">
      <c r="A179" s="206" t="s">
        <v>384</v>
      </c>
      <c r="B179" s="266">
        <f>'A2 Exploitation'!D501</f>
        <v>1</v>
      </c>
      <c r="C179" s="266"/>
    </row>
    <row r="180" spans="1:10" ht="33" customHeight="1" x14ac:dyDescent="0.25">
      <c r="A180" s="207" t="s">
        <v>385</v>
      </c>
      <c r="B180" s="266">
        <f>'A3 Exploitation'!D501</f>
        <v>0</v>
      </c>
      <c r="C180" s="266"/>
    </row>
    <row r="181" spans="1:10" ht="33" customHeight="1" x14ac:dyDescent="0.25">
      <c r="A181" s="207" t="s">
        <v>386</v>
      </c>
      <c r="B181" s="266">
        <f>'A4 Exploitation'!D501</f>
        <v>0</v>
      </c>
      <c r="C181" s="266"/>
    </row>
    <row r="182" spans="1:10" ht="33" customHeight="1" x14ac:dyDescent="0.25">
      <c r="A182" s="206" t="s">
        <v>387</v>
      </c>
      <c r="B182" s="266">
        <f>'A5 Exploitation'!D501</f>
        <v>0</v>
      </c>
      <c r="C182" s="266"/>
    </row>
    <row r="183" spans="1:10" ht="33" customHeight="1" x14ac:dyDescent="0.25">
      <c r="A183" s="206" t="s">
        <v>388</v>
      </c>
      <c r="B183" s="266">
        <f>'A6 Exploitation'!D501</f>
        <v>0</v>
      </c>
      <c r="C183" s="266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65" t="s">
        <v>406</v>
      </c>
      <c r="C186" s="265"/>
      <c r="J186" s="198" t="str">
        <f>D18</f>
        <v xml:space="preserve"> Jawhara Sousse</v>
      </c>
    </row>
    <row r="187" spans="1:10" ht="33" customHeight="1" x14ac:dyDescent="0.25">
      <c r="A187" s="207" t="s">
        <v>383</v>
      </c>
      <c r="B187" s="266">
        <f>'A1 Technique'!D198</f>
        <v>0.84259259259259256</v>
      </c>
      <c r="C187" s="266"/>
    </row>
    <row r="188" spans="1:10" ht="33" customHeight="1" x14ac:dyDescent="0.25">
      <c r="A188" s="206" t="s">
        <v>384</v>
      </c>
      <c r="B188" s="266">
        <f>'A2 Technique'!D198</f>
        <v>0.8165137614678899</v>
      </c>
      <c r="C188" s="266"/>
    </row>
    <row r="189" spans="1:10" ht="33" customHeight="1" x14ac:dyDescent="0.25">
      <c r="A189" s="207" t="s">
        <v>385</v>
      </c>
      <c r="B189" s="266">
        <f>'A3 Technique'!D198</f>
        <v>0</v>
      </c>
      <c r="C189" s="266"/>
    </row>
    <row r="190" spans="1:10" ht="33" customHeight="1" x14ac:dyDescent="0.25">
      <c r="A190" s="207" t="s">
        <v>386</v>
      </c>
      <c r="B190" s="266">
        <f>'A4 Technique'!D198</f>
        <v>0</v>
      </c>
      <c r="C190" s="266"/>
    </row>
    <row r="191" spans="1:10" ht="33" customHeight="1" x14ac:dyDescent="0.25">
      <c r="A191" s="206" t="s">
        <v>387</v>
      </c>
      <c r="B191" s="266">
        <f>'A5 Technique'!D198</f>
        <v>0</v>
      </c>
      <c r="C191" s="266"/>
    </row>
    <row r="192" spans="1:10" ht="33" customHeight="1" x14ac:dyDescent="0.25">
      <c r="A192" s="206" t="s">
        <v>388</v>
      </c>
      <c r="B192" s="266">
        <f>'A6 Technique'!D198</f>
        <v>0</v>
      </c>
      <c r="C192" s="266"/>
    </row>
  </sheetData>
  <sheetProtection algorithmName="SHA-512" hashValue="wea2++JDNAnWdoj88F/+BePluN8ioe1MOhCGNSJS8UDTRssI+YHvBiOsqzdhJuXHASukwbBNetB/IL2RSRLf4w==" saltValue="AAIbnb48/aYDofuEpSiP5Q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7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6"/>
      <c r="E1" s="276"/>
      <c r="F1" s="276"/>
      <c r="G1" s="276"/>
      <c r="H1" s="276"/>
      <c r="I1" s="27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7" t="s">
        <v>201</v>
      </c>
      <c r="B7" s="277"/>
      <c r="C7" s="277"/>
      <c r="D7" s="277"/>
      <c r="E7" s="277"/>
      <c r="F7" s="277"/>
      <c r="G7" s="213"/>
      <c r="H7" s="213"/>
      <c r="I7" s="213"/>
    </row>
    <row r="8" spans="1:9" ht="29.25" x14ac:dyDescent="0.45">
      <c r="A8" s="278" t="str">
        <f>'Page de garde'!D18</f>
        <v xml:space="preserve"> Jawhara Sousse</v>
      </c>
      <c r="B8" s="278"/>
      <c r="C8" s="278"/>
      <c r="D8" s="278"/>
      <c r="E8" s="278"/>
      <c r="F8" s="278"/>
      <c r="G8" s="216"/>
      <c r="H8" s="216"/>
      <c r="I8" s="213"/>
    </row>
    <row r="9" spans="1:9" ht="24" x14ac:dyDescent="0.45">
      <c r="A9" s="38" t="s">
        <v>44</v>
      </c>
      <c r="B9" s="279"/>
      <c r="C9" s="279"/>
      <c r="D9" s="279"/>
      <c r="E9" s="279"/>
      <c r="F9" s="279"/>
      <c r="G9" s="216"/>
      <c r="H9" s="216"/>
      <c r="I9" s="213"/>
    </row>
    <row r="10" spans="1:9" ht="24" x14ac:dyDescent="0.45">
      <c r="A10" s="39" t="s">
        <v>46</v>
      </c>
      <c r="B10" s="280"/>
      <c r="C10" s="280"/>
      <c r="D10" s="280"/>
      <c r="E10" s="280"/>
      <c r="F10" s="280"/>
      <c r="G10" s="216"/>
      <c r="H10" s="216"/>
      <c r="I10" s="213"/>
    </row>
    <row r="11" spans="1:9" ht="24" x14ac:dyDescent="0.45">
      <c r="A11" s="38" t="s">
        <v>45</v>
      </c>
      <c r="B11" s="275"/>
      <c r="C11" s="275"/>
      <c r="D11" s="275"/>
      <c r="E11" s="275"/>
      <c r="F11" s="275"/>
      <c r="G11" s="216"/>
      <c r="H11" s="216"/>
      <c r="I11" s="213"/>
    </row>
    <row r="12" spans="1:9" ht="24" x14ac:dyDescent="0.45">
      <c r="A12" s="38" t="s">
        <v>276</v>
      </c>
      <c r="B12" s="281">
        <f>D505</f>
        <v>0</v>
      </c>
      <c r="C12" s="281"/>
      <c r="D12" s="281"/>
      <c r="E12" s="281"/>
      <c r="F12" s="281"/>
      <c r="G12" s="216"/>
      <c r="H12" s="216"/>
      <c r="I12" s="213"/>
    </row>
    <row r="13" spans="1:9" ht="22.5" x14ac:dyDescent="0.45">
      <c r="A13" s="35"/>
      <c r="B13" s="36"/>
      <c r="C13" s="36"/>
      <c r="D13" s="282"/>
      <c r="E13" s="282"/>
      <c r="F13" s="282"/>
      <c r="G13" s="282"/>
      <c r="H13" s="282"/>
      <c r="I13" s="3"/>
    </row>
    <row r="14" spans="1:9" ht="16.5" customHeight="1" x14ac:dyDescent="0.3">
      <c r="A14" s="283" t="s">
        <v>32</v>
      </c>
      <c r="B14" s="284" t="s">
        <v>33</v>
      </c>
      <c r="C14" s="284"/>
      <c r="D14" s="284" t="s">
        <v>48</v>
      </c>
      <c r="E14" s="285" t="s">
        <v>358</v>
      </c>
      <c r="F14" s="284" t="s">
        <v>214</v>
      </c>
      <c r="G14" s="36"/>
      <c r="H14" s="36"/>
    </row>
    <row r="15" spans="1:9" ht="16.5" customHeight="1" x14ac:dyDescent="0.3">
      <c r="A15" s="283"/>
      <c r="B15" s="77" t="s">
        <v>36</v>
      </c>
      <c r="C15" s="77" t="s">
        <v>35</v>
      </c>
      <c r="D15" s="284"/>
      <c r="E15" s="285"/>
      <c r="F15" s="284"/>
      <c r="G15" s="36"/>
      <c r="H15" s="36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0" t="s">
        <v>18</v>
      </c>
      <c r="B26" s="271"/>
      <c r="C26" s="271"/>
      <c r="D26" s="271"/>
      <c r="E26" s="271"/>
      <c r="F26" s="27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2" t="s">
        <v>137</v>
      </c>
      <c r="B43" s="272"/>
      <c r="C43" s="272"/>
      <c r="D43" s="272"/>
      <c r="E43" s="272"/>
      <c r="F43" s="27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3" t="s">
        <v>63</v>
      </c>
      <c r="B45" s="274"/>
      <c r="C45" s="274"/>
      <c r="D45" s="274"/>
      <c r="E45" s="274"/>
      <c r="F45" s="27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0" t="s">
        <v>65</v>
      </c>
      <c r="B57" s="271"/>
      <c r="C57" s="271"/>
      <c r="D57" s="271"/>
      <c r="E57" s="271"/>
      <c r="F57" s="27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0" t="s">
        <v>25</v>
      </c>
      <c r="B84" s="271"/>
      <c r="C84" s="271"/>
      <c r="D84" s="271"/>
      <c r="E84" s="271"/>
      <c r="F84" s="27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2" t="s">
        <v>129</v>
      </c>
      <c r="B99" s="272"/>
      <c r="C99" s="272"/>
      <c r="D99" s="272"/>
      <c r="E99" s="272"/>
      <c r="F99" s="27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3" t="s">
        <v>63</v>
      </c>
      <c r="B101" s="274"/>
      <c r="C101" s="274"/>
      <c r="D101" s="274"/>
      <c r="E101" s="274"/>
      <c r="F101" s="27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0" t="s">
        <v>133</v>
      </c>
      <c r="B113" s="271"/>
      <c r="C113" s="271"/>
      <c r="D113" s="271"/>
      <c r="E113" s="271"/>
      <c r="F113" s="27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0" t="s">
        <v>73</v>
      </c>
      <c r="B137" s="271"/>
      <c r="C137" s="271"/>
      <c r="D137" s="271"/>
      <c r="E137" s="271"/>
      <c r="F137" s="27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2" t="s">
        <v>130</v>
      </c>
      <c r="B152" s="272"/>
      <c r="C152" s="272"/>
      <c r="D152" s="272"/>
      <c r="E152" s="272"/>
      <c r="F152" s="27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3" t="s">
        <v>63</v>
      </c>
      <c r="B154" s="274"/>
      <c r="C154" s="274"/>
      <c r="D154" s="274"/>
      <c r="E154" s="274"/>
      <c r="F154" s="27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0" t="s">
        <v>134</v>
      </c>
      <c r="B166" s="271"/>
      <c r="C166" s="271"/>
      <c r="D166" s="271"/>
      <c r="E166" s="271"/>
      <c r="F166" s="27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2" t="s">
        <v>167</v>
      </c>
      <c r="B192" s="272"/>
      <c r="C192" s="272"/>
      <c r="D192" s="272"/>
      <c r="E192" s="272"/>
      <c r="F192" s="27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0" t="s">
        <v>158</v>
      </c>
      <c r="B194" s="271"/>
      <c r="C194" s="271"/>
      <c r="D194" s="271"/>
      <c r="E194" s="271"/>
      <c r="F194" s="271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0" t="s">
        <v>76</v>
      </c>
      <c r="B209" s="271"/>
      <c r="C209" s="271"/>
      <c r="D209" s="271"/>
      <c r="E209" s="271"/>
      <c r="F209" s="27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0" t="s">
        <v>191</v>
      </c>
      <c r="B232" s="271"/>
      <c r="C232" s="271"/>
      <c r="D232" s="271"/>
      <c r="E232" s="271"/>
      <c r="F232" s="27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08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2" t="s">
        <v>78</v>
      </c>
      <c r="B248" s="272"/>
      <c r="C248" s="272"/>
      <c r="D248" s="272"/>
      <c r="E248" s="272"/>
      <c r="F248" s="27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0" t="s">
        <v>79</v>
      </c>
      <c r="B250" s="271"/>
      <c r="C250" s="271"/>
      <c r="D250" s="271"/>
      <c r="E250" s="271"/>
      <c r="F250" s="27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0" t="s">
        <v>81</v>
      </c>
      <c r="B266" s="271"/>
      <c r="C266" s="271"/>
      <c r="D266" s="271"/>
      <c r="E266" s="271"/>
      <c r="F266" s="27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09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2" t="s">
        <v>4</v>
      </c>
      <c r="B291" s="272"/>
      <c r="C291" s="272"/>
      <c r="D291" s="272"/>
      <c r="E291" s="272"/>
      <c r="F291" s="27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0" t="s">
        <v>19</v>
      </c>
      <c r="B293" s="271"/>
      <c r="C293" s="271"/>
      <c r="D293" s="271"/>
      <c r="E293" s="271"/>
      <c r="F293" s="27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0" t="s">
        <v>122</v>
      </c>
      <c r="B305" s="271"/>
      <c r="C305" s="271"/>
      <c r="D305" s="271"/>
      <c r="E305" s="271"/>
      <c r="F305" s="27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2" t="s">
        <v>21</v>
      </c>
      <c r="B324" s="272"/>
      <c r="C324" s="272"/>
      <c r="D324" s="272"/>
      <c r="E324" s="272"/>
      <c r="F324" s="27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0" t="s">
        <v>12</v>
      </c>
      <c r="B326" s="271"/>
      <c r="C326" s="271"/>
      <c r="D326" s="271"/>
      <c r="E326" s="271"/>
      <c r="F326" s="27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0" t="s">
        <v>25</v>
      </c>
      <c r="B339" s="271"/>
      <c r="C339" s="271"/>
      <c r="D339" s="271"/>
      <c r="E339" s="271"/>
      <c r="F339" s="27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0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2" t="s">
        <v>8</v>
      </c>
      <c r="B352" s="272"/>
      <c r="C352" s="272"/>
      <c r="D352" s="272"/>
      <c r="E352" s="272"/>
      <c r="F352" s="27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3" t="s">
        <v>113</v>
      </c>
      <c r="B354" s="274"/>
      <c r="C354" s="274"/>
      <c r="D354" s="274"/>
      <c r="E354" s="274"/>
      <c r="F354" s="27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0" t="s">
        <v>25</v>
      </c>
      <c r="B366" s="271"/>
      <c r="C366" s="271"/>
      <c r="D366" s="271"/>
      <c r="E366" s="271"/>
      <c r="F366" s="27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0" t="s">
        <v>124</v>
      </c>
      <c r="B382" s="271"/>
      <c r="C382" s="271"/>
      <c r="D382" s="271"/>
      <c r="E382" s="271"/>
      <c r="F382" s="27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0" t="s">
        <v>29</v>
      </c>
      <c r="B391" s="271"/>
      <c r="C391" s="271"/>
      <c r="D391" s="271"/>
      <c r="E391" s="271"/>
      <c r="F391" s="27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2" t="s">
        <v>125</v>
      </c>
      <c r="B405" s="272"/>
      <c r="C405" s="272"/>
      <c r="D405" s="272"/>
      <c r="E405" s="272"/>
      <c r="F405" s="27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3" t="s">
        <v>19</v>
      </c>
      <c r="B407" s="274"/>
      <c r="C407" s="274"/>
      <c r="D407" s="274"/>
      <c r="E407" s="274"/>
      <c r="F407" s="27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3" t="s">
        <v>122</v>
      </c>
      <c r="B418" s="274"/>
      <c r="C418" s="274"/>
      <c r="D418" s="274"/>
      <c r="E418" s="274"/>
      <c r="F418" s="27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2" t="s">
        <v>374</v>
      </c>
      <c r="B435" s="272"/>
      <c r="C435" s="272"/>
      <c r="D435" s="272"/>
      <c r="E435" s="272"/>
      <c r="F435" s="27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0" t="s">
        <v>375</v>
      </c>
      <c r="B437" s="271"/>
      <c r="C437" s="271"/>
      <c r="D437" s="271"/>
      <c r="E437" s="271"/>
      <c r="F437" s="27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0" t="s">
        <v>31</v>
      </c>
      <c r="B444" s="271"/>
      <c r="C444" s="271"/>
      <c r="D444" s="271"/>
      <c r="E444" s="271"/>
      <c r="F444" s="27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2" t="s">
        <v>180</v>
      </c>
      <c r="B454" s="272"/>
      <c r="C454" s="272"/>
      <c r="D454" s="272"/>
      <c r="E454" s="272"/>
      <c r="F454" s="27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08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2" t="s">
        <v>87</v>
      </c>
      <c r="B464" s="272"/>
      <c r="C464" s="272"/>
      <c r="D464" s="272"/>
      <c r="E464" s="272"/>
      <c r="F464" s="27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0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2" t="s">
        <v>151</v>
      </c>
      <c r="B473" s="272"/>
      <c r="C473" s="272"/>
      <c r="D473" s="272"/>
      <c r="E473" s="272"/>
      <c r="F473" s="27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2" t="s">
        <v>152</v>
      </c>
      <c r="B494" s="272"/>
      <c r="C494" s="272"/>
      <c r="D494" s="272"/>
      <c r="E494" s="272"/>
      <c r="F494" s="27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A/i/6gRgX1F4PgRffckUhtEfdO3NRZLsPKmArHu5twxvomV9C46jBpFYj/faL/2iJuTqQCWoU1PH4nJPP0u/rQ==" saltValue="iJc7alUF3JIPWJkSM6N1uA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0"/>
      <c r="E1" s="300"/>
      <c r="F1" s="300"/>
      <c r="G1" s="300"/>
      <c r="H1" s="300"/>
      <c r="I1" s="30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16"/>
      <c r="H6" s="216"/>
      <c r="I6" s="216"/>
    </row>
    <row r="7" spans="1:9" s="36" customFormat="1" ht="21.75" customHeight="1" x14ac:dyDescent="0.45">
      <c r="A7" s="278" t="str">
        <f>'A1 Exploitation'!A8:F8</f>
        <v xml:space="preserve"> Jawhara Sousse</v>
      </c>
      <c r="B7" s="278"/>
      <c r="C7" s="278"/>
      <c r="D7" s="278"/>
      <c r="E7" s="278"/>
      <c r="F7" s="278"/>
      <c r="G7" s="216"/>
      <c r="H7" s="216"/>
      <c r="I7" s="216"/>
    </row>
    <row r="8" spans="1:9" s="36" customFormat="1" ht="24" x14ac:dyDescent="0.45">
      <c r="A8" s="38" t="s">
        <v>44</v>
      </c>
      <c r="B8" s="301">
        <f>'A5 Exploitation'!B9:F9</f>
        <v>0</v>
      </c>
      <c r="C8" s="301"/>
      <c r="D8" s="301"/>
      <c r="E8" s="301"/>
      <c r="F8" s="301"/>
      <c r="G8" s="216"/>
      <c r="H8" s="216"/>
      <c r="I8" s="216"/>
    </row>
    <row r="9" spans="1:9" s="36" customFormat="1" ht="24" x14ac:dyDescent="0.45">
      <c r="A9" s="39" t="s">
        <v>46</v>
      </c>
      <c r="B9" s="302">
        <f>'A5 Exploitation'!B10:F10</f>
        <v>0</v>
      </c>
      <c r="C9" s="302"/>
      <c r="D9" s="302"/>
      <c r="E9" s="302"/>
      <c r="F9" s="302"/>
      <c r="G9" s="216"/>
      <c r="H9" s="216"/>
      <c r="I9" s="216"/>
    </row>
    <row r="10" spans="1:9" s="36" customFormat="1" ht="24" x14ac:dyDescent="0.45">
      <c r="A10" s="38" t="s">
        <v>45</v>
      </c>
      <c r="B10" s="299">
        <f>'A5 Exploitation'!B11:F11</f>
        <v>0</v>
      </c>
      <c r="C10" s="299"/>
      <c r="D10" s="299"/>
      <c r="E10" s="299"/>
      <c r="F10" s="299"/>
      <c r="G10" s="216"/>
      <c r="H10" s="216"/>
      <c r="I10" s="216"/>
    </row>
    <row r="11" spans="1:9" s="36" customFormat="1" ht="24" x14ac:dyDescent="0.45">
      <c r="A11" s="38" t="s">
        <v>341</v>
      </c>
      <c r="B11" s="291">
        <f>D198</f>
        <v>0</v>
      </c>
      <c r="C11" s="291"/>
      <c r="D11" s="291"/>
      <c r="E11" s="291"/>
      <c r="F11" s="291"/>
      <c r="G11" s="216"/>
      <c r="H11" s="216"/>
      <c r="I11" s="216"/>
    </row>
    <row r="12" spans="1:9" s="36" customFormat="1" ht="22.5" x14ac:dyDescent="0.45">
      <c r="A12" s="35"/>
      <c r="D12" s="282"/>
      <c r="E12" s="282"/>
      <c r="F12" s="282"/>
      <c r="G12" s="282"/>
      <c r="H12" s="282"/>
      <c r="I12" s="40"/>
    </row>
    <row r="13" spans="1:9" s="36" customFormat="1" ht="11.25" customHeight="1" x14ac:dyDescent="0.3">
      <c r="A13" s="283" t="s">
        <v>32</v>
      </c>
      <c r="B13" s="284" t="s">
        <v>33</v>
      </c>
      <c r="C13" s="284"/>
      <c r="D13" s="284" t="s">
        <v>48</v>
      </c>
      <c r="E13" s="284" t="s">
        <v>213</v>
      </c>
      <c r="F13" s="284" t="s">
        <v>214</v>
      </c>
    </row>
    <row r="14" spans="1:9" s="36" customFormat="1" ht="12.75" customHeight="1" x14ac:dyDescent="0.3">
      <c r="A14" s="283"/>
      <c r="B14" s="70" t="s">
        <v>36</v>
      </c>
      <c r="C14" s="70" t="s">
        <v>35</v>
      </c>
      <c r="D14" s="284"/>
      <c r="E14" s="284"/>
      <c r="F14" s="284"/>
    </row>
    <row r="15" spans="1:9" x14ac:dyDescent="0.3">
      <c r="A15" s="41"/>
      <c r="B15" s="41"/>
      <c r="C15" s="41"/>
      <c r="D15" s="41"/>
    </row>
    <row r="16" spans="1:9" ht="19.5" x14ac:dyDescent="0.4">
      <c r="A16" s="292" t="s">
        <v>0</v>
      </c>
      <c r="B16" s="293"/>
      <c r="C16" s="293"/>
      <c r="D16" s="293"/>
      <c r="E16" s="293"/>
      <c r="F16" s="29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4" t="s">
        <v>38</v>
      </c>
      <c r="B22" s="295"/>
      <c r="C22" s="296"/>
      <c r="D22" s="215">
        <f>SUM(B17:C21)</f>
        <v>0</v>
      </c>
    </row>
    <row r="23" spans="1:6" x14ac:dyDescent="0.3">
      <c r="A23" s="288" t="s">
        <v>342</v>
      </c>
      <c r="B23" s="289"/>
      <c r="C23" s="29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7" t="s">
        <v>4</v>
      </c>
      <c r="B25" s="298"/>
      <c r="C25" s="298"/>
      <c r="D25" s="298"/>
      <c r="E25" s="298"/>
      <c r="F25" s="29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8" t="s">
        <v>38</v>
      </c>
      <c r="B32" s="289"/>
      <c r="C32" s="290"/>
      <c r="D32" s="214">
        <f>SUM(B26:C31)</f>
        <v>0</v>
      </c>
    </row>
    <row r="33" spans="1:6" x14ac:dyDescent="0.3">
      <c r="A33" s="288" t="s">
        <v>342</v>
      </c>
      <c r="B33" s="289"/>
      <c r="C33" s="29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7" t="s">
        <v>246</v>
      </c>
      <c r="B35" s="298"/>
      <c r="C35" s="298"/>
      <c r="D35" s="298"/>
      <c r="E35" s="298"/>
      <c r="F35" s="29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88" t="s">
        <v>38</v>
      </c>
      <c r="B41" s="289"/>
      <c r="C41" s="290"/>
      <c r="D41" s="214">
        <f>SUM(B36:C40)</f>
        <v>0</v>
      </c>
      <c r="E41" s="37"/>
      <c r="F41" s="37"/>
    </row>
    <row r="42" spans="1:6" s="50" customFormat="1" x14ac:dyDescent="0.3">
      <c r="A42" s="288" t="s">
        <v>342</v>
      </c>
      <c r="B42" s="289"/>
      <c r="C42" s="29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3" t="s">
        <v>21</v>
      </c>
      <c r="B44" s="304"/>
      <c r="C44" s="304"/>
      <c r="D44" s="304"/>
      <c r="E44" s="304"/>
      <c r="F44" s="30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8" t="s">
        <v>38</v>
      </c>
      <c r="B51" s="289"/>
      <c r="C51" s="290"/>
      <c r="D51" s="214">
        <f>SUM(B45:C50)</f>
        <v>0</v>
      </c>
    </row>
    <row r="52" spans="1:6" x14ac:dyDescent="0.3">
      <c r="A52" s="288" t="s">
        <v>342</v>
      </c>
      <c r="B52" s="289"/>
      <c r="C52" s="29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7" t="s">
        <v>8</v>
      </c>
      <c r="B54" s="298"/>
      <c r="C54" s="298"/>
      <c r="D54" s="298"/>
      <c r="E54" s="298"/>
      <c r="F54" s="298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8" t="s">
        <v>38</v>
      </c>
      <c r="B62" s="289"/>
      <c r="C62" s="290"/>
      <c r="D62" s="214">
        <f>SUM(B55:C61)</f>
        <v>0</v>
      </c>
    </row>
    <row r="63" spans="1:6" x14ac:dyDescent="0.3">
      <c r="A63" s="288" t="s">
        <v>342</v>
      </c>
      <c r="B63" s="289"/>
      <c r="C63" s="29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7" t="s">
        <v>143</v>
      </c>
      <c r="B65" s="298"/>
      <c r="C65" s="298"/>
      <c r="D65" s="298"/>
      <c r="E65" s="298"/>
      <c r="F65" s="29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8" t="s">
        <v>38</v>
      </c>
      <c r="B83" s="289"/>
      <c r="C83" s="290"/>
      <c r="D83" s="214">
        <f>SUM(B66:C82)</f>
        <v>0</v>
      </c>
    </row>
    <row r="84" spans="1:6" x14ac:dyDescent="0.3">
      <c r="A84" s="288" t="s">
        <v>342</v>
      </c>
      <c r="B84" s="289"/>
      <c r="C84" s="29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7" t="s">
        <v>237</v>
      </c>
      <c r="B86" s="298"/>
      <c r="C86" s="298"/>
      <c r="D86" s="298"/>
      <c r="E86" s="298"/>
      <c r="F86" s="29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8" t="s">
        <v>38</v>
      </c>
      <c r="B101" s="289"/>
      <c r="C101" s="290"/>
      <c r="D101" s="214">
        <f>SUM(B87:C100)</f>
        <v>0</v>
      </c>
    </row>
    <row r="102" spans="1:6" x14ac:dyDescent="0.3">
      <c r="A102" s="288" t="s">
        <v>342</v>
      </c>
      <c r="B102" s="289"/>
      <c r="C102" s="29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7" t="s">
        <v>238</v>
      </c>
      <c r="B105" s="298"/>
      <c r="C105" s="298"/>
      <c r="D105" s="298"/>
      <c r="E105" s="298"/>
      <c r="F105" s="29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8" t="s">
        <v>38</v>
      </c>
      <c r="B117" s="289"/>
      <c r="C117" s="290"/>
      <c r="D117" s="214">
        <f>SUM(B106:C116)</f>
        <v>0</v>
      </c>
      <c r="E117" s="37"/>
      <c r="F117" s="37"/>
    </row>
    <row r="118" spans="1:6" s="50" customFormat="1" x14ac:dyDescent="0.3">
      <c r="A118" s="288" t="s">
        <v>342</v>
      </c>
      <c r="B118" s="289"/>
      <c r="C118" s="29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7" t="s">
        <v>208</v>
      </c>
      <c r="B120" s="298"/>
      <c r="C120" s="298"/>
      <c r="D120" s="298"/>
      <c r="E120" s="298"/>
      <c r="F120" s="29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8" t="s">
        <v>38</v>
      </c>
      <c r="B132" s="289"/>
      <c r="C132" s="290"/>
      <c r="D132" s="214">
        <f>SUM(B121:C131)</f>
        <v>0</v>
      </c>
    </row>
    <row r="133" spans="1:6" x14ac:dyDescent="0.3">
      <c r="A133" s="288" t="s">
        <v>342</v>
      </c>
      <c r="B133" s="289"/>
      <c r="C133" s="29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7" t="s">
        <v>78</v>
      </c>
      <c r="B135" s="298"/>
      <c r="C135" s="298"/>
      <c r="D135" s="298"/>
      <c r="E135" s="298"/>
      <c r="F135" s="29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8" t="s">
        <v>38</v>
      </c>
      <c r="B148" s="289"/>
      <c r="C148" s="290"/>
      <c r="D148" s="214">
        <f>SUM(B136:C147)</f>
        <v>0</v>
      </c>
    </row>
    <row r="149" spans="1:6" x14ac:dyDescent="0.3">
      <c r="A149" s="288" t="s">
        <v>342</v>
      </c>
      <c r="B149" s="289"/>
      <c r="C149" s="29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7" t="s">
        <v>243</v>
      </c>
      <c r="B151" s="298"/>
      <c r="C151" s="298"/>
      <c r="D151" s="298"/>
      <c r="E151" s="298"/>
      <c r="F151" s="29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8" t="s">
        <v>38</v>
      </c>
      <c r="B160" s="295"/>
      <c r="C160" s="296"/>
      <c r="D160" s="215">
        <f>SUM(B152:C159)</f>
        <v>0</v>
      </c>
    </row>
    <row r="161" spans="1:6" x14ac:dyDescent="0.3">
      <c r="A161" s="288" t="s">
        <v>342</v>
      </c>
      <c r="B161" s="289"/>
      <c r="C161" s="29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7" t="s">
        <v>85</v>
      </c>
      <c r="B163" s="298"/>
      <c r="C163" s="298"/>
      <c r="D163" s="298"/>
      <c r="E163" s="298"/>
      <c r="F163" s="29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8" t="s">
        <v>38</v>
      </c>
      <c r="B168" s="289"/>
      <c r="C168" s="290"/>
      <c r="D168" s="214">
        <f>SUM(B164:C167)</f>
        <v>0</v>
      </c>
    </row>
    <row r="169" spans="1:6" x14ac:dyDescent="0.3">
      <c r="A169" s="288" t="s">
        <v>342</v>
      </c>
      <c r="B169" s="289"/>
      <c r="C169" s="29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8" t="s">
        <v>38</v>
      </c>
      <c r="B176" s="289"/>
      <c r="C176" s="290"/>
      <c r="D176" s="214">
        <f>SUM(B172:C175)</f>
        <v>0</v>
      </c>
    </row>
    <row r="177" spans="1:6" x14ac:dyDescent="0.3">
      <c r="A177" s="288" t="s">
        <v>342</v>
      </c>
      <c r="B177" s="289"/>
      <c r="C177" s="29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7" t="s">
        <v>87</v>
      </c>
      <c r="B179" s="298"/>
      <c r="C179" s="298"/>
      <c r="D179" s="298"/>
      <c r="E179" s="298"/>
      <c r="F179" s="29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8" t="s">
        <v>38</v>
      </c>
      <c r="B185" s="289"/>
      <c r="C185" s="290"/>
      <c r="D185" s="214">
        <f>SUM(B180:C184)</f>
        <v>0</v>
      </c>
    </row>
    <row r="186" spans="1:6" x14ac:dyDescent="0.3">
      <c r="A186" s="288" t="s">
        <v>342</v>
      </c>
      <c r="B186" s="289"/>
      <c r="C186" s="29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7" t="s">
        <v>242</v>
      </c>
      <c r="B188" s="298"/>
      <c r="C188" s="298"/>
      <c r="D188" s="298"/>
      <c r="E188" s="298"/>
      <c r="F188" s="29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8" t="s">
        <v>38</v>
      </c>
      <c r="B193" s="289"/>
      <c r="C193" s="290"/>
      <c r="D193" s="97">
        <f>SUM(B189:C192)</f>
        <v>0</v>
      </c>
    </row>
    <row r="194" spans="1:4" x14ac:dyDescent="0.3">
      <c r="A194" s="288" t="s">
        <v>342</v>
      </c>
      <c r="B194" s="289"/>
      <c r="C194" s="29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76" zoomScale="50" zoomScaleNormal="5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6"/>
      <c r="E1" s="276"/>
      <c r="F1" s="276"/>
      <c r="G1" s="276"/>
      <c r="H1" s="276"/>
      <c r="I1" s="27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7" t="s">
        <v>201</v>
      </c>
      <c r="B7" s="277"/>
      <c r="C7" s="277"/>
      <c r="D7" s="277"/>
      <c r="E7" s="277"/>
      <c r="F7" s="277"/>
      <c r="G7" s="213"/>
      <c r="H7" s="213"/>
      <c r="I7" s="213"/>
    </row>
    <row r="8" spans="1:9" ht="29.25" x14ac:dyDescent="0.45">
      <c r="A8" s="278" t="str">
        <f>'Page de garde'!D18</f>
        <v xml:space="preserve"> Jawhara Sousse</v>
      </c>
      <c r="B8" s="278"/>
      <c r="C8" s="278"/>
      <c r="D8" s="278"/>
      <c r="E8" s="278"/>
      <c r="F8" s="278"/>
      <c r="G8" s="216"/>
      <c r="H8" s="216"/>
      <c r="I8" s="213"/>
    </row>
    <row r="9" spans="1:9" ht="24" x14ac:dyDescent="0.45">
      <c r="A9" s="38" t="s">
        <v>44</v>
      </c>
      <c r="B9" s="279"/>
      <c r="C9" s="279"/>
      <c r="D9" s="279"/>
      <c r="E9" s="279"/>
      <c r="F9" s="279"/>
      <c r="G9" s="216"/>
      <c r="H9" s="216"/>
      <c r="I9" s="213"/>
    </row>
    <row r="10" spans="1:9" ht="24" x14ac:dyDescent="0.45">
      <c r="A10" s="39" t="s">
        <v>46</v>
      </c>
      <c r="B10" s="280"/>
      <c r="C10" s="280"/>
      <c r="D10" s="280"/>
      <c r="E10" s="280"/>
      <c r="F10" s="280"/>
      <c r="G10" s="216"/>
      <c r="H10" s="216"/>
      <c r="I10" s="213"/>
    </row>
    <row r="11" spans="1:9" ht="24" x14ac:dyDescent="0.45">
      <c r="A11" s="38" t="s">
        <v>45</v>
      </c>
      <c r="B11" s="275"/>
      <c r="C11" s="275"/>
      <c r="D11" s="275"/>
      <c r="E11" s="275"/>
      <c r="F11" s="275"/>
      <c r="G11" s="216"/>
      <c r="H11" s="216"/>
      <c r="I11" s="213"/>
    </row>
    <row r="12" spans="1:9" ht="24" x14ac:dyDescent="0.45">
      <c r="A12" s="38" t="s">
        <v>276</v>
      </c>
      <c r="B12" s="281">
        <f>D505</f>
        <v>0</v>
      </c>
      <c r="C12" s="281"/>
      <c r="D12" s="281"/>
      <c r="E12" s="281"/>
      <c r="F12" s="281"/>
      <c r="G12" s="216"/>
      <c r="H12" s="216"/>
      <c r="I12" s="213"/>
    </row>
    <row r="13" spans="1:9" ht="22.5" x14ac:dyDescent="0.45">
      <c r="A13" s="35"/>
      <c r="B13" s="36"/>
      <c r="C13" s="36"/>
      <c r="D13" s="282"/>
      <c r="E13" s="282"/>
      <c r="F13" s="282"/>
      <c r="G13" s="282"/>
      <c r="H13" s="282"/>
      <c r="I13" s="3"/>
    </row>
    <row r="14" spans="1:9" ht="16.5" customHeight="1" x14ac:dyDescent="0.3">
      <c r="A14" s="283" t="s">
        <v>32</v>
      </c>
      <c r="B14" s="284" t="s">
        <v>33</v>
      </c>
      <c r="C14" s="284"/>
      <c r="D14" s="284" t="s">
        <v>48</v>
      </c>
      <c r="E14" s="285" t="s">
        <v>358</v>
      </c>
      <c r="F14" s="284" t="s">
        <v>214</v>
      </c>
      <c r="G14" s="36"/>
      <c r="H14" s="36"/>
    </row>
    <row r="15" spans="1:9" ht="16.5" customHeight="1" x14ac:dyDescent="0.3">
      <c r="A15" s="283"/>
      <c r="B15" s="77" t="s">
        <v>36</v>
      </c>
      <c r="C15" s="77" t="s">
        <v>35</v>
      </c>
      <c r="D15" s="284"/>
      <c r="E15" s="285"/>
      <c r="F15" s="284"/>
      <c r="G15" s="36"/>
      <c r="H15" s="36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0" t="s">
        <v>18</v>
      </c>
      <c r="B26" s="271"/>
      <c r="C26" s="271"/>
      <c r="D26" s="271"/>
      <c r="E26" s="271"/>
      <c r="F26" s="27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2" t="s">
        <v>137</v>
      </c>
      <c r="B43" s="272"/>
      <c r="C43" s="272"/>
      <c r="D43" s="272"/>
      <c r="E43" s="272"/>
      <c r="F43" s="27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3" t="s">
        <v>63</v>
      </c>
      <c r="B45" s="274"/>
      <c r="C45" s="274"/>
      <c r="D45" s="274"/>
      <c r="E45" s="274"/>
      <c r="F45" s="27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0" t="s">
        <v>65</v>
      </c>
      <c r="B57" s="271"/>
      <c r="C57" s="271"/>
      <c r="D57" s="271"/>
      <c r="E57" s="271"/>
      <c r="F57" s="27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0" t="s">
        <v>25</v>
      </c>
      <c r="B84" s="271"/>
      <c r="C84" s="271"/>
      <c r="D84" s="271"/>
      <c r="E84" s="271"/>
      <c r="F84" s="27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2" t="s">
        <v>129</v>
      </c>
      <c r="B99" s="272"/>
      <c r="C99" s="272"/>
      <c r="D99" s="272"/>
      <c r="E99" s="272"/>
      <c r="F99" s="27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3" t="s">
        <v>63</v>
      </c>
      <c r="B101" s="274"/>
      <c r="C101" s="274"/>
      <c r="D101" s="274"/>
      <c r="E101" s="274"/>
      <c r="F101" s="27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0" t="s">
        <v>133</v>
      </c>
      <c r="B113" s="271"/>
      <c r="C113" s="271"/>
      <c r="D113" s="271"/>
      <c r="E113" s="271"/>
      <c r="F113" s="27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0" t="s">
        <v>73</v>
      </c>
      <c r="B137" s="271"/>
      <c r="C137" s="271"/>
      <c r="D137" s="271"/>
      <c r="E137" s="271"/>
      <c r="F137" s="27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2" t="s">
        <v>130</v>
      </c>
      <c r="B152" s="272"/>
      <c r="C152" s="272"/>
      <c r="D152" s="272"/>
      <c r="E152" s="272"/>
      <c r="F152" s="27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3" t="s">
        <v>63</v>
      </c>
      <c r="B154" s="274"/>
      <c r="C154" s="274"/>
      <c r="D154" s="274"/>
      <c r="E154" s="274"/>
      <c r="F154" s="27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0" t="s">
        <v>134</v>
      </c>
      <c r="B166" s="271"/>
      <c r="C166" s="271"/>
      <c r="D166" s="271"/>
      <c r="E166" s="271"/>
      <c r="F166" s="27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2" t="s">
        <v>167</v>
      </c>
      <c r="B192" s="272"/>
      <c r="C192" s="272"/>
      <c r="D192" s="272"/>
      <c r="E192" s="272"/>
      <c r="F192" s="27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0" t="s">
        <v>158</v>
      </c>
      <c r="B194" s="271"/>
      <c r="C194" s="271"/>
      <c r="D194" s="271"/>
      <c r="E194" s="271"/>
      <c r="F194" s="271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0" t="s">
        <v>76</v>
      </c>
      <c r="B209" s="271"/>
      <c r="C209" s="271"/>
      <c r="D209" s="271"/>
      <c r="E209" s="271"/>
      <c r="F209" s="27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0" t="s">
        <v>191</v>
      </c>
      <c r="B232" s="271"/>
      <c r="C232" s="271"/>
      <c r="D232" s="271"/>
      <c r="E232" s="271"/>
      <c r="F232" s="27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08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2" t="s">
        <v>78</v>
      </c>
      <c r="B248" s="272"/>
      <c r="C248" s="272"/>
      <c r="D248" s="272"/>
      <c r="E248" s="272"/>
      <c r="F248" s="27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0" t="s">
        <v>79</v>
      </c>
      <c r="B250" s="271"/>
      <c r="C250" s="271"/>
      <c r="D250" s="271"/>
      <c r="E250" s="271"/>
      <c r="F250" s="27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0" t="s">
        <v>81</v>
      </c>
      <c r="B266" s="271"/>
      <c r="C266" s="271"/>
      <c r="D266" s="271"/>
      <c r="E266" s="271"/>
      <c r="F266" s="27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09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2" t="s">
        <v>4</v>
      </c>
      <c r="B291" s="272"/>
      <c r="C291" s="272"/>
      <c r="D291" s="272"/>
      <c r="E291" s="272"/>
      <c r="F291" s="27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0" t="s">
        <v>19</v>
      </c>
      <c r="B293" s="271"/>
      <c r="C293" s="271"/>
      <c r="D293" s="271"/>
      <c r="E293" s="271"/>
      <c r="F293" s="27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0" t="s">
        <v>122</v>
      </c>
      <c r="B305" s="271"/>
      <c r="C305" s="271"/>
      <c r="D305" s="271"/>
      <c r="E305" s="271"/>
      <c r="F305" s="27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2" t="s">
        <v>21</v>
      </c>
      <c r="B324" s="272"/>
      <c r="C324" s="272"/>
      <c r="D324" s="272"/>
      <c r="E324" s="272"/>
      <c r="F324" s="27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0" t="s">
        <v>12</v>
      </c>
      <c r="B326" s="271"/>
      <c r="C326" s="271"/>
      <c r="D326" s="271"/>
      <c r="E326" s="271"/>
      <c r="F326" s="27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0" t="s">
        <v>25</v>
      </c>
      <c r="B339" s="271"/>
      <c r="C339" s="271"/>
      <c r="D339" s="271"/>
      <c r="E339" s="271"/>
      <c r="F339" s="27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0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2" t="s">
        <v>8</v>
      </c>
      <c r="B352" s="272"/>
      <c r="C352" s="272"/>
      <c r="D352" s="272"/>
      <c r="E352" s="272"/>
      <c r="F352" s="27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3" t="s">
        <v>113</v>
      </c>
      <c r="B354" s="274"/>
      <c r="C354" s="274"/>
      <c r="D354" s="274"/>
      <c r="E354" s="274"/>
      <c r="F354" s="27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0" t="s">
        <v>25</v>
      </c>
      <c r="B366" s="271"/>
      <c r="C366" s="271"/>
      <c r="D366" s="271"/>
      <c r="E366" s="271"/>
      <c r="F366" s="27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0" t="s">
        <v>124</v>
      </c>
      <c r="B382" s="271"/>
      <c r="C382" s="271"/>
      <c r="D382" s="271"/>
      <c r="E382" s="271"/>
      <c r="F382" s="27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0" t="s">
        <v>29</v>
      </c>
      <c r="B391" s="271"/>
      <c r="C391" s="271"/>
      <c r="D391" s="271"/>
      <c r="E391" s="271"/>
      <c r="F391" s="27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2" t="s">
        <v>125</v>
      </c>
      <c r="B405" s="272"/>
      <c r="C405" s="272"/>
      <c r="D405" s="272"/>
      <c r="E405" s="272"/>
      <c r="F405" s="27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3" t="s">
        <v>19</v>
      </c>
      <c r="B407" s="274"/>
      <c r="C407" s="274"/>
      <c r="D407" s="274"/>
      <c r="E407" s="274"/>
      <c r="F407" s="27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3" t="s">
        <v>122</v>
      </c>
      <c r="B418" s="274"/>
      <c r="C418" s="274"/>
      <c r="D418" s="274"/>
      <c r="E418" s="274"/>
      <c r="F418" s="27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2" t="s">
        <v>374</v>
      </c>
      <c r="B435" s="272"/>
      <c r="C435" s="272"/>
      <c r="D435" s="272"/>
      <c r="E435" s="272"/>
      <c r="F435" s="27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0" t="s">
        <v>375</v>
      </c>
      <c r="B437" s="271"/>
      <c r="C437" s="271"/>
      <c r="D437" s="271"/>
      <c r="E437" s="271"/>
      <c r="F437" s="27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0" t="s">
        <v>31</v>
      </c>
      <c r="B444" s="271"/>
      <c r="C444" s="271"/>
      <c r="D444" s="271"/>
      <c r="E444" s="271"/>
      <c r="F444" s="27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2" t="s">
        <v>180</v>
      </c>
      <c r="B454" s="272"/>
      <c r="C454" s="272"/>
      <c r="D454" s="272"/>
      <c r="E454" s="272"/>
      <c r="F454" s="27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08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2" t="s">
        <v>87</v>
      </c>
      <c r="B464" s="272"/>
      <c r="C464" s="272"/>
      <c r="D464" s="272"/>
      <c r="E464" s="272"/>
      <c r="F464" s="27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0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2" t="s">
        <v>151</v>
      </c>
      <c r="B473" s="272"/>
      <c r="C473" s="272"/>
      <c r="D473" s="272"/>
      <c r="E473" s="272"/>
      <c r="F473" s="27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2" t="s">
        <v>152</v>
      </c>
      <c r="B494" s="272"/>
      <c r="C494" s="272"/>
      <c r="D494" s="272"/>
      <c r="E494" s="272"/>
      <c r="F494" s="27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rsTp/qsUa5PCfZVyKnIMuE0wtFenxxeMScXxVHNpVWV/ick72aCcXmWTEm7S/7jOomb/UvTaiqG/JRStYLL2LA==" saltValue="UFrRYcoRIm6rQCTIr+1qWA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0"/>
      <c r="E1" s="300"/>
      <c r="F1" s="300"/>
      <c r="G1" s="300"/>
      <c r="H1" s="300"/>
      <c r="I1" s="30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16"/>
      <c r="H6" s="216"/>
      <c r="I6" s="216"/>
    </row>
    <row r="7" spans="1:9" s="36" customFormat="1" ht="21.75" customHeight="1" x14ac:dyDescent="0.45">
      <c r="A7" s="278" t="str">
        <f>'A1 Exploitation'!A8:F8</f>
        <v xml:space="preserve"> Jawhara Sousse</v>
      </c>
      <c r="B7" s="278"/>
      <c r="C7" s="278"/>
      <c r="D7" s="278"/>
      <c r="E7" s="278"/>
      <c r="F7" s="278"/>
      <c r="G7" s="216"/>
      <c r="H7" s="216"/>
      <c r="I7" s="216"/>
    </row>
    <row r="8" spans="1:9" s="36" customFormat="1" ht="24" x14ac:dyDescent="0.45">
      <c r="A8" s="38" t="s">
        <v>44</v>
      </c>
      <c r="B8" s="301">
        <f>'A6 Exploitation'!B9:F9</f>
        <v>0</v>
      </c>
      <c r="C8" s="301"/>
      <c r="D8" s="301"/>
      <c r="E8" s="301"/>
      <c r="F8" s="301"/>
      <c r="G8" s="216"/>
      <c r="H8" s="216"/>
      <c r="I8" s="216"/>
    </row>
    <row r="9" spans="1:9" s="36" customFormat="1" ht="24" x14ac:dyDescent="0.45">
      <c r="A9" s="39" t="s">
        <v>46</v>
      </c>
      <c r="B9" s="302">
        <f>'A6 Exploitation'!B10:F10</f>
        <v>0</v>
      </c>
      <c r="C9" s="302"/>
      <c r="D9" s="302"/>
      <c r="E9" s="302"/>
      <c r="F9" s="302"/>
      <c r="G9" s="216"/>
      <c r="H9" s="216"/>
      <c r="I9" s="216"/>
    </row>
    <row r="10" spans="1:9" s="36" customFormat="1" ht="24" x14ac:dyDescent="0.45">
      <c r="A10" s="38" t="s">
        <v>45</v>
      </c>
      <c r="B10" s="299">
        <f>'A6 Exploitation'!B11:F11</f>
        <v>0</v>
      </c>
      <c r="C10" s="299"/>
      <c r="D10" s="299"/>
      <c r="E10" s="299"/>
      <c r="F10" s="299"/>
      <c r="G10" s="216"/>
      <c r="H10" s="216"/>
      <c r="I10" s="216"/>
    </row>
    <row r="11" spans="1:9" s="36" customFormat="1" ht="24" x14ac:dyDescent="0.45">
      <c r="A11" s="38" t="s">
        <v>341</v>
      </c>
      <c r="B11" s="291">
        <f>D198</f>
        <v>0</v>
      </c>
      <c r="C11" s="291"/>
      <c r="D11" s="291"/>
      <c r="E11" s="291"/>
      <c r="F11" s="291"/>
      <c r="G11" s="216"/>
      <c r="H11" s="216"/>
      <c r="I11" s="216"/>
    </row>
    <row r="12" spans="1:9" s="36" customFormat="1" ht="22.5" x14ac:dyDescent="0.45">
      <c r="A12" s="35"/>
      <c r="D12" s="282"/>
      <c r="E12" s="282"/>
      <c r="F12" s="282"/>
      <c r="G12" s="282"/>
      <c r="H12" s="282"/>
      <c r="I12" s="40"/>
    </row>
    <row r="13" spans="1:9" s="36" customFormat="1" ht="11.25" customHeight="1" x14ac:dyDescent="0.3">
      <c r="A13" s="283" t="s">
        <v>32</v>
      </c>
      <c r="B13" s="284" t="s">
        <v>33</v>
      </c>
      <c r="C13" s="284"/>
      <c r="D13" s="284" t="s">
        <v>48</v>
      </c>
      <c r="E13" s="284" t="s">
        <v>213</v>
      </c>
      <c r="F13" s="284" t="s">
        <v>214</v>
      </c>
    </row>
    <row r="14" spans="1:9" s="36" customFormat="1" ht="12.75" customHeight="1" x14ac:dyDescent="0.3">
      <c r="A14" s="283"/>
      <c r="B14" s="70" t="s">
        <v>36</v>
      </c>
      <c r="C14" s="70" t="s">
        <v>35</v>
      </c>
      <c r="D14" s="284"/>
      <c r="E14" s="284"/>
      <c r="F14" s="284"/>
    </row>
    <row r="15" spans="1:9" x14ac:dyDescent="0.3">
      <c r="A15" s="41"/>
      <c r="B15" s="41"/>
      <c r="C15" s="41"/>
      <c r="D15" s="41"/>
    </row>
    <row r="16" spans="1:9" ht="19.5" x14ac:dyDescent="0.4">
      <c r="A16" s="292" t="s">
        <v>0</v>
      </c>
      <c r="B16" s="293"/>
      <c r="C16" s="293"/>
      <c r="D16" s="293"/>
      <c r="E16" s="293"/>
      <c r="F16" s="29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4" t="s">
        <v>38</v>
      </c>
      <c r="B22" s="295"/>
      <c r="C22" s="296"/>
      <c r="D22" s="215">
        <f>SUM(B17:C21)</f>
        <v>0</v>
      </c>
    </row>
    <row r="23" spans="1:6" x14ac:dyDescent="0.3">
      <c r="A23" s="288" t="s">
        <v>342</v>
      </c>
      <c r="B23" s="289"/>
      <c r="C23" s="29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7" t="s">
        <v>4</v>
      </c>
      <c r="B25" s="298"/>
      <c r="C25" s="298"/>
      <c r="D25" s="298"/>
      <c r="E25" s="298"/>
      <c r="F25" s="29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8" t="s">
        <v>38</v>
      </c>
      <c r="B32" s="289"/>
      <c r="C32" s="290"/>
      <c r="D32" s="214">
        <f>SUM(B26:C31)</f>
        <v>0</v>
      </c>
    </row>
    <row r="33" spans="1:6" x14ac:dyDescent="0.3">
      <c r="A33" s="288" t="s">
        <v>342</v>
      </c>
      <c r="B33" s="289"/>
      <c r="C33" s="29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7" t="s">
        <v>246</v>
      </c>
      <c r="B35" s="298"/>
      <c r="C35" s="298"/>
      <c r="D35" s="298"/>
      <c r="E35" s="298"/>
      <c r="F35" s="29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88" t="s">
        <v>38</v>
      </c>
      <c r="B41" s="289"/>
      <c r="C41" s="290"/>
      <c r="D41" s="214">
        <f>SUM(B36:C40)</f>
        <v>0</v>
      </c>
      <c r="E41" s="37"/>
      <c r="F41" s="37"/>
    </row>
    <row r="42" spans="1:6" s="50" customFormat="1" x14ac:dyDescent="0.3">
      <c r="A42" s="288" t="s">
        <v>342</v>
      </c>
      <c r="B42" s="289"/>
      <c r="C42" s="29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3" t="s">
        <v>21</v>
      </c>
      <c r="B44" s="304"/>
      <c r="C44" s="304"/>
      <c r="D44" s="304"/>
      <c r="E44" s="304"/>
      <c r="F44" s="30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8" t="s">
        <v>38</v>
      </c>
      <c r="B51" s="289"/>
      <c r="C51" s="290"/>
      <c r="D51" s="214">
        <f>SUM(B45:C50)</f>
        <v>0</v>
      </c>
    </row>
    <row r="52" spans="1:6" x14ac:dyDescent="0.3">
      <c r="A52" s="288" t="s">
        <v>342</v>
      </c>
      <c r="B52" s="289"/>
      <c r="C52" s="29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7" t="s">
        <v>8</v>
      </c>
      <c r="B54" s="298"/>
      <c r="C54" s="298"/>
      <c r="D54" s="298"/>
      <c r="E54" s="298"/>
      <c r="F54" s="298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8" t="s">
        <v>38</v>
      </c>
      <c r="B62" s="289"/>
      <c r="C62" s="290"/>
      <c r="D62" s="214">
        <f>SUM(B55:C61)</f>
        <v>0</v>
      </c>
    </row>
    <row r="63" spans="1:6" x14ac:dyDescent="0.3">
      <c r="A63" s="288" t="s">
        <v>342</v>
      </c>
      <c r="B63" s="289"/>
      <c r="C63" s="29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7" t="s">
        <v>143</v>
      </c>
      <c r="B65" s="298"/>
      <c r="C65" s="298"/>
      <c r="D65" s="298"/>
      <c r="E65" s="298"/>
      <c r="F65" s="29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8" t="s">
        <v>38</v>
      </c>
      <c r="B83" s="289"/>
      <c r="C83" s="290"/>
      <c r="D83" s="214">
        <f>SUM(B66:C82)</f>
        <v>0</v>
      </c>
    </row>
    <row r="84" spans="1:6" x14ac:dyDescent="0.3">
      <c r="A84" s="288" t="s">
        <v>342</v>
      </c>
      <c r="B84" s="289"/>
      <c r="C84" s="29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7" t="s">
        <v>237</v>
      </c>
      <c r="B86" s="298"/>
      <c r="C86" s="298"/>
      <c r="D86" s="298"/>
      <c r="E86" s="298"/>
      <c r="F86" s="29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8" t="s">
        <v>38</v>
      </c>
      <c r="B101" s="289"/>
      <c r="C101" s="290"/>
      <c r="D101" s="214">
        <f>SUM(B87:C100)</f>
        <v>0</v>
      </c>
    </row>
    <row r="102" spans="1:6" x14ac:dyDescent="0.3">
      <c r="A102" s="288" t="s">
        <v>342</v>
      </c>
      <c r="B102" s="289"/>
      <c r="C102" s="29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7" t="s">
        <v>238</v>
      </c>
      <c r="B105" s="298"/>
      <c r="C105" s="298"/>
      <c r="D105" s="298"/>
      <c r="E105" s="298"/>
      <c r="F105" s="29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8" t="s">
        <v>38</v>
      </c>
      <c r="B117" s="289"/>
      <c r="C117" s="290"/>
      <c r="D117" s="214">
        <f>SUM(B106:C116)</f>
        <v>0</v>
      </c>
      <c r="E117" s="37"/>
      <c r="F117" s="37"/>
    </row>
    <row r="118" spans="1:6" s="50" customFormat="1" x14ac:dyDescent="0.3">
      <c r="A118" s="288" t="s">
        <v>342</v>
      </c>
      <c r="B118" s="289"/>
      <c r="C118" s="29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7" t="s">
        <v>208</v>
      </c>
      <c r="B120" s="298"/>
      <c r="C120" s="298"/>
      <c r="D120" s="298"/>
      <c r="E120" s="298"/>
      <c r="F120" s="29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8" t="s">
        <v>38</v>
      </c>
      <c r="B132" s="289"/>
      <c r="C132" s="290"/>
      <c r="D132" s="214">
        <f>SUM(B121:C131)</f>
        <v>0</v>
      </c>
    </row>
    <row r="133" spans="1:6" x14ac:dyDescent="0.3">
      <c r="A133" s="288" t="s">
        <v>342</v>
      </c>
      <c r="B133" s="289"/>
      <c r="C133" s="29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7" t="s">
        <v>78</v>
      </c>
      <c r="B135" s="298"/>
      <c r="C135" s="298"/>
      <c r="D135" s="298"/>
      <c r="E135" s="298"/>
      <c r="F135" s="29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8" t="s">
        <v>38</v>
      </c>
      <c r="B148" s="289"/>
      <c r="C148" s="290"/>
      <c r="D148" s="214">
        <f>SUM(B136:C147)</f>
        <v>0</v>
      </c>
    </row>
    <row r="149" spans="1:6" x14ac:dyDescent="0.3">
      <c r="A149" s="288" t="s">
        <v>342</v>
      </c>
      <c r="B149" s="289"/>
      <c r="C149" s="29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7" t="s">
        <v>243</v>
      </c>
      <c r="B151" s="298"/>
      <c r="C151" s="298"/>
      <c r="D151" s="298"/>
      <c r="E151" s="298"/>
      <c r="F151" s="29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8" t="s">
        <v>38</v>
      </c>
      <c r="B160" s="295"/>
      <c r="C160" s="296"/>
      <c r="D160" s="215">
        <f>SUM(B152:C159)</f>
        <v>0</v>
      </c>
    </row>
    <row r="161" spans="1:6" x14ac:dyDescent="0.3">
      <c r="A161" s="288" t="s">
        <v>342</v>
      </c>
      <c r="B161" s="289"/>
      <c r="C161" s="29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7" t="s">
        <v>85</v>
      </c>
      <c r="B163" s="298"/>
      <c r="C163" s="298"/>
      <c r="D163" s="298"/>
      <c r="E163" s="298"/>
      <c r="F163" s="29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8" t="s">
        <v>38</v>
      </c>
      <c r="B168" s="289"/>
      <c r="C168" s="290"/>
      <c r="D168" s="214">
        <f>SUM(B164:C167)</f>
        <v>0</v>
      </c>
    </row>
    <row r="169" spans="1:6" x14ac:dyDescent="0.3">
      <c r="A169" s="288" t="s">
        <v>342</v>
      </c>
      <c r="B169" s="289"/>
      <c r="C169" s="29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8" t="s">
        <v>38</v>
      </c>
      <c r="B176" s="289"/>
      <c r="C176" s="290"/>
      <c r="D176" s="214">
        <f>SUM(B172:C175)</f>
        <v>0</v>
      </c>
    </row>
    <row r="177" spans="1:6" x14ac:dyDescent="0.3">
      <c r="A177" s="288" t="s">
        <v>342</v>
      </c>
      <c r="B177" s="289"/>
      <c r="C177" s="29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7" t="s">
        <v>87</v>
      </c>
      <c r="B179" s="298"/>
      <c r="C179" s="298"/>
      <c r="D179" s="298"/>
      <c r="E179" s="298"/>
      <c r="F179" s="29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8" t="s">
        <v>38</v>
      </c>
      <c r="B185" s="289"/>
      <c r="C185" s="290"/>
      <c r="D185" s="214">
        <f>SUM(B180:C184)</f>
        <v>0</v>
      </c>
    </row>
    <row r="186" spans="1:6" x14ac:dyDescent="0.3">
      <c r="A186" s="288" t="s">
        <v>342</v>
      </c>
      <c r="B186" s="289"/>
      <c r="C186" s="29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7" t="s">
        <v>242</v>
      </c>
      <c r="B188" s="298"/>
      <c r="C188" s="298"/>
      <c r="D188" s="298"/>
      <c r="E188" s="298"/>
      <c r="F188" s="29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8" t="s">
        <v>38</v>
      </c>
      <c r="B193" s="289"/>
      <c r="C193" s="290"/>
      <c r="D193" s="97">
        <f>SUM(B189:C192)</f>
        <v>0</v>
      </c>
    </row>
    <row r="194" spans="1:4" x14ac:dyDescent="0.3">
      <c r="A194" s="288" t="s">
        <v>342</v>
      </c>
      <c r="B194" s="289"/>
      <c r="C194" s="29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7" zoomScale="90" zoomScaleNormal="71" zoomScaleSheetLayoutView="90" workbookViewId="0">
      <selection activeCell="D155" sqref="D15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76"/>
      <c r="E1" s="276"/>
      <c r="F1" s="276"/>
      <c r="G1" s="276"/>
      <c r="H1" s="276"/>
      <c r="I1" s="276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77" t="s">
        <v>201</v>
      </c>
      <c r="B7" s="277"/>
      <c r="C7" s="277"/>
      <c r="D7" s="277"/>
      <c r="E7" s="277"/>
      <c r="F7" s="277"/>
      <c r="G7" s="124"/>
      <c r="H7" s="124"/>
      <c r="I7" s="124"/>
    </row>
    <row r="8" spans="1:9" ht="29.25" x14ac:dyDescent="0.45">
      <c r="A8" s="278" t="str">
        <f>'Page de garde'!D18</f>
        <v xml:space="preserve"> Jawhara Sousse</v>
      </c>
      <c r="B8" s="278"/>
      <c r="C8" s="278"/>
      <c r="D8" s="278"/>
      <c r="E8" s="278"/>
      <c r="F8" s="278"/>
      <c r="G8" s="126"/>
      <c r="H8" s="126"/>
      <c r="I8" s="124"/>
    </row>
    <row r="9" spans="1:9" ht="24" x14ac:dyDescent="0.45">
      <c r="A9" s="38" t="s">
        <v>44</v>
      </c>
      <c r="B9" s="279" t="s">
        <v>437</v>
      </c>
      <c r="C9" s="279"/>
      <c r="D9" s="279"/>
      <c r="E9" s="279"/>
      <c r="F9" s="279"/>
      <c r="G9" s="126"/>
      <c r="H9" s="126"/>
      <c r="I9" s="124"/>
    </row>
    <row r="10" spans="1:9" ht="24" x14ac:dyDescent="0.45">
      <c r="A10" s="39" t="s">
        <v>46</v>
      </c>
      <c r="B10" s="280" t="s">
        <v>438</v>
      </c>
      <c r="C10" s="280"/>
      <c r="D10" s="280"/>
      <c r="E10" s="280"/>
      <c r="F10" s="280"/>
      <c r="G10" s="126"/>
      <c r="H10" s="126"/>
      <c r="I10" s="124"/>
    </row>
    <row r="11" spans="1:9" ht="24" x14ac:dyDescent="0.45">
      <c r="A11" s="38" t="s">
        <v>45</v>
      </c>
      <c r="B11" s="275">
        <v>42800</v>
      </c>
      <c r="C11" s="275"/>
      <c r="D11" s="275"/>
      <c r="E11" s="275"/>
      <c r="F11" s="275"/>
      <c r="G11" s="126"/>
      <c r="H11" s="126"/>
      <c r="I11" s="124"/>
    </row>
    <row r="12" spans="1:9" ht="24" x14ac:dyDescent="0.45">
      <c r="A12" s="38" t="s">
        <v>276</v>
      </c>
      <c r="B12" s="281">
        <f>D505</f>
        <v>0.94331983805668018</v>
      </c>
      <c r="C12" s="281"/>
      <c r="D12" s="281"/>
      <c r="E12" s="281"/>
      <c r="F12" s="281"/>
      <c r="G12" s="126"/>
      <c r="H12" s="126"/>
      <c r="I12" s="124"/>
    </row>
    <row r="13" spans="1:9" ht="22.5" x14ac:dyDescent="0.45">
      <c r="A13" s="35"/>
      <c r="B13" s="36"/>
      <c r="C13" s="36"/>
      <c r="D13" s="282"/>
      <c r="E13" s="282"/>
      <c r="F13" s="282"/>
      <c r="G13" s="282"/>
      <c r="H13" s="282"/>
      <c r="I13" s="3"/>
    </row>
    <row r="14" spans="1:9" ht="16.5" customHeight="1" x14ac:dyDescent="0.3">
      <c r="A14" s="283" t="s">
        <v>32</v>
      </c>
      <c r="B14" s="284" t="s">
        <v>33</v>
      </c>
      <c r="C14" s="284"/>
      <c r="D14" s="284" t="s">
        <v>48</v>
      </c>
      <c r="E14" s="285" t="s">
        <v>358</v>
      </c>
      <c r="F14" s="284" t="s">
        <v>214</v>
      </c>
      <c r="G14" s="36"/>
      <c r="H14" s="36"/>
    </row>
    <row r="15" spans="1:9" ht="16.5" customHeight="1" x14ac:dyDescent="0.3">
      <c r="A15" s="283"/>
      <c r="B15" s="77" t="s">
        <v>36</v>
      </c>
      <c r="C15" s="77" t="s">
        <v>35</v>
      </c>
      <c r="D15" s="284"/>
      <c r="E15" s="285"/>
      <c r="F15" s="284"/>
      <c r="G15" s="36"/>
      <c r="H15" s="36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36"/>
      <c r="H16" s="36"/>
    </row>
    <row r="17" spans="1:8" ht="18" x14ac:dyDescent="0.3">
      <c r="A17" s="182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2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D22" s="172" t="s">
        <v>414</v>
      </c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70" t="s">
        <v>18</v>
      </c>
      <c r="B26" s="271"/>
      <c r="C26" s="271"/>
      <c r="D26" s="271"/>
      <c r="E26" s="271"/>
      <c r="F26" s="271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 t="s">
        <v>439</v>
      </c>
      <c r="E32" s="66"/>
      <c r="F32" s="66"/>
      <c r="G32" s="172"/>
    </row>
    <row r="33" spans="1:7" ht="56.2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56" t="s">
        <v>440</v>
      </c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72" t="s">
        <v>137</v>
      </c>
      <c r="B43" s="272"/>
      <c r="C43" s="272"/>
      <c r="D43" s="272"/>
      <c r="E43" s="272"/>
      <c r="F43" s="272"/>
    </row>
    <row r="44" spans="1:7" x14ac:dyDescent="0.25">
      <c r="A44" s="183">
        <f>B11</f>
        <v>42800</v>
      </c>
      <c r="B44" s="6"/>
      <c r="C44" s="7"/>
      <c r="D44" s="6"/>
    </row>
    <row r="45" spans="1:7" ht="16.5" x14ac:dyDescent="0.25">
      <c r="A45" s="273" t="s">
        <v>63</v>
      </c>
      <c r="B45" s="274"/>
      <c r="C45" s="274"/>
      <c r="D45" s="274"/>
      <c r="E45" s="274"/>
      <c r="F45" s="274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 t="s">
        <v>34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 t="s">
        <v>34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8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0" t="s">
        <v>65</v>
      </c>
      <c r="B57" s="271"/>
      <c r="C57" s="271"/>
      <c r="D57" s="271"/>
      <c r="E57" s="271"/>
      <c r="F57" s="271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48.75" customHeight="1" x14ac:dyDescent="0.25">
      <c r="A59" s="17" t="s">
        <v>204</v>
      </c>
      <c r="B59" s="170">
        <v>1</v>
      </c>
      <c r="C59" s="145"/>
      <c r="D59" s="162" t="s">
        <v>475</v>
      </c>
      <c r="E59" s="146"/>
      <c r="F59" s="148"/>
    </row>
    <row r="60" spans="1:6" ht="30" x14ac:dyDescent="0.25">
      <c r="A60" s="24" t="s">
        <v>142</v>
      </c>
      <c r="B60" s="170">
        <v>1</v>
      </c>
      <c r="C60" s="144"/>
      <c r="D60" s="143" t="s">
        <v>426</v>
      </c>
      <c r="E60" s="147"/>
      <c r="F60" s="66"/>
    </row>
    <row r="61" spans="1:6" ht="30" x14ac:dyDescent="0.25">
      <c r="A61" s="24" t="s">
        <v>123</v>
      </c>
      <c r="B61" s="170">
        <v>1</v>
      </c>
      <c r="C61" s="144"/>
      <c r="D61" s="143" t="s">
        <v>441</v>
      </c>
      <c r="E61" s="147"/>
      <c r="F61" s="66"/>
    </row>
    <row r="62" spans="1:6" ht="31.5" x14ac:dyDescent="0.35">
      <c r="A62" s="76" t="s">
        <v>67</v>
      </c>
      <c r="B62" s="170">
        <v>2</v>
      </c>
      <c r="C62" s="217" t="str">
        <f>IF(B62=0, -5, "0")</f>
        <v>0</v>
      </c>
      <c r="D62" s="142" t="s">
        <v>442</v>
      </c>
      <c r="E62" s="147"/>
      <c r="F62" s="66"/>
    </row>
    <row r="63" spans="1:6" ht="75" x14ac:dyDescent="0.25">
      <c r="A63" s="17" t="s">
        <v>277</v>
      </c>
      <c r="B63" s="170" t="s">
        <v>34</v>
      </c>
      <c r="C63" s="144"/>
      <c r="D63" s="142" t="s">
        <v>421</v>
      </c>
      <c r="E63" s="147"/>
      <c r="F63" s="66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42"/>
      <c r="E64" s="147"/>
      <c r="F64" s="66"/>
    </row>
    <row r="65" spans="1:7" ht="21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 t="s">
        <v>34</v>
      </c>
      <c r="C66" s="144"/>
      <c r="D66" s="151"/>
      <c r="E66" s="148"/>
      <c r="F66" s="66"/>
    </row>
    <row r="67" spans="1:7" x14ac:dyDescent="0.25">
      <c r="A67" s="17" t="s">
        <v>187</v>
      </c>
      <c r="B67" s="170" t="s">
        <v>34</v>
      </c>
      <c r="C67" s="144"/>
      <c r="D67" s="151" t="s">
        <v>423</v>
      </c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ht="45" x14ac:dyDescent="0.25">
      <c r="A71" s="17" t="s">
        <v>291</v>
      </c>
      <c r="B71" s="170">
        <v>1</v>
      </c>
      <c r="C71" s="145"/>
      <c r="D71" s="152" t="s">
        <v>444</v>
      </c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ht="30" x14ac:dyDescent="0.25">
      <c r="A73" s="17" t="s">
        <v>172</v>
      </c>
      <c r="B73" s="170">
        <v>2</v>
      </c>
      <c r="C73" s="145"/>
      <c r="D73" s="150" t="s">
        <v>424</v>
      </c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443</v>
      </c>
      <c r="E74" s="146" t="s">
        <v>425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ht="30" x14ac:dyDescent="0.25">
      <c r="A77" s="24" t="s">
        <v>83</v>
      </c>
      <c r="B77" s="170">
        <v>2</v>
      </c>
      <c r="C77" s="145"/>
      <c r="D77" s="152" t="s">
        <v>427</v>
      </c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26</v>
      </c>
    </row>
    <row r="82" spans="1:6" x14ac:dyDescent="0.25">
      <c r="A82" s="19" t="s">
        <v>37</v>
      </c>
      <c r="B82" s="20"/>
      <c r="C82" s="21"/>
      <c r="D82" s="63">
        <f>D81/(COUNT(B58:C80)*2)</f>
        <v>0.8125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0" t="s">
        <v>25</v>
      </c>
      <c r="B84" s="271"/>
      <c r="C84" s="271"/>
      <c r="D84" s="271"/>
      <c r="E84" s="271"/>
      <c r="F84" s="271"/>
    </row>
    <row r="85" spans="1:6" ht="75.75" customHeight="1" x14ac:dyDescent="0.25">
      <c r="A85" s="17" t="s">
        <v>314</v>
      </c>
      <c r="B85" s="153">
        <v>1</v>
      </c>
      <c r="C85" s="153"/>
      <c r="D85" s="155" t="s">
        <v>495</v>
      </c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 t="s">
        <v>34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 t="s">
        <v>34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4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9</v>
      </c>
    </row>
    <row r="94" spans="1:6" x14ac:dyDescent="0.25">
      <c r="A94" s="19" t="s">
        <v>37</v>
      </c>
      <c r="B94" s="20"/>
      <c r="C94" s="21"/>
      <c r="D94" s="63">
        <f>D93/(COUNT(B85:C91)*2)</f>
        <v>0.9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43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0.86</v>
      </c>
    </row>
    <row r="98" spans="1:6" x14ac:dyDescent="0.25">
      <c r="A98" s="5"/>
      <c r="B98" s="6"/>
      <c r="C98" s="7"/>
      <c r="D98" s="6"/>
    </row>
    <row r="99" spans="1:6" ht="18" x14ac:dyDescent="0.35">
      <c r="A99" s="272" t="s">
        <v>129</v>
      </c>
      <c r="B99" s="272"/>
      <c r="C99" s="272"/>
      <c r="D99" s="272"/>
      <c r="E99" s="272"/>
      <c r="F99" s="272"/>
    </row>
    <row r="100" spans="1:6" x14ac:dyDescent="0.25">
      <c r="A100" s="183">
        <f>B11</f>
        <v>42800</v>
      </c>
      <c r="B100" s="6"/>
      <c r="C100" s="7"/>
      <c r="D100" s="6"/>
    </row>
    <row r="101" spans="1:6" ht="16.5" x14ac:dyDescent="0.25">
      <c r="A101" s="273" t="s">
        <v>63</v>
      </c>
      <c r="B101" s="274"/>
      <c r="C101" s="274"/>
      <c r="D101" s="274"/>
      <c r="E101" s="274"/>
      <c r="F101" s="274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70" t="s">
        <v>133</v>
      </c>
      <c r="B113" s="271"/>
      <c r="C113" s="271"/>
      <c r="D113" s="271"/>
      <c r="E113" s="271"/>
      <c r="F113" s="271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36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31.5" x14ac:dyDescent="0.35">
      <c r="A121" s="76" t="s">
        <v>74</v>
      </c>
      <c r="B121" s="170" t="s">
        <v>34</v>
      </c>
      <c r="C121" s="217" t="str">
        <f>IF(B121=0, -5, "0")</f>
        <v>0</v>
      </c>
      <c r="D121" s="142" t="s">
        <v>445</v>
      </c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ht="45" x14ac:dyDescent="0.25">
      <c r="A124" s="17" t="s">
        <v>278</v>
      </c>
      <c r="B124" s="170" t="s">
        <v>34</v>
      </c>
      <c r="C124" s="153"/>
      <c r="D124" s="168" t="s">
        <v>434</v>
      </c>
      <c r="E124" s="148"/>
      <c r="F124" s="147"/>
    </row>
    <row r="125" spans="1:6" ht="74.2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 t="s">
        <v>435</v>
      </c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30" x14ac:dyDescent="0.25">
      <c r="A129" s="185" t="s">
        <v>168</v>
      </c>
      <c r="B129" s="171">
        <v>1</v>
      </c>
      <c r="C129" s="218" t="str">
        <f>IF(B129=0, -5, "0")</f>
        <v>0</v>
      </c>
      <c r="D129" s="146" t="s">
        <v>430</v>
      </c>
      <c r="E129" s="173"/>
      <c r="F129" s="173"/>
    </row>
    <row r="130" spans="1:6" ht="45" x14ac:dyDescent="0.25">
      <c r="A130" s="24" t="s">
        <v>83</v>
      </c>
      <c r="B130" s="171">
        <v>1</v>
      </c>
      <c r="C130" s="153"/>
      <c r="D130" s="142" t="s">
        <v>482</v>
      </c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28</v>
      </c>
    </row>
    <row r="135" spans="1:6" x14ac:dyDescent="0.25">
      <c r="A135" s="19" t="s">
        <v>37</v>
      </c>
      <c r="B135" s="20"/>
      <c r="C135" s="21"/>
      <c r="D135" s="63">
        <f>D134/(COUNT(B114:C133)*2)</f>
        <v>0.93333333333333335</v>
      </c>
    </row>
    <row r="136" spans="1:6" x14ac:dyDescent="0.25">
      <c r="A136" s="9"/>
      <c r="B136" s="6"/>
      <c r="C136" s="7"/>
      <c r="D136" s="6"/>
    </row>
    <row r="137" spans="1:6" ht="18" x14ac:dyDescent="0.25">
      <c r="A137" s="270" t="s">
        <v>73</v>
      </c>
      <c r="B137" s="271"/>
      <c r="C137" s="271"/>
      <c r="D137" s="271"/>
      <c r="E137" s="271"/>
      <c r="F137" s="271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31.5" x14ac:dyDescent="0.35">
      <c r="A143" s="83" t="s">
        <v>476</v>
      </c>
      <c r="B143" s="170" t="s">
        <v>34</v>
      </c>
      <c r="C143" s="217" t="str">
        <f>IF(B143=0, -5, "0")</f>
        <v>0</v>
      </c>
      <c r="D143" s="142" t="s">
        <v>446</v>
      </c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10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52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0.96296296296296291</v>
      </c>
    </row>
    <row r="151" spans="1:6" x14ac:dyDescent="0.25">
      <c r="A151" s="9"/>
      <c r="B151" s="6"/>
      <c r="C151" s="7"/>
      <c r="D151" s="6"/>
    </row>
    <row r="152" spans="1:6" ht="18" x14ac:dyDescent="0.35">
      <c r="A152" s="272" t="s">
        <v>130</v>
      </c>
      <c r="B152" s="272"/>
      <c r="C152" s="272"/>
      <c r="D152" s="272"/>
      <c r="E152" s="272"/>
      <c r="F152" s="272"/>
    </row>
    <row r="153" spans="1:6" x14ac:dyDescent="0.25">
      <c r="A153" s="183">
        <f>B11</f>
        <v>42800</v>
      </c>
      <c r="B153" s="6"/>
      <c r="C153" s="7"/>
      <c r="D153" s="59"/>
    </row>
    <row r="154" spans="1:6" ht="16.5" x14ac:dyDescent="0.25">
      <c r="A154" s="273" t="s">
        <v>63</v>
      </c>
      <c r="B154" s="274"/>
      <c r="C154" s="274"/>
      <c r="D154" s="274"/>
      <c r="E154" s="274"/>
      <c r="F154" s="274"/>
    </row>
    <row r="155" spans="1:6" x14ac:dyDescent="0.25">
      <c r="A155" s="23" t="s">
        <v>132</v>
      </c>
      <c r="B155" s="153">
        <v>1</v>
      </c>
      <c r="C155" s="153"/>
      <c r="D155" s="142" t="s">
        <v>420</v>
      </c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0" t="s">
        <v>134</v>
      </c>
      <c r="B166" s="271"/>
      <c r="C166" s="271"/>
      <c r="D166" s="271"/>
      <c r="E166" s="271"/>
      <c r="F166" s="271"/>
    </row>
    <row r="167" spans="1:6" x14ac:dyDescent="0.25">
      <c r="A167" s="17" t="s">
        <v>314</v>
      </c>
      <c r="B167" s="153" t="s">
        <v>34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ht="60" x14ac:dyDescent="0.25">
      <c r="A173" s="17" t="s">
        <v>296</v>
      </c>
      <c r="B173" s="170">
        <v>0</v>
      </c>
      <c r="C173" s="145"/>
      <c r="D173" s="146" t="s">
        <v>447</v>
      </c>
      <c r="E173" s="146" t="s">
        <v>448</v>
      </c>
      <c r="F173" s="66"/>
    </row>
    <row r="174" spans="1:6" ht="75" x14ac:dyDescent="0.35">
      <c r="A174" s="76" t="s">
        <v>251</v>
      </c>
      <c r="B174" s="170">
        <v>1</v>
      </c>
      <c r="C174" s="217" t="str">
        <f>IF(B174=0, -5, "0")</f>
        <v>0</v>
      </c>
      <c r="D174" s="12" t="s">
        <v>492</v>
      </c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46.5" x14ac:dyDescent="0.35">
      <c r="A176" s="86" t="s">
        <v>209</v>
      </c>
      <c r="B176" s="170" t="s">
        <v>34</v>
      </c>
      <c r="C176" s="217" t="str">
        <f>IF(B176=0, -5, "0")</f>
        <v>0</v>
      </c>
      <c r="D176" s="142" t="s">
        <v>477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 t="s">
        <v>34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3">
        <f>D186/(COUNT(B167:C184)*2)</f>
        <v>0.9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0.91304347826086951</v>
      </c>
    </row>
    <row r="191" spans="1:7" x14ac:dyDescent="0.25">
      <c r="A191" s="9"/>
      <c r="B191" s="6"/>
      <c r="C191" s="7"/>
      <c r="D191" s="6"/>
    </row>
    <row r="192" spans="1:7" ht="18" x14ac:dyDescent="0.35">
      <c r="A192" s="272" t="s">
        <v>167</v>
      </c>
      <c r="B192" s="272"/>
      <c r="C192" s="272"/>
      <c r="D192" s="272"/>
      <c r="E192" s="272"/>
      <c r="F192" s="272"/>
    </row>
    <row r="193" spans="1:7" x14ac:dyDescent="0.25">
      <c r="A193" s="189">
        <f>B11</f>
        <v>42800</v>
      </c>
      <c r="B193" s="6"/>
      <c r="C193" s="7"/>
      <c r="D193" s="6"/>
    </row>
    <row r="194" spans="1:7" ht="18" x14ac:dyDescent="0.25">
      <c r="A194" s="270" t="s">
        <v>158</v>
      </c>
      <c r="B194" s="271"/>
      <c r="C194" s="271"/>
      <c r="D194" s="271"/>
      <c r="E194" s="271"/>
      <c r="F194" s="271"/>
    </row>
    <row r="195" spans="1:7" ht="61.5" x14ac:dyDescent="0.35">
      <c r="A195" s="83" t="s">
        <v>27</v>
      </c>
      <c r="B195" s="153">
        <v>1</v>
      </c>
      <c r="C195" s="217" t="str">
        <f>IF(B195=0, -5, "0")</f>
        <v>0</v>
      </c>
      <c r="D195" s="142" t="s">
        <v>493</v>
      </c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70" t="s">
        <v>76</v>
      </c>
      <c r="B209" s="271"/>
      <c r="C209" s="271"/>
      <c r="D209" s="271"/>
      <c r="E209" s="271"/>
      <c r="F209" s="271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 t="s">
        <v>418</v>
      </c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 t="s">
        <v>450</v>
      </c>
      <c r="E212" s="147"/>
      <c r="F212" s="66"/>
    </row>
    <row r="213" spans="1:7" ht="80.25" customHeight="1" x14ac:dyDescent="0.25">
      <c r="A213" s="17" t="s">
        <v>176</v>
      </c>
      <c r="B213" s="170">
        <v>0</v>
      </c>
      <c r="C213" s="153"/>
      <c r="D213" s="143" t="s">
        <v>449</v>
      </c>
      <c r="E213" s="142" t="s">
        <v>483</v>
      </c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30</v>
      </c>
    </row>
    <row r="230" spans="1:6" x14ac:dyDescent="0.25">
      <c r="A230" s="19" t="s">
        <v>37</v>
      </c>
      <c r="B230" s="20"/>
      <c r="C230" s="21"/>
      <c r="D230" s="63">
        <f>D229/(COUNT(B210:C228)*2)</f>
        <v>0.9375</v>
      </c>
    </row>
    <row r="231" spans="1:6" x14ac:dyDescent="0.25">
      <c r="A231" s="9"/>
      <c r="B231" s="6"/>
      <c r="C231" s="7"/>
      <c r="D231" s="6"/>
    </row>
    <row r="232" spans="1:6" ht="18" x14ac:dyDescent="0.25">
      <c r="A232" s="270" t="s">
        <v>191</v>
      </c>
      <c r="B232" s="271"/>
      <c r="C232" s="271"/>
      <c r="D232" s="271"/>
      <c r="E232" s="271"/>
      <c r="F232" s="271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478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1</v>
      </c>
      <c r="C241" s="154"/>
      <c r="D241" s="254">
        <v>0.8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67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0.95714285714285718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2" t="s">
        <v>78</v>
      </c>
      <c r="B248" s="272"/>
      <c r="C248" s="272"/>
      <c r="D248" s="272"/>
      <c r="E248" s="272"/>
      <c r="F248" s="272"/>
    </row>
    <row r="249" spans="1:6" s="3" customFormat="1" x14ac:dyDescent="0.25">
      <c r="A249" s="183">
        <f>B11</f>
        <v>42800</v>
      </c>
      <c r="B249" s="6"/>
      <c r="C249" s="7"/>
      <c r="D249" s="6"/>
    </row>
    <row r="250" spans="1:6" s="3" customFormat="1" ht="18" x14ac:dyDescent="0.25">
      <c r="A250" s="270" t="s">
        <v>79</v>
      </c>
      <c r="B250" s="271"/>
      <c r="C250" s="271"/>
      <c r="D250" s="271"/>
      <c r="E250" s="271"/>
      <c r="F250" s="271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>
        <v>2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4"/>
      <c r="E256" s="67"/>
      <c r="F256" s="67"/>
    </row>
    <row r="257" spans="1:6" s="3" customFormat="1" ht="45" x14ac:dyDescent="0.25">
      <c r="A257" s="33" t="s">
        <v>193</v>
      </c>
      <c r="B257" s="170">
        <v>1</v>
      </c>
      <c r="C257" s="27"/>
      <c r="D257" s="252" t="s">
        <v>494</v>
      </c>
      <c r="E257" s="67"/>
      <c r="F257" s="67"/>
    </row>
    <row r="258" spans="1:6" s="3" customFormat="1" ht="30" x14ac:dyDescent="0.25">
      <c r="A258" s="33" t="s">
        <v>160</v>
      </c>
      <c r="B258" s="170" t="s">
        <v>34</v>
      </c>
      <c r="C258" s="27"/>
      <c r="D258" s="146" t="s">
        <v>451</v>
      </c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4"/>
      <c r="E260" s="67"/>
      <c r="F260" s="67"/>
    </row>
    <row r="261" spans="1:6" s="3" customFormat="1" ht="30" x14ac:dyDescent="0.25">
      <c r="A261" s="23" t="s">
        <v>145</v>
      </c>
      <c r="B261" s="170">
        <v>2</v>
      </c>
      <c r="C261" s="27"/>
      <c r="D261" s="4" t="s">
        <v>452</v>
      </c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21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0.95454545454545459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0" t="s">
        <v>81</v>
      </c>
      <c r="B266" s="271"/>
      <c r="C266" s="271"/>
      <c r="D266" s="271"/>
      <c r="E266" s="271"/>
      <c r="F266" s="271"/>
    </row>
    <row r="267" spans="1:6" s="3" customFormat="1" ht="60.75" customHeight="1" x14ac:dyDescent="0.25">
      <c r="A267" s="152" t="s">
        <v>479</v>
      </c>
      <c r="B267" s="145">
        <v>1</v>
      </c>
      <c r="C267" s="145"/>
      <c r="D267" s="255" t="s">
        <v>484</v>
      </c>
      <c r="E267" s="146" t="s">
        <v>371</v>
      </c>
      <c r="F267" s="67"/>
    </row>
    <row r="268" spans="1:6" s="3" customFormat="1" ht="30" x14ac:dyDescent="0.25">
      <c r="A268" s="18" t="s">
        <v>206</v>
      </c>
      <c r="B268" s="171">
        <v>1</v>
      </c>
      <c r="C268" s="27"/>
      <c r="D268" s="11" t="s">
        <v>453</v>
      </c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1</v>
      </c>
      <c r="C274" s="27"/>
      <c r="D274" s="11" t="s">
        <v>454</v>
      </c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>
        <v>2</v>
      </c>
      <c r="C284" s="29"/>
      <c r="D284" s="256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31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0.91176470588235292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52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0.9285714285714286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2" t="s">
        <v>4</v>
      </c>
      <c r="B291" s="272"/>
      <c r="C291" s="272"/>
      <c r="D291" s="272"/>
      <c r="E291" s="272"/>
      <c r="F291" s="272"/>
    </row>
    <row r="292" spans="1:7" x14ac:dyDescent="0.25">
      <c r="A292" s="192">
        <f>B11</f>
        <v>42800</v>
      </c>
      <c r="B292" s="6"/>
      <c r="C292" s="7"/>
      <c r="D292" s="59"/>
    </row>
    <row r="293" spans="1:7" ht="18" x14ac:dyDescent="0.25">
      <c r="A293" s="270" t="s">
        <v>19</v>
      </c>
      <c r="B293" s="271"/>
      <c r="C293" s="271"/>
      <c r="D293" s="271"/>
      <c r="E293" s="271"/>
      <c r="F293" s="271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0</v>
      </c>
      <c r="C298" s="153"/>
      <c r="D298" s="142"/>
      <c r="E298" s="66"/>
      <c r="F298" s="66"/>
    </row>
    <row r="299" spans="1:7" ht="30" x14ac:dyDescent="0.25">
      <c r="A299" s="32" t="s">
        <v>50</v>
      </c>
      <c r="B299" s="170">
        <v>1</v>
      </c>
      <c r="C299" s="153"/>
      <c r="D299" s="156" t="s">
        <v>485</v>
      </c>
      <c r="E299" s="66"/>
      <c r="F299" s="66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 t="s">
        <v>34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9</v>
      </c>
    </row>
    <row r="303" spans="1:7" x14ac:dyDescent="0.25">
      <c r="A303" s="19" t="s">
        <v>37</v>
      </c>
      <c r="B303" s="20"/>
      <c r="C303" s="21"/>
      <c r="D303" s="63">
        <f>D302/(COUNT(B294:C301)*2)</f>
        <v>0.75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0" t="s">
        <v>122</v>
      </c>
      <c r="B305" s="271"/>
      <c r="C305" s="271"/>
      <c r="D305" s="271"/>
      <c r="E305" s="271"/>
      <c r="F305" s="271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 t="s">
        <v>34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 t="s">
        <v>34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 t="s">
        <v>34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16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25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0.8928571428571429</v>
      </c>
    </row>
    <row r="323" spans="1:9" x14ac:dyDescent="0.25">
      <c r="A323" s="9"/>
      <c r="B323" s="6"/>
      <c r="C323" s="7"/>
      <c r="D323" s="6"/>
    </row>
    <row r="324" spans="1:9" ht="18" x14ac:dyDescent="0.35">
      <c r="A324" s="272" t="s">
        <v>21</v>
      </c>
      <c r="B324" s="272"/>
      <c r="C324" s="272"/>
      <c r="D324" s="272"/>
      <c r="E324" s="272"/>
      <c r="F324" s="272"/>
    </row>
    <row r="325" spans="1:9" x14ac:dyDescent="0.25">
      <c r="A325" s="193">
        <f>B11</f>
        <v>42800</v>
      </c>
      <c r="B325" s="6"/>
      <c r="C325" s="7"/>
      <c r="D325" s="6"/>
    </row>
    <row r="326" spans="1:9" ht="18" x14ac:dyDescent="0.25">
      <c r="A326" s="270" t="s">
        <v>12</v>
      </c>
      <c r="B326" s="271"/>
      <c r="C326" s="271"/>
      <c r="D326" s="271"/>
      <c r="E326" s="271"/>
      <c r="F326" s="271"/>
    </row>
    <row r="327" spans="1:9" ht="39" customHeight="1" x14ac:dyDescent="0.25">
      <c r="A327" s="17" t="s">
        <v>109</v>
      </c>
      <c r="B327" s="153">
        <v>1</v>
      </c>
      <c r="C327" s="153"/>
      <c r="D327" s="143" t="s">
        <v>486</v>
      </c>
      <c r="E327" s="147"/>
      <c r="F327" s="66"/>
    </row>
    <row r="328" spans="1:9" ht="30" x14ac:dyDescent="0.25">
      <c r="A328" s="17" t="s">
        <v>51</v>
      </c>
      <c r="B328" s="170">
        <v>1</v>
      </c>
      <c r="C328" s="153"/>
      <c r="D328" s="6" t="s">
        <v>480</v>
      </c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195" x14ac:dyDescent="0.25">
      <c r="A334" s="17" t="s">
        <v>304</v>
      </c>
      <c r="B334" s="170">
        <v>0</v>
      </c>
      <c r="C334" s="145"/>
      <c r="D334" s="162" t="s">
        <v>416</v>
      </c>
      <c r="E334" s="146" t="s">
        <v>455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70" t="s">
        <v>25</v>
      </c>
      <c r="B339" s="271"/>
      <c r="C339" s="271"/>
      <c r="D339" s="271"/>
      <c r="E339" s="271"/>
      <c r="F339" s="271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75.75" customHeight="1" x14ac:dyDescent="0.25">
      <c r="A344" s="24" t="s">
        <v>111</v>
      </c>
      <c r="B344" s="170">
        <v>1</v>
      </c>
      <c r="C344" s="153"/>
      <c r="D344" s="143" t="s">
        <v>456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134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72" t="s">
        <v>8</v>
      </c>
      <c r="B352" s="272"/>
      <c r="C352" s="272"/>
      <c r="D352" s="272"/>
      <c r="E352" s="272"/>
      <c r="F352" s="272"/>
    </row>
    <row r="353" spans="1:6" x14ac:dyDescent="0.25">
      <c r="A353" s="183">
        <f>B11</f>
        <v>42800</v>
      </c>
      <c r="B353" s="6"/>
      <c r="C353" s="7"/>
      <c r="D353" s="59"/>
    </row>
    <row r="354" spans="1:6" ht="16.5" x14ac:dyDescent="0.25">
      <c r="A354" s="273" t="s">
        <v>113</v>
      </c>
      <c r="B354" s="274"/>
      <c r="C354" s="274"/>
      <c r="D354" s="274"/>
      <c r="E354" s="274"/>
      <c r="F354" s="274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0" t="s">
        <v>25</v>
      </c>
      <c r="B366" s="271"/>
      <c r="C366" s="271"/>
      <c r="D366" s="271"/>
      <c r="E366" s="271"/>
      <c r="F366" s="271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 t="s">
        <v>457</v>
      </c>
      <c r="E368" s="66"/>
      <c r="F368" s="66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43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21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 t="s">
        <v>34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 t="s">
        <v>34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 t="s">
        <v>34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18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0" t="s">
        <v>124</v>
      </c>
      <c r="B382" s="271"/>
      <c r="C382" s="271"/>
      <c r="D382" s="271"/>
      <c r="E382" s="271"/>
      <c r="F382" s="271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8.7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43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0" t="s">
        <v>29</v>
      </c>
      <c r="B391" s="271"/>
      <c r="C391" s="271"/>
      <c r="D391" s="271"/>
      <c r="E391" s="271"/>
      <c r="F391" s="271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56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2" t="s">
        <v>125</v>
      </c>
      <c r="B405" s="272"/>
      <c r="C405" s="272"/>
      <c r="D405" s="272"/>
      <c r="E405" s="272"/>
      <c r="F405" s="272"/>
    </row>
    <row r="406" spans="1:6" x14ac:dyDescent="0.25">
      <c r="A406" s="192">
        <f>B11</f>
        <v>42800</v>
      </c>
      <c r="B406" s="6"/>
      <c r="C406" s="7"/>
      <c r="D406" s="6"/>
    </row>
    <row r="407" spans="1:6" ht="16.5" x14ac:dyDescent="0.25">
      <c r="A407" s="273" t="s">
        <v>19</v>
      </c>
      <c r="B407" s="274"/>
      <c r="C407" s="274"/>
      <c r="D407" s="274"/>
      <c r="E407" s="274"/>
      <c r="F407" s="274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ht="45" x14ac:dyDescent="0.25">
      <c r="A412" s="32" t="s">
        <v>194</v>
      </c>
      <c r="B412" s="170">
        <v>0</v>
      </c>
      <c r="C412" s="27"/>
      <c r="D412" s="4" t="s">
        <v>488</v>
      </c>
      <c r="E412" s="168" t="s">
        <v>487</v>
      </c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3">
        <f>D415/(COUNT(B408:C414)*2)</f>
        <v>0.8571428571428571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3" t="s">
        <v>122</v>
      </c>
      <c r="B418" s="274"/>
      <c r="C418" s="274"/>
      <c r="D418" s="274"/>
      <c r="E418" s="274"/>
      <c r="F418" s="274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2" t="s">
        <v>374</v>
      </c>
      <c r="B435" s="272"/>
      <c r="C435" s="272"/>
      <c r="D435" s="272"/>
      <c r="E435" s="272"/>
      <c r="F435" s="272"/>
    </row>
    <row r="436" spans="1:7" s="167" customFormat="1" x14ac:dyDescent="0.25">
      <c r="A436" s="195">
        <f>+B11</f>
        <v>42800</v>
      </c>
      <c r="B436" s="6"/>
      <c r="C436" s="7"/>
      <c r="D436" s="6"/>
    </row>
    <row r="437" spans="1:7" ht="18" x14ac:dyDescent="0.25">
      <c r="A437" s="270" t="s">
        <v>375</v>
      </c>
      <c r="B437" s="271"/>
      <c r="C437" s="271"/>
      <c r="D437" s="271"/>
      <c r="E437" s="271"/>
      <c r="F437" s="271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481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0" t="s">
        <v>31</v>
      </c>
      <c r="B444" s="271"/>
      <c r="C444" s="271"/>
      <c r="D444" s="271"/>
      <c r="E444" s="271"/>
      <c r="F444" s="271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2" t="s">
        <v>180</v>
      </c>
      <c r="B454" s="272"/>
      <c r="C454" s="272"/>
      <c r="D454" s="272"/>
      <c r="E454" s="272"/>
      <c r="F454" s="27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6" t="s">
        <v>489</v>
      </c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39.75" customHeight="1" x14ac:dyDescent="0.25">
      <c r="A460" s="116" t="s">
        <v>287</v>
      </c>
      <c r="B460" s="170">
        <v>2</v>
      </c>
      <c r="C460" s="154"/>
      <c r="D460" s="254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2" t="s">
        <v>87</v>
      </c>
      <c r="B464" s="272"/>
      <c r="C464" s="272"/>
      <c r="D464" s="272"/>
      <c r="E464" s="272"/>
      <c r="F464" s="272"/>
    </row>
    <row r="465" spans="1:7" x14ac:dyDescent="0.25">
      <c r="A465" s="15"/>
      <c r="B465" s="6"/>
      <c r="C465" s="7"/>
      <c r="D465" s="6"/>
    </row>
    <row r="466" spans="1:7" ht="45" x14ac:dyDescent="0.25">
      <c r="A466" s="32" t="s">
        <v>288</v>
      </c>
      <c r="B466" s="145">
        <v>2</v>
      </c>
      <c r="C466" s="145"/>
      <c r="D466" s="146" t="s">
        <v>491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134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2" t="s">
        <v>151</v>
      </c>
      <c r="B473" s="272"/>
      <c r="C473" s="272"/>
      <c r="D473" s="272"/>
      <c r="E473" s="272"/>
      <c r="F473" s="27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 t="s">
        <v>34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 t="s">
        <v>34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ht="30" x14ac:dyDescent="0.25">
      <c r="A486" s="194" t="s">
        <v>370</v>
      </c>
      <c r="B486" s="170" t="s">
        <v>34</v>
      </c>
      <c r="C486" s="170"/>
      <c r="D486" s="168" t="s">
        <v>458</v>
      </c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 t="s">
        <v>34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 t="s">
        <v>490</v>
      </c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18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2" t="s">
        <v>152</v>
      </c>
      <c r="B494" s="272"/>
      <c r="C494" s="272"/>
      <c r="D494" s="272"/>
      <c r="E494" s="272"/>
      <c r="F494" s="272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0.98666666666666669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466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0.94331983805668018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4" orientation="portrait" horizontalDpi="4294967293" r:id="rId1"/>
  <rowBreaks count="5" manualBreakCount="5">
    <brk id="97" max="8" man="1"/>
    <brk id="190" max="8" man="1"/>
    <brk id="289" max="8" man="1"/>
    <brk id="390" max="8" man="1"/>
    <brk id="492" max="8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sqref="A1:XFD104857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0"/>
      <c r="E1" s="300"/>
      <c r="F1" s="300"/>
      <c r="G1" s="300"/>
      <c r="H1" s="300"/>
      <c r="I1" s="300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77" t="s">
        <v>52</v>
      </c>
      <c r="B6" s="277"/>
      <c r="C6" s="277"/>
      <c r="D6" s="277"/>
      <c r="E6" s="277"/>
      <c r="F6" s="277"/>
      <c r="G6" s="126"/>
      <c r="H6" s="126"/>
      <c r="I6" s="126"/>
    </row>
    <row r="7" spans="1:9" s="36" customFormat="1" ht="21.75" customHeight="1" x14ac:dyDescent="0.45">
      <c r="A7" s="278" t="str">
        <f>'A1 Exploitation'!A8:F8</f>
        <v xml:space="preserve"> Jawhara Sousse</v>
      </c>
      <c r="B7" s="278"/>
      <c r="C7" s="278"/>
      <c r="D7" s="278"/>
      <c r="E7" s="278"/>
      <c r="F7" s="278"/>
      <c r="G7" s="126"/>
      <c r="H7" s="126"/>
      <c r="I7" s="126"/>
    </row>
    <row r="8" spans="1:9" s="36" customFormat="1" ht="24" x14ac:dyDescent="0.45">
      <c r="A8" s="38" t="s">
        <v>44</v>
      </c>
      <c r="B8" s="301" t="str">
        <f>'A1 Exploitation'!B9:F9</f>
        <v>Mme Meriam CHOUCHENE</v>
      </c>
      <c r="C8" s="301"/>
      <c r="D8" s="301"/>
      <c r="E8" s="301"/>
      <c r="F8" s="301"/>
      <c r="G8" s="126"/>
      <c r="H8" s="126"/>
      <c r="I8" s="126"/>
    </row>
    <row r="9" spans="1:9" s="36" customFormat="1" ht="24" x14ac:dyDescent="0.45">
      <c r="A9" s="39" t="s">
        <v>46</v>
      </c>
      <c r="B9" s="302" t="str">
        <f>'A1 Exploitation'!B10:F10</f>
        <v>Directeur magasin &amp; chefs rayon</v>
      </c>
      <c r="C9" s="302"/>
      <c r="D9" s="302"/>
      <c r="E9" s="302"/>
      <c r="F9" s="302"/>
      <c r="G9" s="126"/>
      <c r="H9" s="126"/>
      <c r="I9" s="126"/>
    </row>
    <row r="10" spans="1:9" s="36" customFormat="1" ht="24" x14ac:dyDescent="0.45">
      <c r="A10" s="38" t="s">
        <v>45</v>
      </c>
      <c r="B10" s="299">
        <f>'A1 Exploitation'!B11:F11</f>
        <v>42800</v>
      </c>
      <c r="C10" s="299"/>
      <c r="D10" s="299"/>
      <c r="E10" s="299"/>
      <c r="F10" s="299"/>
      <c r="G10" s="126"/>
      <c r="H10" s="126"/>
      <c r="I10" s="126"/>
    </row>
    <row r="11" spans="1:9" s="36" customFormat="1" ht="24" x14ac:dyDescent="0.45">
      <c r="A11" s="38" t="s">
        <v>341</v>
      </c>
      <c r="B11" s="291">
        <f>D198</f>
        <v>0.84259259259259256</v>
      </c>
      <c r="C11" s="291"/>
      <c r="D11" s="291"/>
      <c r="E11" s="291"/>
      <c r="F11" s="291"/>
      <c r="G11" s="126"/>
      <c r="H11" s="126"/>
      <c r="I11" s="126"/>
    </row>
    <row r="12" spans="1:9" s="36" customFormat="1" ht="22.5" x14ac:dyDescent="0.45">
      <c r="A12" s="35"/>
      <c r="D12" s="282"/>
      <c r="E12" s="282"/>
      <c r="F12" s="282"/>
      <c r="G12" s="282"/>
      <c r="H12" s="282"/>
      <c r="I12" s="40"/>
    </row>
    <row r="13" spans="1:9" s="36" customFormat="1" ht="11.25" customHeight="1" x14ac:dyDescent="0.3">
      <c r="A13" s="283" t="s">
        <v>32</v>
      </c>
      <c r="B13" s="284" t="s">
        <v>33</v>
      </c>
      <c r="C13" s="284"/>
      <c r="D13" s="284" t="s">
        <v>48</v>
      </c>
      <c r="E13" s="284" t="s">
        <v>213</v>
      </c>
      <c r="F13" s="284" t="s">
        <v>214</v>
      </c>
    </row>
    <row r="14" spans="1:9" s="36" customFormat="1" ht="12.75" customHeight="1" x14ac:dyDescent="0.3">
      <c r="A14" s="283"/>
      <c r="B14" s="70" t="s">
        <v>36</v>
      </c>
      <c r="C14" s="70" t="s">
        <v>35</v>
      </c>
      <c r="D14" s="284"/>
      <c r="E14" s="284"/>
      <c r="F14" s="284"/>
    </row>
    <row r="15" spans="1:9" x14ac:dyDescent="0.3">
      <c r="A15" s="41"/>
      <c r="B15" s="41"/>
      <c r="C15" s="41"/>
      <c r="D15" s="41"/>
    </row>
    <row r="16" spans="1:9" ht="19.5" x14ac:dyDescent="0.4">
      <c r="A16" s="292" t="s">
        <v>0</v>
      </c>
      <c r="B16" s="293"/>
      <c r="C16" s="293"/>
      <c r="D16" s="293"/>
      <c r="E16" s="293"/>
      <c r="F16" s="293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294" t="s">
        <v>38</v>
      </c>
      <c r="B22" s="295"/>
      <c r="C22" s="296"/>
      <c r="D22" s="127">
        <f>SUM(B17:C21)</f>
        <v>10</v>
      </c>
    </row>
    <row r="23" spans="1:6" x14ac:dyDescent="0.3">
      <c r="A23" s="288" t="s">
        <v>342</v>
      </c>
      <c r="B23" s="289"/>
      <c r="C23" s="290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7" t="s">
        <v>4</v>
      </c>
      <c r="B25" s="298"/>
      <c r="C25" s="298"/>
      <c r="D25" s="298"/>
      <c r="E25" s="298"/>
      <c r="F25" s="298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ht="33" x14ac:dyDescent="0.3">
      <c r="A27" s="41" t="s">
        <v>99</v>
      </c>
      <c r="B27" s="221">
        <v>2</v>
      </c>
      <c r="C27" s="221"/>
      <c r="D27" s="222" t="s">
        <v>419</v>
      </c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1</v>
      </c>
      <c r="C30" s="221"/>
      <c r="D30" s="222" t="s">
        <v>460</v>
      </c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88" t="s">
        <v>38</v>
      </c>
      <c r="B32" s="289"/>
      <c r="C32" s="290"/>
      <c r="D32" s="125">
        <f>SUM(B26:C31)</f>
        <v>11</v>
      </c>
    </row>
    <row r="33" spans="1:6" x14ac:dyDescent="0.3">
      <c r="A33" s="288" t="s">
        <v>342</v>
      </c>
      <c r="B33" s="289"/>
      <c r="C33" s="290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7" t="s">
        <v>246</v>
      </c>
      <c r="B35" s="298"/>
      <c r="C35" s="298"/>
      <c r="D35" s="298"/>
      <c r="E35" s="298"/>
      <c r="F35" s="298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88" t="s">
        <v>38</v>
      </c>
      <c r="B41" s="289"/>
      <c r="C41" s="290"/>
      <c r="D41" s="125">
        <f>SUM(B36:C40)</f>
        <v>10</v>
      </c>
      <c r="E41" s="37"/>
      <c r="F41" s="37"/>
    </row>
    <row r="42" spans="1:6" s="50" customFormat="1" x14ac:dyDescent="0.3">
      <c r="A42" s="288" t="s">
        <v>342</v>
      </c>
      <c r="B42" s="289"/>
      <c r="C42" s="290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3" t="s">
        <v>21</v>
      </c>
      <c r="B44" s="304"/>
      <c r="C44" s="304"/>
      <c r="D44" s="304"/>
      <c r="E44" s="304"/>
      <c r="F44" s="304"/>
    </row>
    <row r="45" spans="1:6" ht="40.5" customHeight="1" x14ac:dyDescent="0.3">
      <c r="A45" s="41" t="s">
        <v>317</v>
      </c>
      <c r="B45" s="221">
        <v>1</v>
      </c>
      <c r="C45" s="221"/>
      <c r="D45" s="222" t="s">
        <v>415</v>
      </c>
      <c r="E45" s="221"/>
      <c r="F45" s="221"/>
    </row>
    <row r="46" spans="1:6" ht="49.5" x14ac:dyDescent="0.3">
      <c r="A46" s="41" t="s">
        <v>92</v>
      </c>
      <c r="B46" s="221">
        <v>1</v>
      </c>
      <c r="C46" s="221"/>
      <c r="D46" s="222" t="s">
        <v>461</v>
      </c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ht="33" x14ac:dyDescent="0.3">
      <c r="A49" s="41" t="s">
        <v>93</v>
      </c>
      <c r="B49" s="221">
        <v>2</v>
      </c>
      <c r="C49" s="221"/>
      <c r="D49" s="222" t="s">
        <v>462</v>
      </c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8" t="s">
        <v>38</v>
      </c>
      <c r="B51" s="289"/>
      <c r="C51" s="290"/>
      <c r="D51" s="125">
        <f>SUM(B45:C50)</f>
        <v>8</v>
      </c>
    </row>
    <row r="52" spans="1:6" x14ac:dyDescent="0.3">
      <c r="A52" s="288" t="s">
        <v>342</v>
      </c>
      <c r="B52" s="289"/>
      <c r="C52" s="290"/>
      <c r="D52" s="65">
        <f>D51/(COUNT(B45:C50)*2)</f>
        <v>0.8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7" t="s">
        <v>8</v>
      </c>
      <c r="B54" s="298"/>
      <c r="C54" s="298"/>
      <c r="D54" s="298"/>
      <c r="E54" s="298"/>
      <c r="F54" s="298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22" t="s">
        <v>412</v>
      </c>
      <c r="E58" s="222" t="s">
        <v>413</v>
      </c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88" t="s">
        <v>38</v>
      </c>
      <c r="B62" s="289"/>
      <c r="C62" s="290"/>
      <c r="D62" s="125">
        <f>SUM(B55:C61)</f>
        <v>12</v>
      </c>
    </row>
    <row r="63" spans="1:6" x14ac:dyDescent="0.3">
      <c r="A63" s="288" t="s">
        <v>342</v>
      </c>
      <c r="B63" s="289"/>
      <c r="C63" s="290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7" t="s">
        <v>143</v>
      </c>
      <c r="B65" s="298"/>
      <c r="C65" s="298"/>
      <c r="D65" s="298"/>
      <c r="E65" s="298"/>
      <c r="F65" s="298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100.5" x14ac:dyDescent="0.4">
      <c r="A67" s="41" t="s">
        <v>319</v>
      </c>
      <c r="B67" s="227">
        <v>0</v>
      </c>
      <c r="C67" s="228"/>
      <c r="D67" s="222" t="s">
        <v>469</v>
      </c>
      <c r="E67" s="222" t="s">
        <v>465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34.5" x14ac:dyDescent="0.4">
      <c r="A69" s="48" t="s">
        <v>285</v>
      </c>
      <c r="B69" s="227">
        <v>1</v>
      </c>
      <c r="C69" s="228"/>
      <c r="D69" s="222" t="s">
        <v>470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21" customHeight="1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33" x14ac:dyDescent="0.3">
      <c r="A78" s="41" t="s">
        <v>198</v>
      </c>
      <c r="B78" s="227">
        <v>1</v>
      </c>
      <c r="C78" s="221"/>
      <c r="D78" s="240" t="s">
        <v>464</v>
      </c>
      <c r="E78" s="222"/>
      <c r="F78" s="221"/>
    </row>
    <row r="79" spans="1:6" ht="36" x14ac:dyDescent="0.35">
      <c r="A79" s="83" t="s">
        <v>184</v>
      </c>
      <c r="B79" s="227">
        <v>0</v>
      </c>
      <c r="C79" s="248">
        <f>IF(B79=0, -5, "0")</f>
        <v>-5</v>
      </c>
      <c r="D79" s="222" t="s">
        <v>471</v>
      </c>
      <c r="E79" s="222" t="s">
        <v>432</v>
      </c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88" t="s">
        <v>38</v>
      </c>
      <c r="B83" s="289"/>
      <c r="C83" s="290"/>
      <c r="D83" s="125">
        <f>SUM(B66:C82)</f>
        <v>11</v>
      </c>
    </row>
    <row r="84" spans="1:6" x14ac:dyDescent="0.3">
      <c r="A84" s="288" t="s">
        <v>342</v>
      </c>
      <c r="B84" s="289"/>
      <c r="C84" s="290"/>
      <c r="D84" s="65">
        <f>D83/(COUNT(B66:C82)*2)</f>
        <v>0.45833333333333331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7" t="s">
        <v>237</v>
      </c>
      <c r="B86" s="298"/>
      <c r="C86" s="298"/>
      <c r="D86" s="298"/>
      <c r="E86" s="298"/>
      <c r="F86" s="298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21" customHeight="1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23.25" customHeight="1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 t="s">
        <v>433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88" t="s">
        <v>38</v>
      </c>
      <c r="B101" s="289"/>
      <c r="C101" s="290"/>
      <c r="D101" s="125">
        <f>SUM(B87:C100)</f>
        <v>22</v>
      </c>
    </row>
    <row r="102" spans="1:6" x14ac:dyDescent="0.3">
      <c r="A102" s="288" t="s">
        <v>342</v>
      </c>
      <c r="B102" s="289"/>
      <c r="C102" s="290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7" t="s">
        <v>238</v>
      </c>
      <c r="B105" s="298"/>
      <c r="C105" s="298"/>
      <c r="D105" s="298"/>
      <c r="E105" s="298"/>
      <c r="F105" s="298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20.25" customHeight="1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41.25" customHeight="1" x14ac:dyDescent="0.35">
      <c r="A111" s="89" t="s">
        <v>261</v>
      </c>
      <c r="B111" s="237">
        <v>2</v>
      </c>
      <c r="C111" s="248" t="str">
        <f>IF(B111=0, -5, "0")</f>
        <v>0</v>
      </c>
      <c r="D111" s="253" t="s">
        <v>431</v>
      </c>
      <c r="E111" s="221" t="s">
        <v>371</v>
      </c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436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ht="33" x14ac:dyDescent="0.3">
      <c r="A116" s="94" t="s">
        <v>263</v>
      </c>
      <c r="B116" s="237">
        <v>1</v>
      </c>
      <c r="C116" s="221"/>
      <c r="D116" s="222" t="s">
        <v>463</v>
      </c>
      <c r="E116" s="221"/>
      <c r="F116" s="221"/>
    </row>
    <row r="117" spans="1:6" s="50" customFormat="1" x14ac:dyDescent="0.3">
      <c r="A117" s="288" t="s">
        <v>38</v>
      </c>
      <c r="B117" s="289"/>
      <c r="C117" s="290"/>
      <c r="D117" s="125">
        <f>SUM(B106:C116)</f>
        <v>21</v>
      </c>
      <c r="E117" s="37"/>
      <c r="F117" s="37"/>
    </row>
    <row r="118" spans="1:6" s="50" customFormat="1" x14ac:dyDescent="0.3">
      <c r="A118" s="288" t="s">
        <v>342</v>
      </c>
      <c r="B118" s="289"/>
      <c r="C118" s="290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7" t="s">
        <v>208</v>
      </c>
      <c r="B120" s="298"/>
      <c r="C120" s="298"/>
      <c r="D120" s="298"/>
      <c r="E120" s="298"/>
      <c r="F120" s="298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22.5" customHeight="1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472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8" t="s">
        <v>38</v>
      </c>
      <c r="B132" s="289"/>
      <c r="C132" s="290"/>
      <c r="D132" s="125">
        <f>SUM(B121:C131)</f>
        <v>22</v>
      </c>
    </row>
    <row r="133" spans="1:6" x14ac:dyDescent="0.3">
      <c r="A133" s="288" t="s">
        <v>342</v>
      </c>
      <c r="B133" s="289"/>
      <c r="C133" s="290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7" t="s">
        <v>78</v>
      </c>
      <c r="B135" s="298"/>
      <c r="C135" s="298"/>
      <c r="D135" s="298"/>
      <c r="E135" s="298"/>
      <c r="F135" s="298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33.75" x14ac:dyDescent="0.35">
      <c r="A137" s="76" t="s">
        <v>140</v>
      </c>
      <c r="B137" s="237">
        <v>2</v>
      </c>
      <c r="C137" s="250" t="str">
        <f>IF(B137=0, -5, "0")</f>
        <v>0</v>
      </c>
      <c r="D137" s="222" t="s">
        <v>429</v>
      </c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>
        <v>2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ht="33" x14ac:dyDescent="0.3">
      <c r="A146" s="93" t="s">
        <v>240</v>
      </c>
      <c r="B146" s="237">
        <v>0</v>
      </c>
      <c r="C146" s="222"/>
      <c r="D146" s="222" t="s">
        <v>428</v>
      </c>
      <c r="E146" s="222" t="s">
        <v>411</v>
      </c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288" t="s">
        <v>38</v>
      </c>
      <c r="B148" s="289"/>
      <c r="C148" s="290"/>
      <c r="D148" s="125">
        <f>SUM(B136:C147)</f>
        <v>22</v>
      </c>
    </row>
    <row r="149" spans="1:6" x14ac:dyDescent="0.3">
      <c r="A149" s="288" t="s">
        <v>342</v>
      </c>
      <c r="B149" s="289"/>
      <c r="C149" s="290"/>
      <c r="D149" s="65">
        <f>D148/(COUNT(B136:C147)*2)</f>
        <v>0.91666666666666663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7" t="s">
        <v>243</v>
      </c>
      <c r="B151" s="298"/>
      <c r="C151" s="298"/>
      <c r="D151" s="298"/>
      <c r="E151" s="298"/>
      <c r="F151" s="298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473</v>
      </c>
      <c r="E155" s="222" t="s">
        <v>459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88" t="s">
        <v>38</v>
      </c>
      <c r="B160" s="295"/>
      <c r="C160" s="296"/>
      <c r="D160" s="188">
        <f>SUM(B152:C159)</f>
        <v>9</v>
      </c>
    </row>
    <row r="161" spans="1:6" x14ac:dyDescent="0.3">
      <c r="A161" s="288" t="s">
        <v>342</v>
      </c>
      <c r="B161" s="289"/>
      <c r="C161" s="290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7" t="s">
        <v>85</v>
      </c>
      <c r="B163" s="298"/>
      <c r="C163" s="298"/>
      <c r="D163" s="298"/>
      <c r="E163" s="298"/>
      <c r="F163" s="298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 t="s">
        <v>34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88" t="s">
        <v>38</v>
      </c>
      <c r="B168" s="289"/>
      <c r="C168" s="290"/>
      <c r="D168" s="125">
        <f>SUM(B164:C167)</f>
        <v>6</v>
      </c>
    </row>
    <row r="169" spans="1:6" x14ac:dyDescent="0.3">
      <c r="A169" s="288" t="s">
        <v>342</v>
      </c>
      <c r="B169" s="289"/>
      <c r="C169" s="290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ht="33" x14ac:dyDescent="0.3">
      <c r="A172" s="48" t="s">
        <v>202</v>
      </c>
      <c r="B172" s="221">
        <v>1</v>
      </c>
      <c r="C172" s="221"/>
      <c r="D172" s="222" t="s">
        <v>468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4.5" customHeight="1" x14ac:dyDescent="0.3">
      <c r="A174" s="87" t="s">
        <v>220</v>
      </c>
      <c r="B174" s="221">
        <v>1</v>
      </c>
      <c r="C174" s="221"/>
      <c r="D174" s="222" t="s">
        <v>422</v>
      </c>
      <c r="E174" s="221"/>
      <c r="F174" s="221"/>
    </row>
    <row r="175" spans="1:6" ht="19.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88" t="s">
        <v>38</v>
      </c>
      <c r="B176" s="289"/>
      <c r="C176" s="290"/>
      <c r="D176" s="125">
        <f>SUM(B172:C175)</f>
        <v>6</v>
      </c>
    </row>
    <row r="177" spans="1:6" x14ac:dyDescent="0.3">
      <c r="A177" s="288" t="s">
        <v>342</v>
      </c>
      <c r="B177" s="289"/>
      <c r="C177" s="290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7" t="s">
        <v>87</v>
      </c>
      <c r="B179" s="298"/>
      <c r="C179" s="298"/>
      <c r="D179" s="298"/>
      <c r="E179" s="298"/>
      <c r="F179" s="298"/>
    </row>
    <row r="180" spans="1:6" ht="90.75" customHeight="1" x14ac:dyDescent="0.3">
      <c r="A180" s="87" t="s">
        <v>364</v>
      </c>
      <c r="B180" s="221">
        <v>0</v>
      </c>
      <c r="C180" s="221"/>
      <c r="D180" s="222" t="s">
        <v>467</v>
      </c>
      <c r="E180" s="222" t="s">
        <v>466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88" t="s">
        <v>38</v>
      </c>
      <c r="B185" s="289"/>
      <c r="C185" s="290"/>
      <c r="D185" s="125">
        <f>SUM(B180:C184)</f>
        <v>8</v>
      </c>
    </row>
    <row r="186" spans="1:6" x14ac:dyDescent="0.3">
      <c r="A186" s="288" t="s">
        <v>342</v>
      </c>
      <c r="B186" s="289"/>
      <c r="C186" s="290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7" t="s">
        <v>242</v>
      </c>
      <c r="B188" s="298"/>
      <c r="C188" s="298"/>
      <c r="D188" s="298"/>
      <c r="E188" s="298"/>
      <c r="F188" s="298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288" t="s">
        <v>38</v>
      </c>
      <c r="B193" s="289"/>
      <c r="C193" s="290"/>
      <c r="D193" s="97">
        <f>SUM(B189:C192)</f>
        <v>4</v>
      </c>
    </row>
    <row r="194" spans="1:4" x14ac:dyDescent="0.3">
      <c r="A194" s="288" t="s">
        <v>342</v>
      </c>
      <c r="B194" s="289"/>
      <c r="C194" s="290"/>
      <c r="D194" s="65">
        <f>D193/(COUNT(B189:C192)*2)</f>
        <v>1</v>
      </c>
    </row>
    <row r="196" spans="1:4" ht="18" x14ac:dyDescent="0.35">
      <c r="A196" s="121" t="s">
        <v>474</v>
      </c>
      <c r="B196" s="120"/>
      <c r="C196" s="120"/>
      <c r="D196" s="220">
        <v>0.6</v>
      </c>
    </row>
    <row r="197" spans="1:4" ht="22.5" x14ac:dyDescent="0.3">
      <c r="A197" s="71" t="s">
        <v>47</v>
      </c>
      <c r="B197" s="72"/>
      <c r="C197" s="73"/>
      <c r="D197" s="74">
        <f>SUM(D193,D185,D176,D168,D160,D62,D51,D32,D22,D117,D148,D132,D101,D83,D41)</f>
        <v>182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0.84259259259259256</v>
      </c>
    </row>
  </sheetData>
  <sheetProtection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opLeftCell="A22" zoomScaleNormal="100" workbookViewId="0">
      <selection activeCell="B12" sqref="B12:F12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6"/>
      <c r="E1" s="276"/>
      <c r="F1" s="276"/>
      <c r="G1" s="276"/>
      <c r="H1" s="276"/>
      <c r="I1" s="276"/>
    </row>
    <row r="2" spans="1:9" ht="20.25" x14ac:dyDescent="0.3">
      <c r="C2" s="42">
        <v>1</v>
      </c>
      <c r="D2" s="257"/>
      <c r="E2" s="257"/>
      <c r="F2" s="257"/>
      <c r="G2" s="257"/>
      <c r="H2" s="257"/>
      <c r="I2" s="257"/>
    </row>
    <row r="3" spans="1:9" ht="20.25" x14ac:dyDescent="0.3">
      <c r="C3" s="42">
        <v>2</v>
      </c>
      <c r="D3" s="257"/>
      <c r="E3" s="257"/>
      <c r="F3" s="257"/>
      <c r="G3" s="257"/>
      <c r="H3" s="257"/>
      <c r="I3" s="257"/>
    </row>
    <row r="4" spans="1:9" ht="20.25" x14ac:dyDescent="0.3">
      <c r="C4" s="42" t="s">
        <v>34</v>
      </c>
      <c r="D4" s="257"/>
      <c r="E4" s="257"/>
      <c r="F4" s="257"/>
      <c r="G4" s="257"/>
      <c r="H4" s="257"/>
      <c r="I4" s="257"/>
    </row>
    <row r="5" spans="1:9" ht="15.75" customHeight="1" x14ac:dyDescent="0.3">
      <c r="D5" s="257"/>
      <c r="E5" s="257"/>
      <c r="F5" s="257"/>
      <c r="G5" s="257"/>
      <c r="H5" s="257"/>
      <c r="I5" s="257"/>
    </row>
    <row r="6" spans="1:9" ht="1.5" hidden="1" customHeight="1" x14ac:dyDescent="0.3">
      <c r="D6" s="257"/>
      <c r="E6" s="257"/>
      <c r="F6" s="257"/>
      <c r="G6" s="257"/>
      <c r="H6" s="257"/>
      <c r="I6" s="257"/>
    </row>
    <row r="7" spans="1:9" ht="21" x14ac:dyDescent="0.3">
      <c r="A7" s="277" t="s">
        <v>201</v>
      </c>
      <c r="B7" s="277"/>
      <c r="C7" s="277"/>
      <c r="D7" s="277"/>
      <c r="E7" s="277"/>
      <c r="F7" s="277"/>
      <c r="G7" s="257"/>
      <c r="H7" s="257"/>
      <c r="I7" s="257"/>
    </row>
    <row r="8" spans="1:9" ht="29.25" x14ac:dyDescent="0.45">
      <c r="A8" s="278" t="str">
        <f>'Page de garde'!D18</f>
        <v xml:space="preserve"> Jawhara Sousse</v>
      </c>
      <c r="B8" s="278"/>
      <c r="C8" s="278"/>
      <c r="D8" s="278"/>
      <c r="E8" s="278"/>
      <c r="F8" s="278"/>
      <c r="G8" s="260"/>
      <c r="H8" s="260"/>
      <c r="I8" s="257"/>
    </row>
    <row r="9" spans="1:9" ht="24" x14ac:dyDescent="0.45">
      <c r="A9" s="38" t="s">
        <v>44</v>
      </c>
      <c r="B9" s="279" t="s">
        <v>496</v>
      </c>
      <c r="C9" s="279"/>
      <c r="D9" s="279"/>
      <c r="E9" s="279"/>
      <c r="F9" s="279"/>
      <c r="G9" s="260"/>
      <c r="H9" s="260"/>
      <c r="I9" s="257"/>
    </row>
    <row r="10" spans="1:9" ht="24" x14ac:dyDescent="0.45">
      <c r="A10" s="39" t="s">
        <v>46</v>
      </c>
      <c r="B10" s="280" t="s">
        <v>438</v>
      </c>
      <c r="C10" s="280"/>
      <c r="D10" s="280"/>
      <c r="E10" s="280"/>
      <c r="F10" s="280"/>
      <c r="G10" s="260"/>
      <c r="H10" s="260"/>
      <c r="I10" s="257"/>
    </row>
    <row r="11" spans="1:9" ht="24" x14ac:dyDescent="0.45">
      <c r="A11" s="38" t="s">
        <v>45</v>
      </c>
      <c r="B11" s="275">
        <v>42858</v>
      </c>
      <c r="C11" s="275"/>
      <c r="D11" s="275"/>
      <c r="E11" s="275"/>
      <c r="F11" s="275"/>
      <c r="G11" s="260"/>
      <c r="H11" s="260"/>
      <c r="I11" s="257"/>
    </row>
    <row r="12" spans="1:9" ht="24" x14ac:dyDescent="0.45">
      <c r="A12" s="38" t="s">
        <v>276</v>
      </c>
      <c r="B12" s="281">
        <f>D505</f>
        <v>0.88619402985074625</v>
      </c>
      <c r="C12" s="281"/>
      <c r="D12" s="281"/>
      <c r="E12" s="281"/>
      <c r="F12" s="281"/>
      <c r="G12" s="260"/>
      <c r="H12" s="260"/>
      <c r="I12" s="257"/>
    </row>
    <row r="13" spans="1:9" ht="22.5" x14ac:dyDescent="0.45">
      <c r="A13" s="35"/>
      <c r="B13" s="36"/>
      <c r="C13" s="36"/>
      <c r="D13" s="282"/>
      <c r="E13" s="282"/>
      <c r="F13" s="282"/>
      <c r="G13" s="282"/>
      <c r="H13" s="282"/>
      <c r="I13" s="3"/>
    </row>
    <row r="14" spans="1:9" ht="16.5" customHeight="1" x14ac:dyDescent="0.3">
      <c r="A14" s="283" t="s">
        <v>32</v>
      </c>
      <c r="B14" s="284" t="s">
        <v>33</v>
      </c>
      <c r="C14" s="284"/>
      <c r="D14" s="284" t="s">
        <v>48</v>
      </c>
      <c r="E14" s="285" t="s">
        <v>358</v>
      </c>
      <c r="F14" s="284" t="s">
        <v>214</v>
      </c>
      <c r="G14" s="36"/>
      <c r="H14" s="36"/>
    </row>
    <row r="15" spans="1:9" ht="16.5" customHeight="1" x14ac:dyDescent="0.3">
      <c r="A15" s="283"/>
      <c r="B15" s="77" t="s">
        <v>36</v>
      </c>
      <c r="C15" s="77" t="s">
        <v>35</v>
      </c>
      <c r="D15" s="284"/>
      <c r="E15" s="285"/>
      <c r="F15" s="284"/>
      <c r="G15" s="36"/>
      <c r="H15" s="36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36"/>
      <c r="H16" s="36"/>
    </row>
    <row r="17" spans="1:8" ht="18" x14ac:dyDescent="0.3">
      <c r="A17" s="182">
        <f>B11</f>
        <v>42858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D22" s="172" t="s">
        <v>414</v>
      </c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70" t="s">
        <v>18</v>
      </c>
      <c r="B26" s="271"/>
      <c r="C26" s="271"/>
      <c r="D26" s="271"/>
      <c r="E26" s="271"/>
      <c r="F26" s="271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56.2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5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72" t="s">
        <v>137</v>
      </c>
      <c r="B43" s="272"/>
      <c r="C43" s="272"/>
      <c r="D43" s="272"/>
      <c r="E43" s="272"/>
      <c r="F43" s="272"/>
    </row>
    <row r="44" spans="1:7" x14ac:dyDescent="0.25">
      <c r="A44" s="183">
        <f>B11</f>
        <v>42858</v>
      </c>
      <c r="B44" s="6"/>
      <c r="C44" s="7"/>
      <c r="D44" s="6"/>
    </row>
    <row r="45" spans="1:7" ht="16.5" x14ac:dyDescent="0.25">
      <c r="A45" s="273" t="s">
        <v>63</v>
      </c>
      <c r="B45" s="274"/>
      <c r="C45" s="274"/>
      <c r="D45" s="274"/>
      <c r="E45" s="274"/>
      <c r="F45" s="274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customHeight="1" x14ac:dyDescent="0.25">
      <c r="A47" s="43" t="s">
        <v>259</v>
      </c>
      <c r="B47" s="170" t="s">
        <v>34</v>
      </c>
      <c r="C47" s="170"/>
      <c r="D47" s="156"/>
      <c r="E47" s="147"/>
      <c r="F47" s="147"/>
    </row>
    <row r="48" spans="1:7" ht="15.75" customHeight="1" x14ac:dyDescent="0.25">
      <c r="A48" s="33" t="s">
        <v>297</v>
      </c>
      <c r="B48" s="170" t="s">
        <v>34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ht="21" customHeight="1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8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0" t="s">
        <v>65</v>
      </c>
      <c r="B57" s="271"/>
      <c r="C57" s="271"/>
      <c r="D57" s="271"/>
      <c r="E57" s="271"/>
      <c r="F57" s="271"/>
    </row>
    <row r="58" spans="1:6" ht="24" customHeight="1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ht="48.75" customHeight="1" x14ac:dyDescent="0.25">
      <c r="A59" s="169" t="s">
        <v>204</v>
      </c>
      <c r="B59" s="170">
        <v>2</v>
      </c>
      <c r="C59" s="171"/>
      <c r="D59" s="162" t="s">
        <v>497</v>
      </c>
      <c r="E59" s="146"/>
      <c r="F59" s="173"/>
    </row>
    <row r="60" spans="1:6" ht="30" x14ac:dyDescent="0.25">
      <c r="A60" s="24" t="s">
        <v>142</v>
      </c>
      <c r="B60" s="170">
        <v>0</v>
      </c>
      <c r="C60" s="170"/>
      <c r="D60" s="143" t="s">
        <v>498</v>
      </c>
      <c r="E60" s="143" t="s">
        <v>499</v>
      </c>
      <c r="F60" s="261">
        <v>42858</v>
      </c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31.5" x14ac:dyDescent="0.35">
      <c r="A62" s="76" t="s">
        <v>67</v>
      </c>
      <c r="B62" s="170">
        <v>2</v>
      </c>
      <c r="C62" s="217" t="str">
        <f>IF(B62=0, -5, "0")</f>
        <v>0</v>
      </c>
      <c r="D62" s="168" t="s">
        <v>442</v>
      </c>
      <c r="E62" s="147"/>
      <c r="F62" s="147"/>
    </row>
    <row r="63" spans="1:6" ht="30" x14ac:dyDescent="0.25">
      <c r="A63" s="169" t="s">
        <v>277</v>
      </c>
      <c r="B63" s="170" t="s">
        <v>34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21" customHeight="1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 t="s">
        <v>423</v>
      </c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60" x14ac:dyDescent="0.25">
      <c r="A70" s="107" t="s">
        <v>171</v>
      </c>
      <c r="B70" s="170">
        <v>0</v>
      </c>
      <c r="C70" s="218">
        <f>IF(B70=0, -5, "0")</f>
        <v>-5</v>
      </c>
      <c r="D70" s="168" t="s">
        <v>502</v>
      </c>
      <c r="E70" s="168" t="s">
        <v>509</v>
      </c>
      <c r="F70" s="261">
        <v>42858</v>
      </c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46"/>
      <c r="F74" s="173"/>
    </row>
    <row r="75" spans="1:6" s="172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23</v>
      </c>
    </row>
    <row r="82" spans="1:6" x14ac:dyDescent="0.25">
      <c r="A82" s="19" t="s">
        <v>37</v>
      </c>
      <c r="B82" s="20"/>
      <c r="C82" s="21"/>
      <c r="D82" s="63">
        <f>D81/(COUNT(B58:C80)*2)</f>
        <v>0.67647058823529416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0" t="s">
        <v>25</v>
      </c>
      <c r="B84" s="271"/>
      <c r="C84" s="271"/>
      <c r="D84" s="271"/>
      <c r="E84" s="271"/>
      <c r="F84" s="271"/>
    </row>
    <row r="85" spans="1:6" ht="24.75" customHeight="1" x14ac:dyDescent="0.25">
      <c r="A85" s="169" t="s">
        <v>314</v>
      </c>
      <c r="B85" s="170">
        <v>2</v>
      </c>
      <c r="C85" s="170"/>
      <c r="D85" s="155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 t="s">
        <v>34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 t="s">
        <v>34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4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10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41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0.78846153846153844</v>
      </c>
    </row>
    <row r="98" spans="1:6" x14ac:dyDescent="0.25">
      <c r="A98" s="5"/>
      <c r="B98" s="6"/>
      <c r="C98" s="7"/>
      <c r="D98" s="6"/>
    </row>
    <row r="99" spans="1:6" ht="18" x14ac:dyDescent="0.35">
      <c r="A99" s="272" t="s">
        <v>129</v>
      </c>
      <c r="B99" s="272"/>
      <c r="C99" s="272"/>
      <c r="D99" s="272"/>
      <c r="E99" s="272"/>
      <c r="F99" s="272"/>
    </row>
    <row r="100" spans="1:6" x14ac:dyDescent="0.25">
      <c r="A100" s="183">
        <f>B11</f>
        <v>42858</v>
      </c>
      <c r="B100" s="6"/>
      <c r="C100" s="7"/>
      <c r="D100" s="6"/>
    </row>
    <row r="101" spans="1:6" ht="16.5" x14ac:dyDescent="0.25">
      <c r="A101" s="273" t="s">
        <v>63</v>
      </c>
      <c r="B101" s="274"/>
      <c r="C101" s="274"/>
      <c r="D101" s="274"/>
      <c r="E101" s="274"/>
      <c r="F101" s="274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70" t="s">
        <v>133</v>
      </c>
      <c r="B113" s="271"/>
      <c r="C113" s="271"/>
      <c r="D113" s="271"/>
      <c r="E113" s="271"/>
      <c r="F113" s="271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6" customHeight="1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68"/>
      <c r="E124" s="173"/>
      <c r="F124" s="147"/>
    </row>
    <row r="125" spans="1:6" ht="74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61.5" x14ac:dyDescent="0.35">
      <c r="A127" s="76" t="s">
        <v>173</v>
      </c>
      <c r="B127" s="170">
        <v>0</v>
      </c>
      <c r="C127" s="217">
        <f>IF(B127=0, -5, "0")</f>
        <v>-5</v>
      </c>
      <c r="D127" s="168" t="s">
        <v>502</v>
      </c>
      <c r="E127" s="168" t="s">
        <v>509</v>
      </c>
      <c r="F127" s="261">
        <v>42858</v>
      </c>
    </row>
    <row r="128" spans="1:6" ht="18.75" customHeight="1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29</v>
      </c>
    </row>
    <row r="135" spans="1:6" x14ac:dyDescent="0.25">
      <c r="A135" s="19" t="s">
        <v>37</v>
      </c>
      <c r="B135" s="20"/>
      <c r="C135" s="21"/>
      <c r="D135" s="63">
        <f>D134/(COUNT(B114:C133)*2)</f>
        <v>0.76315789473684215</v>
      </c>
    </row>
    <row r="136" spans="1:6" x14ac:dyDescent="0.25">
      <c r="A136" s="9"/>
      <c r="B136" s="6"/>
      <c r="C136" s="7"/>
      <c r="D136" s="6"/>
    </row>
    <row r="137" spans="1:6" ht="18" x14ac:dyDescent="0.25">
      <c r="A137" s="270" t="s">
        <v>73</v>
      </c>
      <c r="B137" s="271"/>
      <c r="C137" s="271"/>
      <c r="D137" s="271"/>
      <c r="E137" s="271"/>
      <c r="F137" s="271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21.5" x14ac:dyDescent="0.35">
      <c r="A143" s="83" t="s">
        <v>476</v>
      </c>
      <c r="B143" s="170">
        <v>0</v>
      </c>
      <c r="C143" s="217">
        <f>IF(B143=0, -5, "0")</f>
        <v>-5</v>
      </c>
      <c r="D143" s="168" t="s">
        <v>500</v>
      </c>
      <c r="E143" s="168" t="s">
        <v>501</v>
      </c>
      <c r="F143" s="261">
        <v>42858</v>
      </c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7</v>
      </c>
    </row>
    <row r="147" spans="1:6" x14ac:dyDescent="0.25">
      <c r="A147" s="19" t="s">
        <v>37</v>
      </c>
      <c r="B147" s="20"/>
      <c r="C147" s="21"/>
      <c r="D147" s="63">
        <f>D146/(COUNT(B138:C144)*2)</f>
        <v>0.4375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50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0.73529411764705888</v>
      </c>
    </row>
    <row r="151" spans="1:6" x14ac:dyDescent="0.25">
      <c r="A151" s="9"/>
      <c r="B151" s="6"/>
      <c r="C151" s="7"/>
      <c r="D151" s="6"/>
    </row>
    <row r="152" spans="1:6" ht="18" x14ac:dyDescent="0.35">
      <c r="A152" s="272" t="s">
        <v>130</v>
      </c>
      <c r="B152" s="272"/>
      <c r="C152" s="272"/>
      <c r="D152" s="272"/>
      <c r="E152" s="272"/>
      <c r="F152" s="272"/>
    </row>
    <row r="153" spans="1:6" x14ac:dyDescent="0.25">
      <c r="A153" s="183">
        <f>B11</f>
        <v>42858</v>
      </c>
      <c r="B153" s="6"/>
      <c r="C153" s="7"/>
      <c r="D153" s="59"/>
    </row>
    <row r="154" spans="1:6" ht="16.5" x14ac:dyDescent="0.25">
      <c r="A154" s="273" t="s">
        <v>63</v>
      </c>
      <c r="B154" s="274"/>
      <c r="C154" s="274"/>
      <c r="D154" s="274"/>
      <c r="E154" s="274"/>
      <c r="F154" s="274"/>
    </row>
    <row r="155" spans="1:6" x14ac:dyDescent="0.25">
      <c r="A155" s="23" t="s">
        <v>132</v>
      </c>
      <c r="B155" s="170">
        <v>1</v>
      </c>
      <c r="C155" s="170"/>
      <c r="D155" s="168" t="s">
        <v>420</v>
      </c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1</v>
      </c>
      <c r="C159" s="170"/>
      <c r="D159" s="168" t="s">
        <v>505</v>
      </c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ht="16.5" customHeight="1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3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0" t="s">
        <v>134</v>
      </c>
      <c r="B166" s="271"/>
      <c r="C166" s="271"/>
      <c r="D166" s="271"/>
      <c r="E166" s="271"/>
      <c r="F166" s="271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46"/>
      <c r="E173" s="146"/>
      <c r="F173" s="147"/>
    </row>
    <row r="174" spans="1:6" ht="45" x14ac:dyDescent="0.35">
      <c r="A174" s="76" t="s">
        <v>251</v>
      </c>
      <c r="B174" s="170">
        <v>0</v>
      </c>
      <c r="C174" s="217">
        <f>IF(B174=0, -5, "0")</f>
        <v>-5</v>
      </c>
      <c r="D174" s="12" t="s">
        <v>503</v>
      </c>
      <c r="E174" s="168" t="s">
        <v>504</v>
      </c>
      <c r="F174" s="261">
        <v>42858</v>
      </c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1</v>
      </c>
      <c r="C185" s="154"/>
      <c r="D185" s="134">
        <v>0.75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27</v>
      </c>
    </row>
    <row r="187" spans="1:7" x14ac:dyDescent="0.25">
      <c r="A187" s="19" t="s">
        <v>37</v>
      </c>
      <c r="B187" s="20"/>
      <c r="C187" s="21"/>
      <c r="D187" s="63">
        <f>D186/(COUNT(B167:C184)*2)</f>
        <v>0.75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0.78846153846153844</v>
      </c>
    </row>
    <row r="191" spans="1:7" x14ac:dyDescent="0.25">
      <c r="A191" s="9"/>
      <c r="B191" s="6"/>
      <c r="C191" s="7"/>
      <c r="D191" s="6"/>
    </row>
    <row r="192" spans="1:7" ht="18" x14ac:dyDescent="0.35">
      <c r="A192" s="272" t="s">
        <v>167</v>
      </c>
      <c r="B192" s="272"/>
      <c r="C192" s="272"/>
      <c r="D192" s="272"/>
      <c r="E192" s="272"/>
      <c r="F192" s="272"/>
    </row>
    <row r="193" spans="1:7" x14ac:dyDescent="0.25">
      <c r="A193" s="189">
        <f>B11</f>
        <v>42858</v>
      </c>
      <c r="B193" s="6"/>
      <c r="C193" s="7"/>
      <c r="D193" s="6"/>
    </row>
    <row r="194" spans="1:7" ht="18" x14ac:dyDescent="0.25">
      <c r="A194" s="270" t="s">
        <v>158</v>
      </c>
      <c r="B194" s="271"/>
      <c r="C194" s="271"/>
      <c r="D194" s="271"/>
      <c r="E194" s="271"/>
      <c r="F194" s="271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70" t="s">
        <v>76</v>
      </c>
      <c r="B209" s="271"/>
      <c r="C209" s="271"/>
      <c r="D209" s="271"/>
      <c r="E209" s="271"/>
      <c r="F209" s="271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 t="s">
        <v>418</v>
      </c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 t="s">
        <v>450</v>
      </c>
      <c r="E212" s="147"/>
      <c r="F212" s="147"/>
    </row>
    <row r="213" spans="1:7" ht="35.25" customHeight="1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ht="45" x14ac:dyDescent="0.25">
      <c r="A217" s="169" t="s">
        <v>291</v>
      </c>
      <c r="B217" s="170">
        <v>1</v>
      </c>
      <c r="C217" s="170"/>
      <c r="D217" s="12" t="s">
        <v>508</v>
      </c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60" x14ac:dyDescent="0.25">
      <c r="A222" s="108" t="s">
        <v>72</v>
      </c>
      <c r="B222" s="170">
        <v>1</v>
      </c>
      <c r="C222" s="217" t="str">
        <f>IF(B222=0, -5, "0")</f>
        <v>0</v>
      </c>
      <c r="D222" s="168" t="s">
        <v>510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45" x14ac:dyDescent="0.25">
      <c r="A226" s="24" t="s">
        <v>244</v>
      </c>
      <c r="B226" s="170">
        <v>0</v>
      </c>
      <c r="C226" s="170"/>
      <c r="D226" s="157" t="s">
        <v>506</v>
      </c>
      <c r="E226" s="157" t="s">
        <v>507</v>
      </c>
      <c r="F226" s="261">
        <v>42858</v>
      </c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30</v>
      </c>
    </row>
    <row r="230" spans="1:6" x14ac:dyDescent="0.25">
      <c r="A230" s="19" t="s">
        <v>37</v>
      </c>
      <c r="B230" s="20"/>
      <c r="C230" s="21"/>
      <c r="D230" s="63">
        <f>D229/(COUNT(B210:C228)*2)</f>
        <v>0.88235294117647056</v>
      </c>
    </row>
    <row r="231" spans="1:6" x14ac:dyDescent="0.25">
      <c r="A231" s="9"/>
      <c r="B231" s="6"/>
      <c r="C231" s="7"/>
      <c r="D231" s="6"/>
    </row>
    <row r="232" spans="1:6" ht="18" x14ac:dyDescent="0.25">
      <c r="A232" s="270" t="s">
        <v>191</v>
      </c>
      <c r="B232" s="271"/>
      <c r="C232" s="271"/>
      <c r="D232" s="271"/>
      <c r="E232" s="271"/>
      <c r="F232" s="271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478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1</v>
      </c>
      <c r="C241" s="154"/>
      <c r="D241" s="254">
        <v>0.8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68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0.94444444444444442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2" t="s">
        <v>78</v>
      </c>
      <c r="B248" s="272"/>
      <c r="C248" s="272"/>
      <c r="D248" s="272"/>
      <c r="E248" s="272"/>
      <c r="F248" s="272"/>
    </row>
    <row r="249" spans="1:6" s="3" customFormat="1" x14ac:dyDescent="0.25">
      <c r="A249" s="183">
        <f>B11</f>
        <v>42858</v>
      </c>
      <c r="B249" s="6"/>
      <c r="C249" s="7"/>
      <c r="D249" s="6"/>
    </row>
    <row r="250" spans="1:6" s="3" customFormat="1" ht="18" x14ac:dyDescent="0.25">
      <c r="A250" s="270" t="s">
        <v>79</v>
      </c>
      <c r="B250" s="271"/>
      <c r="C250" s="271"/>
      <c r="D250" s="271"/>
      <c r="E250" s="271"/>
      <c r="F250" s="271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ht="22.5" customHeigh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252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6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0" t="s">
        <v>81</v>
      </c>
      <c r="B266" s="271"/>
      <c r="C266" s="271"/>
      <c r="D266" s="271"/>
      <c r="E266" s="271"/>
      <c r="F266" s="271"/>
    </row>
    <row r="267" spans="1:6" s="3" customFormat="1" ht="60.75" customHeight="1" x14ac:dyDescent="0.25">
      <c r="A267" s="152" t="s">
        <v>479</v>
      </c>
      <c r="B267" s="171">
        <v>2</v>
      </c>
      <c r="C267" s="171"/>
      <c r="D267" s="255"/>
      <c r="E267" s="146" t="s">
        <v>371</v>
      </c>
      <c r="F267" s="173"/>
    </row>
    <row r="268" spans="1:6" s="3" customFormat="1" x14ac:dyDescent="0.25">
      <c r="A268" s="18" t="s">
        <v>206</v>
      </c>
      <c r="B268" s="171">
        <v>2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2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2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2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45" customHeight="1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39.75" customHeight="1" x14ac:dyDescent="0.25">
      <c r="A284" s="101" t="s">
        <v>287</v>
      </c>
      <c r="B284" s="171">
        <v>2</v>
      </c>
      <c r="C284" s="154"/>
      <c r="D284" s="256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2" t="s">
        <v>4</v>
      </c>
      <c r="B291" s="272"/>
      <c r="C291" s="272"/>
      <c r="D291" s="272"/>
      <c r="E291" s="272"/>
      <c r="F291" s="272"/>
    </row>
    <row r="292" spans="1:7" x14ac:dyDescent="0.25">
      <c r="A292" s="192">
        <f>B11</f>
        <v>42858</v>
      </c>
      <c r="B292" s="6"/>
      <c r="C292" s="7"/>
      <c r="D292" s="59"/>
    </row>
    <row r="293" spans="1:7" ht="18" x14ac:dyDescent="0.25">
      <c r="A293" s="270" t="s">
        <v>19</v>
      </c>
      <c r="B293" s="271"/>
      <c r="C293" s="271"/>
      <c r="D293" s="271"/>
      <c r="E293" s="271"/>
      <c r="F293" s="271"/>
    </row>
    <row r="294" spans="1:7" ht="20.25" customHeight="1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0" t="s">
        <v>122</v>
      </c>
      <c r="B305" s="271"/>
      <c r="C305" s="271"/>
      <c r="D305" s="271"/>
      <c r="E305" s="271"/>
      <c r="F305" s="271"/>
    </row>
    <row r="306" spans="1:6" ht="19.5" customHeight="1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1</v>
      </c>
      <c r="C307" s="170"/>
      <c r="D307" s="168" t="s">
        <v>511</v>
      </c>
      <c r="E307" s="147"/>
      <c r="F307" s="147"/>
    </row>
    <row r="308" spans="1:6" ht="19.5" customHeight="1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1.5" customHeight="1" x14ac:dyDescent="0.25">
      <c r="A313" s="18" t="s">
        <v>199</v>
      </c>
      <c r="B313" s="171" t="s">
        <v>34</v>
      </c>
      <c r="C313" s="170"/>
      <c r="D313" s="168"/>
      <c r="E313" s="147"/>
      <c r="F313" s="147"/>
    </row>
    <row r="314" spans="1:6" ht="16.5" customHeight="1" x14ac:dyDescent="0.25">
      <c r="A314" s="18" t="s">
        <v>248</v>
      </c>
      <c r="B314" s="171" t="s">
        <v>34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 t="s">
        <v>34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15</v>
      </c>
    </row>
    <row r="319" spans="1:6" x14ac:dyDescent="0.25">
      <c r="A319" s="19" t="s">
        <v>37</v>
      </c>
      <c r="B319" s="20"/>
      <c r="C319" s="21"/>
      <c r="D319" s="63">
        <f>D318/(COUNT(B306:C316)*2)</f>
        <v>0.9375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31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0.96875</v>
      </c>
    </row>
    <row r="323" spans="1:9" x14ac:dyDescent="0.25">
      <c r="A323" s="9"/>
      <c r="B323" s="6"/>
      <c r="C323" s="7"/>
      <c r="D323" s="6"/>
    </row>
    <row r="324" spans="1:9" ht="18" x14ac:dyDescent="0.35">
      <c r="A324" s="272" t="s">
        <v>21</v>
      </c>
      <c r="B324" s="272"/>
      <c r="C324" s="272"/>
      <c r="D324" s="272"/>
      <c r="E324" s="272"/>
      <c r="F324" s="272"/>
    </row>
    <row r="325" spans="1:9" x14ac:dyDescent="0.25">
      <c r="A325" s="193">
        <f>B11</f>
        <v>42858</v>
      </c>
      <c r="B325" s="6"/>
      <c r="C325" s="7"/>
      <c r="D325" s="6"/>
    </row>
    <row r="326" spans="1:9" ht="18" x14ac:dyDescent="0.25">
      <c r="A326" s="270" t="s">
        <v>12</v>
      </c>
      <c r="B326" s="271"/>
      <c r="C326" s="271"/>
      <c r="D326" s="271"/>
      <c r="E326" s="271"/>
      <c r="F326" s="271"/>
    </row>
    <row r="327" spans="1:9" ht="39" customHeight="1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D328" s="6"/>
      <c r="E328" s="147"/>
      <c r="F328" s="147"/>
    </row>
    <row r="329" spans="1:9" ht="14.25" customHeight="1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0" t="s">
        <v>25</v>
      </c>
      <c r="B339" s="271"/>
      <c r="C339" s="271"/>
      <c r="D339" s="271"/>
      <c r="E339" s="271"/>
      <c r="F339" s="271"/>
    </row>
    <row r="340" spans="1:6" ht="16.5" customHeight="1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46.5" x14ac:dyDescent="0.35">
      <c r="A341" s="76" t="s">
        <v>7</v>
      </c>
      <c r="B341" s="170">
        <v>0</v>
      </c>
      <c r="C341" s="217">
        <f>IF(B341=0, -5, "0")</f>
        <v>-5</v>
      </c>
      <c r="D341" s="168" t="s">
        <v>512</v>
      </c>
      <c r="E341" s="168" t="s">
        <v>513</v>
      </c>
      <c r="F341" s="261">
        <v>42858</v>
      </c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ht="21.75" customHeight="1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58.15" customHeight="1" x14ac:dyDescent="0.25">
      <c r="A345" s="101" t="s">
        <v>287</v>
      </c>
      <c r="B345" s="170">
        <v>2</v>
      </c>
      <c r="C345" s="154"/>
      <c r="D345" s="134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3</v>
      </c>
    </row>
    <row r="347" spans="1:6" x14ac:dyDescent="0.25">
      <c r="A347" s="19" t="s">
        <v>37</v>
      </c>
      <c r="B347" s="20"/>
      <c r="C347" s="21"/>
      <c r="D347" s="63">
        <f>D346/(COUNT(B340:C344)*2)</f>
        <v>0.25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21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0.7</v>
      </c>
    </row>
    <row r="351" spans="1:6" x14ac:dyDescent="0.25">
      <c r="A351" s="9"/>
      <c r="B351" s="6"/>
      <c r="C351" s="7"/>
      <c r="D351" s="6"/>
    </row>
    <row r="352" spans="1:6" ht="18" x14ac:dyDescent="0.35">
      <c r="A352" s="272" t="s">
        <v>8</v>
      </c>
      <c r="B352" s="272"/>
      <c r="C352" s="272"/>
      <c r="D352" s="272"/>
      <c r="E352" s="272"/>
      <c r="F352" s="272"/>
    </row>
    <row r="353" spans="1:6" x14ac:dyDescent="0.25">
      <c r="A353" s="183">
        <f>B11</f>
        <v>42858</v>
      </c>
      <c r="B353" s="6"/>
      <c r="C353" s="7"/>
      <c r="D353" s="59"/>
    </row>
    <row r="354" spans="1:6" ht="16.5" x14ac:dyDescent="0.25">
      <c r="A354" s="273" t="s">
        <v>113</v>
      </c>
      <c r="B354" s="274"/>
      <c r="C354" s="274"/>
      <c r="D354" s="274"/>
      <c r="E354" s="274"/>
      <c r="F354" s="274"/>
    </row>
    <row r="355" spans="1:6" ht="18" customHeight="1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0" t="s">
        <v>25</v>
      </c>
      <c r="B366" s="271"/>
      <c r="C366" s="271"/>
      <c r="D366" s="271"/>
      <c r="E366" s="271"/>
      <c r="F366" s="271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 t="s">
        <v>457</v>
      </c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43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21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1.5" customHeight="1" x14ac:dyDescent="0.25">
      <c r="A375" s="18" t="s">
        <v>199</v>
      </c>
      <c r="B375" s="171" t="s">
        <v>34</v>
      </c>
      <c r="C375" s="170"/>
      <c r="D375" s="168"/>
      <c r="E375" s="147"/>
      <c r="F375" s="147"/>
    </row>
    <row r="376" spans="1:6" ht="15.75" customHeight="1" x14ac:dyDescent="0.25">
      <c r="A376" s="18" t="s">
        <v>248</v>
      </c>
      <c r="B376" s="171" t="s">
        <v>34</v>
      </c>
      <c r="C376" s="170"/>
      <c r="D376" s="168"/>
      <c r="E376" s="147"/>
      <c r="F376" s="147"/>
    </row>
    <row r="377" spans="1:6" ht="16.5" customHeight="1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ht="18" customHeight="1" x14ac:dyDescent="0.25">
      <c r="A378" s="24" t="s">
        <v>83</v>
      </c>
      <c r="B378" s="171" t="s">
        <v>34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18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0" t="s">
        <v>124</v>
      </c>
      <c r="B382" s="271"/>
      <c r="C382" s="271"/>
      <c r="D382" s="271"/>
      <c r="E382" s="271"/>
      <c r="F382" s="271"/>
    </row>
    <row r="383" spans="1:6" ht="13.5" customHeight="1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8.7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43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0" t="s">
        <v>29</v>
      </c>
      <c r="B391" s="271"/>
      <c r="C391" s="271"/>
      <c r="D391" s="271"/>
      <c r="E391" s="271"/>
      <c r="F391" s="271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56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2" t="s">
        <v>125</v>
      </c>
      <c r="B405" s="272"/>
      <c r="C405" s="272"/>
      <c r="D405" s="272"/>
      <c r="E405" s="272"/>
      <c r="F405" s="272"/>
    </row>
    <row r="406" spans="1:6" x14ac:dyDescent="0.25">
      <c r="A406" s="192">
        <f>B11</f>
        <v>42858</v>
      </c>
      <c r="B406" s="6"/>
      <c r="C406" s="7"/>
      <c r="D406" s="6"/>
    </row>
    <row r="407" spans="1:6" ht="16.5" x14ac:dyDescent="0.25">
      <c r="A407" s="273" t="s">
        <v>19</v>
      </c>
      <c r="B407" s="274"/>
      <c r="C407" s="274"/>
      <c r="D407" s="274"/>
      <c r="E407" s="274"/>
      <c r="F407" s="274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68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3" t="s">
        <v>122</v>
      </c>
      <c r="B418" s="274"/>
      <c r="C418" s="274"/>
      <c r="D418" s="274"/>
      <c r="E418" s="274"/>
      <c r="F418" s="274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46.5" x14ac:dyDescent="0.35">
      <c r="A423" s="76" t="s">
        <v>61</v>
      </c>
      <c r="B423" s="170">
        <v>0</v>
      </c>
      <c r="C423" s="217">
        <f>IF(B423=0, -5, "0")</f>
        <v>-5</v>
      </c>
      <c r="D423" s="168" t="s">
        <v>515</v>
      </c>
      <c r="E423" s="168" t="s">
        <v>514</v>
      </c>
      <c r="F423" s="261">
        <v>42858</v>
      </c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11</v>
      </c>
    </row>
    <row r="430" spans="1:6" x14ac:dyDescent="0.25">
      <c r="A430" s="19" t="s">
        <v>37</v>
      </c>
      <c r="B430" s="20"/>
      <c r="C430" s="21"/>
      <c r="D430" s="63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25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ht="18" x14ac:dyDescent="0.35">
      <c r="A435" s="272" t="s">
        <v>374</v>
      </c>
      <c r="B435" s="272"/>
      <c r="C435" s="272"/>
      <c r="D435" s="272"/>
      <c r="E435" s="272"/>
      <c r="F435" s="272"/>
    </row>
    <row r="436" spans="1:7" x14ac:dyDescent="0.25">
      <c r="A436" s="195">
        <f>+B11</f>
        <v>42858</v>
      </c>
      <c r="B436" s="6"/>
      <c r="C436" s="7"/>
      <c r="D436" s="6"/>
    </row>
    <row r="437" spans="1:7" ht="18" x14ac:dyDescent="0.25">
      <c r="A437" s="270" t="s">
        <v>375</v>
      </c>
      <c r="B437" s="271"/>
      <c r="C437" s="271"/>
      <c r="D437" s="271"/>
      <c r="E437" s="271"/>
      <c r="F437" s="271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481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0" t="s">
        <v>31</v>
      </c>
      <c r="B444" s="271"/>
      <c r="C444" s="271"/>
      <c r="D444" s="271"/>
      <c r="E444" s="271"/>
      <c r="F444" s="271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2" t="s">
        <v>180</v>
      </c>
      <c r="B454" s="272"/>
      <c r="C454" s="272"/>
      <c r="D454" s="272"/>
      <c r="E454" s="272"/>
      <c r="F454" s="27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6" t="s">
        <v>489</v>
      </c>
      <c r="E457" s="147"/>
      <c r="F457" s="147"/>
    </row>
    <row r="458" spans="1:6" ht="17.25" customHeight="1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39.75" customHeight="1" x14ac:dyDescent="0.25">
      <c r="A460" s="116" t="s">
        <v>287</v>
      </c>
      <c r="B460" s="170">
        <v>2</v>
      </c>
      <c r="C460" s="154"/>
      <c r="D460" s="254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2" t="s">
        <v>87</v>
      </c>
      <c r="B464" s="272"/>
      <c r="C464" s="272"/>
      <c r="D464" s="272"/>
      <c r="E464" s="272"/>
      <c r="F464" s="272"/>
    </row>
    <row r="465" spans="1:7" x14ac:dyDescent="0.25">
      <c r="A465" s="15"/>
      <c r="B465" s="6"/>
      <c r="C465" s="7"/>
      <c r="D465" s="6"/>
    </row>
    <row r="466" spans="1:7" ht="45" x14ac:dyDescent="0.25">
      <c r="A466" s="32" t="s">
        <v>288</v>
      </c>
      <c r="B466" s="171">
        <v>2</v>
      </c>
      <c r="C466" s="171"/>
      <c r="D466" s="146" t="s">
        <v>516</v>
      </c>
      <c r="E466" s="173"/>
      <c r="F466" s="147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134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2" t="s">
        <v>151</v>
      </c>
      <c r="B473" s="272"/>
      <c r="C473" s="272"/>
      <c r="D473" s="272"/>
      <c r="E473" s="272"/>
      <c r="F473" s="27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27.75" customHeight="1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ht="26.25" customHeight="1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28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72" t="s">
        <v>152</v>
      </c>
      <c r="B494" s="272"/>
      <c r="C494" s="272"/>
      <c r="D494" s="272"/>
      <c r="E494" s="272"/>
      <c r="F494" s="27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0.97000000000000008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475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0.88619402985074625</v>
      </c>
    </row>
  </sheetData>
  <sheetProtection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0" zoomScale="80" zoomScaleNormal="80" workbookViewId="0">
      <selection activeCell="G195" sqref="G195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0"/>
      <c r="E1" s="300"/>
      <c r="F1" s="300"/>
      <c r="G1" s="300"/>
      <c r="H1" s="300"/>
      <c r="I1" s="300"/>
    </row>
    <row r="2" spans="1:9" s="36" customFormat="1" ht="24" x14ac:dyDescent="0.45">
      <c r="A2" s="35"/>
      <c r="B2" s="52">
        <v>1</v>
      </c>
      <c r="D2" s="260"/>
      <c r="E2" s="260"/>
      <c r="F2" s="260"/>
      <c r="G2" s="260"/>
      <c r="H2" s="260"/>
      <c r="I2" s="260"/>
    </row>
    <row r="3" spans="1:9" s="36" customFormat="1" ht="24" x14ac:dyDescent="0.45">
      <c r="A3" s="35"/>
      <c r="B3" s="52">
        <v>2</v>
      </c>
      <c r="D3" s="260"/>
      <c r="E3" s="260"/>
      <c r="F3" s="260"/>
      <c r="G3" s="260"/>
      <c r="H3" s="260"/>
      <c r="I3" s="260"/>
    </row>
    <row r="4" spans="1:9" s="36" customFormat="1" ht="16.5" customHeight="1" x14ac:dyDescent="0.45">
      <c r="A4" s="35"/>
      <c r="B4" s="52" t="s">
        <v>34</v>
      </c>
      <c r="D4" s="37"/>
      <c r="E4" s="260"/>
      <c r="F4" s="260"/>
      <c r="G4" s="260"/>
      <c r="H4" s="260"/>
      <c r="I4" s="260"/>
    </row>
    <row r="5" spans="1:9" s="36" customFormat="1" ht="16.5" customHeight="1" x14ac:dyDescent="0.45">
      <c r="A5" s="35"/>
      <c r="D5" s="260"/>
      <c r="E5" s="260"/>
      <c r="F5" s="260"/>
      <c r="G5" s="260"/>
      <c r="H5" s="260"/>
      <c r="I5" s="260"/>
    </row>
    <row r="6" spans="1:9" s="36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60"/>
      <c r="H6" s="260"/>
      <c r="I6" s="260"/>
    </row>
    <row r="7" spans="1:9" s="36" customFormat="1" ht="21.75" customHeight="1" x14ac:dyDescent="0.45">
      <c r="A7" s="278" t="str">
        <f>'A1 Exploitation'!A8:F8</f>
        <v xml:space="preserve"> Jawhara Sousse</v>
      </c>
      <c r="B7" s="278"/>
      <c r="C7" s="278"/>
      <c r="D7" s="278"/>
      <c r="E7" s="278"/>
      <c r="F7" s="278"/>
      <c r="G7" s="260"/>
      <c r="H7" s="260"/>
      <c r="I7" s="260"/>
    </row>
    <row r="8" spans="1:9" s="36" customFormat="1" ht="24" x14ac:dyDescent="0.45">
      <c r="A8" s="38" t="s">
        <v>44</v>
      </c>
      <c r="B8" s="301" t="str">
        <f>'A2 Exploitation'!B9:F9</f>
        <v>Dr Hatem  KARAA</v>
      </c>
      <c r="C8" s="301"/>
      <c r="D8" s="301"/>
      <c r="E8" s="301"/>
      <c r="F8" s="301"/>
      <c r="G8" s="260"/>
      <c r="H8" s="260"/>
      <c r="I8" s="260"/>
    </row>
    <row r="9" spans="1:9" s="36" customFormat="1" ht="24" x14ac:dyDescent="0.45">
      <c r="A9" s="39" t="s">
        <v>46</v>
      </c>
      <c r="B9" s="302" t="str">
        <f>'A2 Exploitation'!B10:F10</f>
        <v>Directeur magasin &amp; chefs rayon</v>
      </c>
      <c r="C9" s="302"/>
      <c r="D9" s="302"/>
      <c r="E9" s="302"/>
      <c r="F9" s="302"/>
      <c r="G9" s="260"/>
      <c r="H9" s="260"/>
      <c r="I9" s="260"/>
    </row>
    <row r="10" spans="1:9" s="36" customFormat="1" ht="24" x14ac:dyDescent="0.45">
      <c r="A10" s="38" t="s">
        <v>45</v>
      </c>
      <c r="B10" s="299">
        <f>'A2 Exploitation'!B11:F11</f>
        <v>42858</v>
      </c>
      <c r="C10" s="299"/>
      <c r="D10" s="299"/>
      <c r="E10" s="299"/>
      <c r="F10" s="299"/>
      <c r="G10" s="260"/>
      <c r="H10" s="260"/>
      <c r="I10" s="260"/>
    </row>
    <row r="11" spans="1:9" s="36" customFormat="1" ht="24" x14ac:dyDescent="0.45">
      <c r="A11" s="38" t="s">
        <v>341</v>
      </c>
      <c r="B11" s="291">
        <f>D198</f>
        <v>0.8165137614678899</v>
      </c>
      <c r="C11" s="291"/>
      <c r="D11" s="291"/>
      <c r="E11" s="291"/>
      <c r="F11" s="291"/>
      <c r="G11" s="260"/>
      <c r="H11" s="260"/>
      <c r="I11" s="260"/>
    </row>
    <row r="12" spans="1:9" s="36" customFormat="1" ht="22.5" x14ac:dyDescent="0.45">
      <c r="A12" s="35"/>
      <c r="D12" s="282"/>
      <c r="E12" s="282"/>
      <c r="F12" s="282"/>
      <c r="G12" s="282"/>
      <c r="H12" s="282"/>
      <c r="I12" s="40"/>
    </row>
    <row r="13" spans="1:9" s="36" customFormat="1" ht="11.25" customHeight="1" x14ac:dyDescent="0.3">
      <c r="A13" s="283" t="s">
        <v>32</v>
      </c>
      <c r="B13" s="284" t="s">
        <v>33</v>
      </c>
      <c r="C13" s="284"/>
      <c r="D13" s="284" t="s">
        <v>48</v>
      </c>
      <c r="E13" s="284" t="s">
        <v>213</v>
      </c>
      <c r="F13" s="284" t="s">
        <v>214</v>
      </c>
    </row>
    <row r="14" spans="1:9" s="36" customFormat="1" ht="12.75" customHeight="1" x14ac:dyDescent="0.3">
      <c r="A14" s="283"/>
      <c r="B14" s="70" t="s">
        <v>36</v>
      </c>
      <c r="C14" s="70" t="s">
        <v>35</v>
      </c>
      <c r="D14" s="284"/>
      <c r="E14" s="284"/>
      <c r="F14" s="284"/>
    </row>
    <row r="15" spans="1:9" x14ac:dyDescent="0.3">
      <c r="A15" s="41"/>
      <c r="B15" s="41"/>
      <c r="C15" s="41"/>
      <c r="D15" s="41"/>
    </row>
    <row r="16" spans="1:9" ht="19.5" x14ac:dyDescent="0.4">
      <c r="A16" s="292" t="s">
        <v>0</v>
      </c>
      <c r="B16" s="293"/>
      <c r="C16" s="293"/>
      <c r="D16" s="293"/>
      <c r="E16" s="293"/>
      <c r="F16" s="293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294" t="s">
        <v>38</v>
      </c>
      <c r="B22" s="295"/>
      <c r="C22" s="296"/>
      <c r="D22" s="259">
        <f>SUM(B17:C21)</f>
        <v>10</v>
      </c>
    </row>
    <row r="23" spans="1:6" x14ac:dyDescent="0.3">
      <c r="A23" s="288" t="s">
        <v>342</v>
      </c>
      <c r="B23" s="289"/>
      <c r="C23" s="290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7" t="s">
        <v>4</v>
      </c>
      <c r="B25" s="298"/>
      <c r="C25" s="298"/>
      <c r="D25" s="298"/>
      <c r="E25" s="298"/>
      <c r="F25" s="298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ht="33" x14ac:dyDescent="0.3">
      <c r="A27" s="41" t="s">
        <v>99</v>
      </c>
      <c r="B27" s="221">
        <v>2</v>
      </c>
      <c r="C27" s="221"/>
      <c r="D27" s="222" t="s">
        <v>419</v>
      </c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2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88" t="s">
        <v>38</v>
      </c>
      <c r="B32" s="289"/>
      <c r="C32" s="290"/>
      <c r="D32" s="258">
        <f>SUM(B26:C31)</f>
        <v>12</v>
      </c>
    </row>
    <row r="33" spans="1:6" x14ac:dyDescent="0.3">
      <c r="A33" s="288" t="s">
        <v>342</v>
      </c>
      <c r="B33" s="289"/>
      <c r="C33" s="290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7" t="s">
        <v>246</v>
      </c>
      <c r="B35" s="298"/>
      <c r="C35" s="298"/>
      <c r="D35" s="298"/>
      <c r="E35" s="298"/>
      <c r="F35" s="298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88" t="s">
        <v>38</v>
      </c>
      <c r="B41" s="289"/>
      <c r="C41" s="290"/>
      <c r="D41" s="258">
        <f>SUM(B36:C40)</f>
        <v>10</v>
      </c>
      <c r="E41" s="37"/>
      <c r="F41" s="37"/>
    </row>
    <row r="42" spans="1:6" s="50" customFormat="1" x14ac:dyDescent="0.3">
      <c r="A42" s="288" t="s">
        <v>342</v>
      </c>
      <c r="B42" s="289"/>
      <c r="C42" s="290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3" t="s">
        <v>21</v>
      </c>
      <c r="B44" s="304"/>
      <c r="C44" s="304"/>
      <c r="D44" s="304"/>
      <c r="E44" s="304"/>
      <c r="F44" s="304"/>
    </row>
    <row r="45" spans="1:6" ht="40.5" customHeight="1" x14ac:dyDescent="0.3">
      <c r="A45" s="41" t="s">
        <v>317</v>
      </c>
      <c r="B45" s="221">
        <v>2</v>
      </c>
      <c r="C45" s="221"/>
      <c r="D45" s="222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2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ht="33" x14ac:dyDescent="0.3">
      <c r="A49" s="41" t="s">
        <v>93</v>
      </c>
      <c r="B49" s="221">
        <v>2</v>
      </c>
      <c r="C49" s="221"/>
      <c r="D49" s="222" t="s">
        <v>462</v>
      </c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8" t="s">
        <v>38</v>
      </c>
      <c r="B51" s="289"/>
      <c r="C51" s="290"/>
      <c r="D51" s="258">
        <f>SUM(B45:C50)</f>
        <v>10</v>
      </c>
    </row>
    <row r="52" spans="1:6" x14ac:dyDescent="0.3">
      <c r="A52" s="288" t="s">
        <v>342</v>
      </c>
      <c r="B52" s="289"/>
      <c r="C52" s="290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7" t="s">
        <v>8</v>
      </c>
      <c r="B54" s="298"/>
      <c r="C54" s="298"/>
      <c r="D54" s="298"/>
      <c r="E54" s="298"/>
      <c r="F54" s="298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3" x14ac:dyDescent="0.3">
      <c r="A58" s="51" t="s">
        <v>101</v>
      </c>
      <c r="B58" s="221">
        <v>0</v>
      </c>
      <c r="C58" s="221"/>
      <c r="D58" s="222" t="s">
        <v>412</v>
      </c>
      <c r="E58" s="222" t="s">
        <v>413</v>
      </c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88" t="s">
        <v>38</v>
      </c>
      <c r="B62" s="289"/>
      <c r="C62" s="290"/>
      <c r="D62" s="258">
        <f>SUM(B55:C61)</f>
        <v>12</v>
      </c>
    </row>
    <row r="63" spans="1:6" x14ac:dyDescent="0.3">
      <c r="A63" s="288" t="s">
        <v>342</v>
      </c>
      <c r="B63" s="289"/>
      <c r="C63" s="290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7" t="s">
        <v>143</v>
      </c>
      <c r="B65" s="298"/>
      <c r="C65" s="298"/>
      <c r="D65" s="298"/>
      <c r="E65" s="298"/>
      <c r="F65" s="298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100.5" x14ac:dyDescent="0.4">
      <c r="A67" s="41" t="s">
        <v>319</v>
      </c>
      <c r="B67" s="227">
        <v>0</v>
      </c>
      <c r="C67" s="228"/>
      <c r="D67" s="222" t="s">
        <v>469</v>
      </c>
      <c r="E67" s="222" t="s">
        <v>465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34.5" x14ac:dyDescent="0.4">
      <c r="A69" s="48" t="s">
        <v>285</v>
      </c>
      <c r="B69" s="227">
        <v>1</v>
      </c>
      <c r="C69" s="228"/>
      <c r="D69" s="222" t="s">
        <v>470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21" customHeight="1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1</v>
      </c>
      <c r="C78" s="221"/>
      <c r="D78" s="240"/>
      <c r="E78" s="22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22"/>
      <c r="E79" s="22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88" t="s">
        <v>38</v>
      </c>
      <c r="B83" s="289"/>
      <c r="C83" s="290"/>
      <c r="D83" s="258">
        <f>SUM(B66:C82)</f>
        <v>18</v>
      </c>
    </row>
    <row r="84" spans="1:6" x14ac:dyDescent="0.3">
      <c r="A84" s="288" t="s">
        <v>342</v>
      </c>
      <c r="B84" s="289"/>
      <c r="C84" s="290"/>
      <c r="D84" s="65">
        <f>D83/(COUNT(B66:C82)*2)</f>
        <v>0.81818181818181823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7" t="s">
        <v>237</v>
      </c>
      <c r="B86" s="298"/>
      <c r="C86" s="298"/>
      <c r="D86" s="298"/>
      <c r="E86" s="298"/>
      <c r="F86" s="298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21" customHeight="1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45" customHeight="1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0</v>
      </c>
      <c r="C98" s="248">
        <f>IF(B98=0, -5, "0")</f>
        <v>-5</v>
      </c>
      <c r="D98" s="222" t="s">
        <v>518</v>
      </c>
      <c r="E98" s="222" t="s">
        <v>519</v>
      </c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88" t="s">
        <v>38</v>
      </c>
      <c r="B101" s="289"/>
      <c r="C101" s="290"/>
      <c r="D101" s="258">
        <f>SUM(B87:C100)</f>
        <v>15</v>
      </c>
    </row>
    <row r="102" spans="1:6" x14ac:dyDescent="0.3">
      <c r="A102" s="288" t="s">
        <v>342</v>
      </c>
      <c r="B102" s="289"/>
      <c r="C102" s="290"/>
      <c r="D102" s="65">
        <f>D101/(COUNT(B87:C100)*2)</f>
        <v>0.625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7" t="s">
        <v>238</v>
      </c>
      <c r="B105" s="298"/>
      <c r="C105" s="298"/>
      <c r="D105" s="298"/>
      <c r="E105" s="298"/>
      <c r="F105" s="298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58.5" customHeight="1" x14ac:dyDescent="0.4">
      <c r="A110" s="49" t="s">
        <v>286</v>
      </c>
      <c r="B110" s="237">
        <v>1</v>
      </c>
      <c r="C110" s="228"/>
      <c r="D110" s="253" t="s">
        <v>524</v>
      </c>
      <c r="E110" s="221"/>
      <c r="F110" s="221"/>
    </row>
    <row r="111" spans="1:6" s="50" customFormat="1" ht="41.25" customHeight="1" x14ac:dyDescent="0.35">
      <c r="A111" s="89" t="s">
        <v>261</v>
      </c>
      <c r="B111" s="237">
        <v>2</v>
      </c>
      <c r="C111" s="248" t="str">
        <f>IF(B111=0, -5, "0")</f>
        <v>0</v>
      </c>
      <c r="D111" s="253" t="s">
        <v>520</v>
      </c>
      <c r="E111" s="221" t="s">
        <v>371</v>
      </c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83.25" x14ac:dyDescent="0.35">
      <c r="A114" s="89" t="s">
        <v>361</v>
      </c>
      <c r="B114" s="237">
        <v>0</v>
      </c>
      <c r="C114" s="248">
        <f>IF(B114=0, -5, "0")</f>
        <v>-5</v>
      </c>
      <c r="D114" s="222" t="s">
        <v>521</v>
      </c>
      <c r="E114" s="222" t="s">
        <v>522</v>
      </c>
      <c r="F114" s="221"/>
    </row>
    <row r="115" spans="1:6" s="50" customFormat="1" ht="18" x14ac:dyDescent="0.35">
      <c r="A115" s="89" t="s">
        <v>366</v>
      </c>
      <c r="B115" s="237">
        <v>1</v>
      </c>
      <c r="C115" s="248" t="str">
        <f>IF(B115=0, -5, "0")</f>
        <v>0</v>
      </c>
      <c r="D115" s="222" t="s">
        <v>523</v>
      </c>
      <c r="E115" s="221"/>
      <c r="F115" s="233"/>
    </row>
    <row r="116" spans="1:6" s="50" customFormat="1" x14ac:dyDescent="0.3">
      <c r="A116" s="94" t="s">
        <v>263</v>
      </c>
      <c r="B116" s="237">
        <v>1</v>
      </c>
      <c r="C116" s="221"/>
      <c r="D116" s="222"/>
      <c r="E116" s="221"/>
      <c r="F116" s="221"/>
    </row>
    <row r="117" spans="1:6" s="50" customFormat="1" x14ac:dyDescent="0.3">
      <c r="A117" s="288" t="s">
        <v>38</v>
      </c>
      <c r="B117" s="289"/>
      <c r="C117" s="290"/>
      <c r="D117" s="258">
        <f>SUM(B106:C116)</f>
        <v>12</v>
      </c>
      <c r="E117" s="37"/>
      <c r="F117" s="37"/>
    </row>
    <row r="118" spans="1:6" s="50" customFormat="1" x14ac:dyDescent="0.3">
      <c r="A118" s="288" t="s">
        <v>342</v>
      </c>
      <c r="B118" s="289"/>
      <c r="C118" s="290"/>
      <c r="D118" s="65">
        <f>D117/(COUNT(B106:C116)*2)</f>
        <v>0.5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7" t="s">
        <v>208</v>
      </c>
      <c r="B120" s="298"/>
      <c r="C120" s="298"/>
      <c r="D120" s="298"/>
      <c r="E120" s="298"/>
      <c r="F120" s="298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22.5" customHeight="1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472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8" t="s">
        <v>38</v>
      </c>
      <c r="B132" s="289"/>
      <c r="C132" s="290"/>
      <c r="D132" s="258">
        <f>SUM(B121:C131)</f>
        <v>22</v>
      </c>
    </row>
    <row r="133" spans="1:6" x14ac:dyDescent="0.3">
      <c r="A133" s="288" t="s">
        <v>342</v>
      </c>
      <c r="B133" s="289"/>
      <c r="C133" s="290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7" t="s">
        <v>78</v>
      </c>
      <c r="B135" s="298"/>
      <c r="C135" s="298"/>
      <c r="D135" s="298"/>
      <c r="E135" s="298"/>
      <c r="F135" s="298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33.75" x14ac:dyDescent="0.35">
      <c r="A137" s="76" t="s">
        <v>140</v>
      </c>
      <c r="B137" s="237">
        <v>2</v>
      </c>
      <c r="C137" s="250" t="str">
        <f>IF(B137=0, -5, "0")</f>
        <v>0</v>
      </c>
      <c r="D137" s="222" t="s">
        <v>429</v>
      </c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>
        <v>2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2</v>
      </c>
      <c r="C146" s="222"/>
      <c r="D146" s="222"/>
      <c r="E146" s="222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288" t="s">
        <v>38</v>
      </c>
      <c r="B148" s="289"/>
      <c r="C148" s="290"/>
      <c r="D148" s="258">
        <f>SUM(B136:C147)</f>
        <v>24</v>
      </c>
    </row>
    <row r="149" spans="1:6" x14ac:dyDescent="0.3">
      <c r="A149" s="288" t="s">
        <v>342</v>
      </c>
      <c r="B149" s="289"/>
      <c r="C149" s="290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7" t="s">
        <v>243</v>
      </c>
      <c r="B151" s="298"/>
      <c r="C151" s="298"/>
      <c r="D151" s="298"/>
      <c r="E151" s="298"/>
      <c r="F151" s="298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473</v>
      </c>
      <c r="E155" s="222" t="s">
        <v>459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88" t="s">
        <v>38</v>
      </c>
      <c r="B160" s="295"/>
      <c r="C160" s="296"/>
      <c r="D160" s="259">
        <f>SUM(B152:C159)</f>
        <v>9</v>
      </c>
    </row>
    <row r="161" spans="1:6" x14ac:dyDescent="0.3">
      <c r="A161" s="288" t="s">
        <v>342</v>
      </c>
      <c r="B161" s="289"/>
      <c r="C161" s="290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7" t="s">
        <v>85</v>
      </c>
      <c r="B163" s="298"/>
      <c r="C163" s="298"/>
      <c r="D163" s="298"/>
      <c r="E163" s="298"/>
      <c r="F163" s="298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 t="s">
        <v>34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88" t="s">
        <v>38</v>
      </c>
      <c r="B168" s="289"/>
      <c r="C168" s="290"/>
      <c r="D168" s="258">
        <f>SUM(B164:C167)</f>
        <v>6</v>
      </c>
    </row>
    <row r="169" spans="1:6" x14ac:dyDescent="0.3">
      <c r="A169" s="288" t="s">
        <v>342</v>
      </c>
      <c r="B169" s="289"/>
      <c r="C169" s="290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ht="33" x14ac:dyDescent="0.3">
      <c r="A172" s="48" t="s">
        <v>202</v>
      </c>
      <c r="B172" s="221">
        <v>1</v>
      </c>
      <c r="C172" s="221"/>
      <c r="D172" s="222" t="s">
        <v>468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4.5" customHeight="1" x14ac:dyDescent="0.3">
      <c r="A174" s="87" t="s">
        <v>220</v>
      </c>
      <c r="B174" s="221">
        <v>1</v>
      </c>
      <c r="C174" s="221"/>
      <c r="D174" s="222" t="s">
        <v>525</v>
      </c>
      <c r="E174" s="221"/>
      <c r="F174" s="221"/>
    </row>
    <row r="175" spans="1:6" ht="19.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88" t="s">
        <v>38</v>
      </c>
      <c r="B176" s="289"/>
      <c r="C176" s="290"/>
      <c r="D176" s="258">
        <f>SUM(B172:C175)</f>
        <v>6</v>
      </c>
    </row>
    <row r="177" spans="1:6" x14ac:dyDescent="0.3">
      <c r="A177" s="288" t="s">
        <v>342</v>
      </c>
      <c r="B177" s="289"/>
      <c r="C177" s="290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7" t="s">
        <v>87</v>
      </c>
      <c r="B179" s="298"/>
      <c r="C179" s="298"/>
      <c r="D179" s="298"/>
      <c r="E179" s="298"/>
      <c r="F179" s="298"/>
    </row>
    <row r="180" spans="1:6" ht="112.5" customHeight="1" x14ac:dyDescent="0.3">
      <c r="A180" s="87" t="s">
        <v>364</v>
      </c>
      <c r="B180" s="221">
        <v>0</v>
      </c>
      <c r="C180" s="221"/>
      <c r="D180" s="222" t="s">
        <v>467</v>
      </c>
      <c r="E180" s="222" t="s">
        <v>466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88" t="s">
        <v>38</v>
      </c>
      <c r="B185" s="289"/>
      <c r="C185" s="290"/>
      <c r="D185" s="258">
        <f>SUM(B180:C184)</f>
        <v>8</v>
      </c>
    </row>
    <row r="186" spans="1:6" x14ac:dyDescent="0.3">
      <c r="A186" s="288" t="s">
        <v>342</v>
      </c>
      <c r="B186" s="289"/>
      <c r="C186" s="290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7" t="s">
        <v>242</v>
      </c>
      <c r="B188" s="298"/>
      <c r="C188" s="298"/>
      <c r="D188" s="298"/>
      <c r="E188" s="298"/>
      <c r="F188" s="298"/>
    </row>
    <row r="189" spans="1:6" x14ac:dyDescent="0.3">
      <c r="A189" s="41" t="s">
        <v>357</v>
      </c>
      <c r="B189" s="221" t="s">
        <v>34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288" t="s">
        <v>38</v>
      </c>
      <c r="B193" s="289"/>
      <c r="C193" s="290"/>
      <c r="D193" s="97">
        <f>SUM(B189:C192)</f>
        <v>4</v>
      </c>
    </row>
    <row r="194" spans="1:4" x14ac:dyDescent="0.3">
      <c r="A194" s="288" t="s">
        <v>342</v>
      </c>
      <c r="B194" s="289"/>
      <c r="C194" s="290"/>
      <c r="D194" s="65">
        <f>D193/(COUNT(B189:C192)*2)</f>
        <v>1</v>
      </c>
    </row>
    <row r="196" spans="1:4" ht="18" x14ac:dyDescent="0.35">
      <c r="A196" s="121" t="s">
        <v>474</v>
      </c>
      <c r="B196" s="120"/>
      <c r="C196" s="120"/>
      <c r="D196" s="220">
        <v>0.5</v>
      </c>
    </row>
    <row r="197" spans="1:4" ht="22.5" x14ac:dyDescent="0.3">
      <c r="A197" s="71" t="s">
        <v>47</v>
      </c>
      <c r="B197" s="72"/>
      <c r="C197" s="73"/>
      <c r="D197" s="74">
        <f>SUM(D193,D185,D176,D168,D160,D62,D51,D32,D22,D117,D148,D132,D101,D83,D41)</f>
        <v>178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0.8165137614678899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87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6"/>
      <c r="E1" s="276"/>
      <c r="F1" s="276"/>
      <c r="G1" s="276"/>
      <c r="H1" s="276"/>
      <c r="I1" s="27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7" t="s">
        <v>201</v>
      </c>
      <c r="B7" s="277"/>
      <c r="C7" s="277"/>
      <c r="D7" s="277"/>
      <c r="E7" s="277"/>
      <c r="F7" s="277"/>
      <c r="G7" s="213"/>
      <c r="H7" s="213"/>
      <c r="I7" s="213"/>
    </row>
    <row r="8" spans="1:9" ht="29.25" x14ac:dyDescent="0.45">
      <c r="A8" s="278" t="str">
        <f>'Page de garde'!D18</f>
        <v xml:space="preserve"> Jawhara Sousse</v>
      </c>
      <c r="B8" s="278"/>
      <c r="C8" s="278"/>
      <c r="D8" s="278"/>
      <c r="E8" s="278"/>
      <c r="F8" s="278"/>
      <c r="G8" s="216"/>
      <c r="H8" s="216"/>
      <c r="I8" s="213"/>
    </row>
    <row r="9" spans="1:9" ht="24" x14ac:dyDescent="0.45">
      <c r="A9" s="38" t="s">
        <v>44</v>
      </c>
      <c r="B9" s="279"/>
      <c r="C9" s="279"/>
      <c r="D9" s="279"/>
      <c r="E9" s="279"/>
      <c r="F9" s="279"/>
      <c r="G9" s="216"/>
      <c r="H9" s="216"/>
      <c r="I9" s="213"/>
    </row>
    <row r="10" spans="1:9" ht="24" x14ac:dyDescent="0.45">
      <c r="A10" s="39" t="s">
        <v>46</v>
      </c>
      <c r="B10" s="280"/>
      <c r="C10" s="280"/>
      <c r="D10" s="280"/>
      <c r="E10" s="280"/>
      <c r="F10" s="280"/>
      <c r="G10" s="216"/>
      <c r="H10" s="216"/>
      <c r="I10" s="213"/>
    </row>
    <row r="11" spans="1:9" ht="24" x14ac:dyDescent="0.45">
      <c r="A11" s="38" t="s">
        <v>45</v>
      </c>
      <c r="B11" s="275"/>
      <c r="C11" s="275"/>
      <c r="D11" s="275"/>
      <c r="E11" s="275"/>
      <c r="F11" s="275"/>
      <c r="G11" s="216"/>
      <c r="H11" s="216"/>
      <c r="I11" s="213"/>
    </row>
    <row r="12" spans="1:9" ht="24" x14ac:dyDescent="0.45">
      <c r="A12" s="38" t="s">
        <v>276</v>
      </c>
      <c r="B12" s="281">
        <f>D505</f>
        <v>0</v>
      </c>
      <c r="C12" s="281"/>
      <c r="D12" s="281"/>
      <c r="E12" s="281"/>
      <c r="F12" s="281"/>
      <c r="G12" s="216"/>
      <c r="H12" s="216"/>
      <c r="I12" s="213"/>
    </row>
    <row r="13" spans="1:9" ht="22.5" x14ac:dyDescent="0.45">
      <c r="A13" s="35"/>
      <c r="B13" s="36"/>
      <c r="C13" s="36"/>
      <c r="D13" s="282"/>
      <c r="E13" s="282"/>
      <c r="F13" s="282"/>
      <c r="G13" s="282"/>
      <c r="H13" s="282"/>
      <c r="I13" s="3"/>
    </row>
    <row r="14" spans="1:9" ht="16.5" customHeight="1" x14ac:dyDescent="0.3">
      <c r="A14" s="283" t="s">
        <v>32</v>
      </c>
      <c r="B14" s="284" t="s">
        <v>33</v>
      </c>
      <c r="C14" s="284"/>
      <c r="D14" s="284" t="s">
        <v>48</v>
      </c>
      <c r="E14" s="285" t="s">
        <v>358</v>
      </c>
      <c r="F14" s="284" t="s">
        <v>214</v>
      </c>
      <c r="G14" s="36"/>
      <c r="H14" s="36"/>
    </row>
    <row r="15" spans="1:9" ht="16.5" customHeight="1" x14ac:dyDescent="0.3">
      <c r="A15" s="283"/>
      <c r="B15" s="77" t="s">
        <v>36</v>
      </c>
      <c r="C15" s="77" t="s">
        <v>35</v>
      </c>
      <c r="D15" s="284"/>
      <c r="E15" s="285"/>
      <c r="F15" s="284"/>
      <c r="G15" s="36"/>
      <c r="H15" s="36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0" t="s">
        <v>18</v>
      </c>
      <c r="B26" s="271"/>
      <c r="C26" s="271"/>
      <c r="D26" s="271"/>
      <c r="E26" s="271"/>
      <c r="F26" s="27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2" t="s">
        <v>137</v>
      </c>
      <c r="B43" s="272"/>
      <c r="C43" s="272"/>
      <c r="D43" s="272"/>
      <c r="E43" s="272"/>
      <c r="F43" s="27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3" t="s">
        <v>63</v>
      </c>
      <c r="B45" s="274"/>
      <c r="C45" s="274"/>
      <c r="D45" s="274"/>
      <c r="E45" s="274"/>
      <c r="F45" s="27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0" t="s">
        <v>65</v>
      </c>
      <c r="B57" s="271"/>
      <c r="C57" s="271"/>
      <c r="D57" s="271"/>
      <c r="E57" s="271"/>
      <c r="F57" s="27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0" t="s">
        <v>25</v>
      </c>
      <c r="B84" s="271"/>
      <c r="C84" s="271"/>
      <c r="D84" s="271"/>
      <c r="E84" s="271"/>
      <c r="F84" s="27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2" t="s">
        <v>129</v>
      </c>
      <c r="B99" s="272"/>
      <c r="C99" s="272"/>
      <c r="D99" s="272"/>
      <c r="E99" s="272"/>
      <c r="F99" s="27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3" t="s">
        <v>63</v>
      </c>
      <c r="B101" s="274"/>
      <c r="C101" s="274"/>
      <c r="D101" s="274"/>
      <c r="E101" s="274"/>
      <c r="F101" s="27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0" t="s">
        <v>133</v>
      </c>
      <c r="B113" s="271"/>
      <c r="C113" s="271"/>
      <c r="D113" s="271"/>
      <c r="E113" s="271"/>
      <c r="F113" s="27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0" t="s">
        <v>73</v>
      </c>
      <c r="B137" s="271"/>
      <c r="C137" s="271"/>
      <c r="D137" s="271"/>
      <c r="E137" s="271"/>
      <c r="F137" s="27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2" t="s">
        <v>130</v>
      </c>
      <c r="B152" s="272"/>
      <c r="C152" s="272"/>
      <c r="D152" s="272"/>
      <c r="E152" s="272"/>
      <c r="F152" s="27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3" t="s">
        <v>63</v>
      </c>
      <c r="B154" s="274"/>
      <c r="C154" s="274"/>
      <c r="D154" s="274"/>
      <c r="E154" s="274"/>
      <c r="F154" s="27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0" t="s">
        <v>134</v>
      </c>
      <c r="B166" s="271"/>
      <c r="C166" s="271"/>
      <c r="D166" s="271"/>
      <c r="E166" s="271"/>
      <c r="F166" s="27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2" t="s">
        <v>167</v>
      </c>
      <c r="B192" s="272"/>
      <c r="C192" s="272"/>
      <c r="D192" s="272"/>
      <c r="E192" s="272"/>
      <c r="F192" s="27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0" t="s">
        <v>158</v>
      </c>
      <c r="B194" s="271"/>
      <c r="C194" s="271"/>
      <c r="D194" s="271"/>
      <c r="E194" s="271"/>
      <c r="F194" s="271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0" t="s">
        <v>76</v>
      </c>
      <c r="B209" s="271"/>
      <c r="C209" s="271"/>
      <c r="D209" s="271"/>
      <c r="E209" s="271"/>
      <c r="F209" s="27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0" t="s">
        <v>191</v>
      </c>
      <c r="B232" s="271"/>
      <c r="C232" s="271"/>
      <c r="D232" s="271"/>
      <c r="E232" s="271"/>
      <c r="F232" s="27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08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2" t="s">
        <v>78</v>
      </c>
      <c r="B248" s="272"/>
      <c r="C248" s="272"/>
      <c r="D248" s="272"/>
      <c r="E248" s="272"/>
      <c r="F248" s="27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0" t="s">
        <v>79</v>
      </c>
      <c r="B250" s="271"/>
      <c r="C250" s="271"/>
      <c r="D250" s="271"/>
      <c r="E250" s="271"/>
      <c r="F250" s="27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0" t="s">
        <v>81</v>
      </c>
      <c r="B266" s="271"/>
      <c r="C266" s="271"/>
      <c r="D266" s="271"/>
      <c r="E266" s="271"/>
      <c r="F266" s="27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09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2" t="s">
        <v>4</v>
      </c>
      <c r="B291" s="272"/>
      <c r="C291" s="272"/>
      <c r="D291" s="272"/>
      <c r="E291" s="272"/>
      <c r="F291" s="27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0" t="s">
        <v>19</v>
      </c>
      <c r="B293" s="271"/>
      <c r="C293" s="271"/>
      <c r="D293" s="271"/>
      <c r="E293" s="271"/>
      <c r="F293" s="27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0" t="s">
        <v>122</v>
      </c>
      <c r="B305" s="271"/>
      <c r="C305" s="271"/>
      <c r="D305" s="271"/>
      <c r="E305" s="271"/>
      <c r="F305" s="27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2" t="s">
        <v>21</v>
      </c>
      <c r="B324" s="272"/>
      <c r="C324" s="272"/>
      <c r="D324" s="272"/>
      <c r="E324" s="272"/>
      <c r="F324" s="27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0" t="s">
        <v>12</v>
      </c>
      <c r="B326" s="271"/>
      <c r="C326" s="271"/>
      <c r="D326" s="271"/>
      <c r="E326" s="271"/>
      <c r="F326" s="27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0" t="s">
        <v>25</v>
      </c>
      <c r="B339" s="271"/>
      <c r="C339" s="271"/>
      <c r="D339" s="271"/>
      <c r="E339" s="271"/>
      <c r="F339" s="27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0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2" t="s">
        <v>8</v>
      </c>
      <c r="B352" s="272"/>
      <c r="C352" s="272"/>
      <c r="D352" s="272"/>
      <c r="E352" s="272"/>
      <c r="F352" s="27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3" t="s">
        <v>113</v>
      </c>
      <c r="B354" s="274"/>
      <c r="C354" s="274"/>
      <c r="D354" s="274"/>
      <c r="E354" s="274"/>
      <c r="F354" s="27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0" t="s">
        <v>25</v>
      </c>
      <c r="B366" s="271"/>
      <c r="C366" s="271"/>
      <c r="D366" s="271"/>
      <c r="E366" s="271"/>
      <c r="F366" s="27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0" t="s">
        <v>124</v>
      </c>
      <c r="B382" s="271"/>
      <c r="C382" s="271"/>
      <c r="D382" s="271"/>
      <c r="E382" s="271"/>
      <c r="F382" s="27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0" t="s">
        <v>29</v>
      </c>
      <c r="B391" s="271"/>
      <c r="C391" s="271"/>
      <c r="D391" s="271"/>
      <c r="E391" s="271"/>
      <c r="F391" s="27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2" t="s">
        <v>125</v>
      </c>
      <c r="B405" s="272"/>
      <c r="C405" s="272"/>
      <c r="D405" s="272"/>
      <c r="E405" s="272"/>
      <c r="F405" s="27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3" t="s">
        <v>19</v>
      </c>
      <c r="B407" s="274"/>
      <c r="C407" s="274"/>
      <c r="D407" s="274"/>
      <c r="E407" s="274"/>
      <c r="F407" s="27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3" t="s">
        <v>122</v>
      </c>
      <c r="B418" s="274"/>
      <c r="C418" s="274"/>
      <c r="D418" s="274"/>
      <c r="E418" s="274"/>
      <c r="F418" s="27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2" t="s">
        <v>374</v>
      </c>
      <c r="B435" s="272"/>
      <c r="C435" s="272"/>
      <c r="D435" s="272"/>
      <c r="E435" s="272"/>
      <c r="F435" s="27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0" t="s">
        <v>375</v>
      </c>
      <c r="B437" s="271"/>
      <c r="C437" s="271"/>
      <c r="D437" s="271"/>
      <c r="E437" s="271"/>
      <c r="F437" s="27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0" t="s">
        <v>31</v>
      </c>
      <c r="B444" s="271"/>
      <c r="C444" s="271"/>
      <c r="D444" s="271"/>
      <c r="E444" s="271"/>
      <c r="F444" s="27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2" t="s">
        <v>180</v>
      </c>
      <c r="B454" s="272"/>
      <c r="C454" s="272"/>
      <c r="D454" s="272"/>
      <c r="E454" s="272"/>
      <c r="F454" s="27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08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2" t="s">
        <v>87</v>
      </c>
      <c r="B464" s="272"/>
      <c r="C464" s="272"/>
      <c r="D464" s="272"/>
      <c r="E464" s="272"/>
      <c r="F464" s="27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0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2" t="s">
        <v>151</v>
      </c>
      <c r="B473" s="272"/>
      <c r="C473" s="272"/>
      <c r="D473" s="272"/>
      <c r="E473" s="272"/>
      <c r="F473" s="27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2" t="s">
        <v>152</v>
      </c>
      <c r="B494" s="272"/>
      <c r="C494" s="272"/>
      <c r="D494" s="272"/>
      <c r="E494" s="272"/>
      <c r="F494" s="27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yoCyXCMBCWj46ZnO0yVx/d7JUsyUGO5qc8Bry8JIGoD1RlcngiJ9yKxsOBeZIlGW3eXC81kXmTMXc3cZFZ4GUA==" saltValue="ACZxqpPXSA4yFXfgZ47+IA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0"/>
      <c r="E1" s="300"/>
      <c r="F1" s="300"/>
      <c r="G1" s="300"/>
      <c r="H1" s="300"/>
      <c r="I1" s="30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16"/>
      <c r="H6" s="216"/>
      <c r="I6" s="216"/>
    </row>
    <row r="7" spans="1:9" s="36" customFormat="1" ht="21.75" customHeight="1" x14ac:dyDescent="0.45">
      <c r="A7" s="278" t="str">
        <f>'A1 Exploitation'!A8:F8</f>
        <v xml:space="preserve"> Jawhara Sousse</v>
      </c>
      <c r="B7" s="278"/>
      <c r="C7" s="278"/>
      <c r="D7" s="278"/>
      <c r="E7" s="278"/>
      <c r="F7" s="278"/>
      <c r="G7" s="216"/>
      <c r="H7" s="216"/>
      <c r="I7" s="216"/>
    </row>
    <row r="8" spans="1:9" s="36" customFormat="1" ht="24" x14ac:dyDescent="0.45">
      <c r="A8" s="38" t="s">
        <v>44</v>
      </c>
      <c r="B8" s="301">
        <f>'A3 Exploitation'!B9:F9</f>
        <v>0</v>
      </c>
      <c r="C8" s="301"/>
      <c r="D8" s="301"/>
      <c r="E8" s="301"/>
      <c r="F8" s="301"/>
      <c r="G8" s="216"/>
      <c r="H8" s="216"/>
      <c r="I8" s="216"/>
    </row>
    <row r="9" spans="1:9" s="36" customFormat="1" ht="24" x14ac:dyDescent="0.45">
      <c r="A9" s="39" t="s">
        <v>46</v>
      </c>
      <c r="B9" s="302">
        <f>'A3 Exploitation'!B10:F10</f>
        <v>0</v>
      </c>
      <c r="C9" s="302"/>
      <c r="D9" s="302"/>
      <c r="E9" s="302"/>
      <c r="F9" s="302"/>
      <c r="G9" s="216"/>
      <c r="H9" s="216"/>
      <c r="I9" s="216"/>
    </row>
    <row r="10" spans="1:9" s="36" customFormat="1" ht="24" x14ac:dyDescent="0.45">
      <c r="A10" s="38" t="s">
        <v>45</v>
      </c>
      <c r="B10" s="299">
        <f>'A3 Exploitation'!B11:F11</f>
        <v>0</v>
      </c>
      <c r="C10" s="299"/>
      <c r="D10" s="299"/>
      <c r="E10" s="299"/>
      <c r="F10" s="299"/>
      <c r="G10" s="216"/>
      <c r="H10" s="216"/>
      <c r="I10" s="216"/>
    </row>
    <row r="11" spans="1:9" s="36" customFormat="1" ht="24" x14ac:dyDescent="0.45">
      <c r="A11" s="38" t="s">
        <v>341</v>
      </c>
      <c r="B11" s="291">
        <f>D198</f>
        <v>0</v>
      </c>
      <c r="C11" s="291"/>
      <c r="D11" s="291"/>
      <c r="E11" s="291"/>
      <c r="F11" s="291"/>
      <c r="G11" s="216"/>
      <c r="H11" s="216"/>
      <c r="I11" s="216"/>
    </row>
    <row r="12" spans="1:9" s="36" customFormat="1" ht="22.5" x14ac:dyDescent="0.45">
      <c r="A12" s="35"/>
      <c r="D12" s="282"/>
      <c r="E12" s="282"/>
      <c r="F12" s="282"/>
      <c r="G12" s="282"/>
      <c r="H12" s="282"/>
      <c r="I12" s="40"/>
    </row>
    <row r="13" spans="1:9" s="36" customFormat="1" ht="11.25" customHeight="1" x14ac:dyDescent="0.3">
      <c r="A13" s="283" t="s">
        <v>32</v>
      </c>
      <c r="B13" s="284" t="s">
        <v>33</v>
      </c>
      <c r="C13" s="284"/>
      <c r="D13" s="284" t="s">
        <v>48</v>
      </c>
      <c r="E13" s="284" t="s">
        <v>213</v>
      </c>
      <c r="F13" s="284" t="s">
        <v>214</v>
      </c>
    </row>
    <row r="14" spans="1:9" s="36" customFormat="1" ht="12.75" customHeight="1" x14ac:dyDescent="0.3">
      <c r="A14" s="283"/>
      <c r="B14" s="70" t="s">
        <v>36</v>
      </c>
      <c r="C14" s="70" t="s">
        <v>35</v>
      </c>
      <c r="D14" s="284"/>
      <c r="E14" s="284"/>
      <c r="F14" s="284"/>
    </row>
    <row r="15" spans="1:9" x14ac:dyDescent="0.3">
      <c r="A15" s="41"/>
      <c r="B15" s="41"/>
      <c r="C15" s="41"/>
      <c r="D15" s="41"/>
    </row>
    <row r="16" spans="1:9" ht="19.5" x14ac:dyDescent="0.4">
      <c r="A16" s="292" t="s">
        <v>0</v>
      </c>
      <c r="B16" s="293"/>
      <c r="C16" s="293"/>
      <c r="D16" s="293"/>
      <c r="E16" s="293"/>
      <c r="F16" s="29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4" t="s">
        <v>38</v>
      </c>
      <c r="B22" s="295"/>
      <c r="C22" s="296"/>
      <c r="D22" s="215">
        <f>SUM(B17:C21)</f>
        <v>0</v>
      </c>
    </row>
    <row r="23" spans="1:6" x14ac:dyDescent="0.3">
      <c r="A23" s="288" t="s">
        <v>342</v>
      </c>
      <c r="B23" s="289"/>
      <c r="C23" s="29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7" t="s">
        <v>4</v>
      </c>
      <c r="B25" s="298"/>
      <c r="C25" s="298"/>
      <c r="D25" s="298"/>
      <c r="E25" s="298"/>
      <c r="F25" s="29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8" t="s">
        <v>38</v>
      </c>
      <c r="B32" s="289"/>
      <c r="C32" s="290"/>
      <c r="D32" s="214">
        <f>SUM(B26:C31)</f>
        <v>0</v>
      </c>
    </row>
    <row r="33" spans="1:7" x14ac:dyDescent="0.3">
      <c r="A33" s="288" t="s">
        <v>342</v>
      </c>
      <c r="B33" s="289"/>
      <c r="C33" s="290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7" t="s">
        <v>246</v>
      </c>
      <c r="B35" s="298"/>
      <c r="C35" s="298"/>
      <c r="D35" s="298"/>
      <c r="E35" s="298"/>
      <c r="F35" s="298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88" t="s">
        <v>38</v>
      </c>
      <c r="B41" s="289"/>
      <c r="C41" s="290"/>
      <c r="D41" s="214">
        <f>SUM(B36:C40)</f>
        <v>0</v>
      </c>
      <c r="E41" s="37"/>
      <c r="F41" s="37"/>
    </row>
    <row r="42" spans="1:7" s="50" customFormat="1" x14ac:dyDescent="0.3">
      <c r="A42" s="288" t="s">
        <v>342</v>
      </c>
      <c r="B42" s="289"/>
      <c r="C42" s="290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3" t="s">
        <v>21</v>
      </c>
      <c r="B44" s="304"/>
      <c r="C44" s="304"/>
      <c r="D44" s="304"/>
      <c r="E44" s="304"/>
      <c r="F44" s="304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8" t="s">
        <v>38</v>
      </c>
      <c r="B51" s="289"/>
      <c r="C51" s="290"/>
      <c r="D51" s="214">
        <f>SUM(B45:C50)</f>
        <v>0</v>
      </c>
    </row>
    <row r="52" spans="1:6" x14ac:dyDescent="0.3">
      <c r="A52" s="288" t="s">
        <v>342</v>
      </c>
      <c r="B52" s="289"/>
      <c r="C52" s="29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7" t="s">
        <v>8</v>
      </c>
      <c r="B54" s="298"/>
      <c r="C54" s="298"/>
      <c r="D54" s="298"/>
      <c r="E54" s="298"/>
      <c r="F54" s="298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8" t="s">
        <v>38</v>
      </c>
      <c r="B62" s="289"/>
      <c r="C62" s="290"/>
      <c r="D62" s="214">
        <f>SUM(B55:C61)</f>
        <v>0</v>
      </c>
    </row>
    <row r="63" spans="1:6" x14ac:dyDescent="0.3">
      <c r="A63" s="288" t="s">
        <v>342</v>
      </c>
      <c r="B63" s="289"/>
      <c r="C63" s="29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7" t="s">
        <v>143</v>
      </c>
      <c r="B65" s="298"/>
      <c r="C65" s="298"/>
      <c r="D65" s="298"/>
      <c r="E65" s="298"/>
      <c r="F65" s="29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8" t="s">
        <v>38</v>
      </c>
      <c r="B83" s="289"/>
      <c r="C83" s="290"/>
      <c r="D83" s="214">
        <f>SUM(B66:C82)</f>
        <v>0</v>
      </c>
    </row>
    <row r="84" spans="1:6" x14ac:dyDescent="0.3">
      <c r="A84" s="288" t="s">
        <v>342</v>
      </c>
      <c r="B84" s="289"/>
      <c r="C84" s="29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7" t="s">
        <v>237</v>
      </c>
      <c r="B86" s="298"/>
      <c r="C86" s="298"/>
      <c r="D86" s="298"/>
      <c r="E86" s="298"/>
      <c r="F86" s="29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8" t="s">
        <v>38</v>
      </c>
      <c r="B101" s="289"/>
      <c r="C101" s="290"/>
      <c r="D101" s="214">
        <f>SUM(B87:C100)</f>
        <v>0</v>
      </c>
    </row>
    <row r="102" spans="1:6" x14ac:dyDescent="0.3">
      <c r="A102" s="288" t="s">
        <v>342</v>
      </c>
      <c r="B102" s="289"/>
      <c r="C102" s="29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7" t="s">
        <v>238</v>
      </c>
      <c r="B105" s="298"/>
      <c r="C105" s="298"/>
      <c r="D105" s="298"/>
      <c r="E105" s="298"/>
      <c r="F105" s="29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8" t="s">
        <v>38</v>
      </c>
      <c r="B117" s="289"/>
      <c r="C117" s="290"/>
      <c r="D117" s="214">
        <f>SUM(B106:C116)</f>
        <v>0</v>
      </c>
      <c r="E117" s="37"/>
      <c r="F117" s="37"/>
    </row>
    <row r="118" spans="1:6" s="50" customFormat="1" x14ac:dyDescent="0.3">
      <c r="A118" s="288" t="s">
        <v>342</v>
      </c>
      <c r="B118" s="289"/>
      <c r="C118" s="29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7" t="s">
        <v>208</v>
      </c>
      <c r="B120" s="298"/>
      <c r="C120" s="298"/>
      <c r="D120" s="298"/>
      <c r="E120" s="298"/>
      <c r="F120" s="29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8" t="s">
        <v>38</v>
      </c>
      <c r="B132" s="289"/>
      <c r="C132" s="290"/>
      <c r="D132" s="214">
        <f>SUM(B121:C131)</f>
        <v>0</v>
      </c>
    </row>
    <row r="133" spans="1:6" x14ac:dyDescent="0.3">
      <c r="A133" s="288" t="s">
        <v>342</v>
      </c>
      <c r="B133" s="289"/>
      <c r="C133" s="29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7" t="s">
        <v>78</v>
      </c>
      <c r="B135" s="298"/>
      <c r="C135" s="298"/>
      <c r="D135" s="298"/>
      <c r="E135" s="298"/>
      <c r="F135" s="29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8" t="s">
        <v>38</v>
      </c>
      <c r="B148" s="289"/>
      <c r="C148" s="290"/>
      <c r="D148" s="214">
        <f>SUM(B136:C147)</f>
        <v>0</v>
      </c>
    </row>
    <row r="149" spans="1:6" x14ac:dyDescent="0.3">
      <c r="A149" s="288" t="s">
        <v>342</v>
      </c>
      <c r="B149" s="289"/>
      <c r="C149" s="29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7" t="s">
        <v>243</v>
      </c>
      <c r="B151" s="298"/>
      <c r="C151" s="298"/>
      <c r="D151" s="298"/>
      <c r="E151" s="298"/>
      <c r="F151" s="29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8" t="s">
        <v>38</v>
      </c>
      <c r="B160" s="295"/>
      <c r="C160" s="296"/>
      <c r="D160" s="215">
        <f>SUM(B152:C159)</f>
        <v>0</v>
      </c>
    </row>
    <row r="161" spans="1:6" x14ac:dyDescent="0.3">
      <c r="A161" s="288" t="s">
        <v>342</v>
      </c>
      <c r="B161" s="289"/>
      <c r="C161" s="29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7" t="s">
        <v>85</v>
      </c>
      <c r="B163" s="298"/>
      <c r="C163" s="298"/>
      <c r="D163" s="298"/>
      <c r="E163" s="298"/>
      <c r="F163" s="29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8" t="s">
        <v>38</v>
      </c>
      <c r="B168" s="289"/>
      <c r="C168" s="290"/>
      <c r="D168" s="214">
        <f>SUM(B164:C167)</f>
        <v>0</v>
      </c>
    </row>
    <row r="169" spans="1:6" x14ac:dyDescent="0.3">
      <c r="A169" s="288" t="s">
        <v>342</v>
      </c>
      <c r="B169" s="289"/>
      <c r="C169" s="29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8" t="s">
        <v>38</v>
      </c>
      <c r="B176" s="289"/>
      <c r="C176" s="290"/>
      <c r="D176" s="214">
        <f>SUM(B172:C175)</f>
        <v>0</v>
      </c>
    </row>
    <row r="177" spans="1:6" x14ac:dyDescent="0.3">
      <c r="A177" s="288" t="s">
        <v>342</v>
      </c>
      <c r="B177" s="289"/>
      <c r="C177" s="29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7" t="s">
        <v>87</v>
      </c>
      <c r="B179" s="298"/>
      <c r="C179" s="298"/>
      <c r="D179" s="298"/>
      <c r="E179" s="298"/>
      <c r="F179" s="29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8" t="s">
        <v>38</v>
      </c>
      <c r="B185" s="289"/>
      <c r="C185" s="290"/>
      <c r="D185" s="214">
        <f>SUM(B180:C184)</f>
        <v>0</v>
      </c>
    </row>
    <row r="186" spans="1:6" x14ac:dyDescent="0.3">
      <c r="A186" s="288" t="s">
        <v>342</v>
      </c>
      <c r="B186" s="289"/>
      <c r="C186" s="29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7" t="s">
        <v>242</v>
      </c>
      <c r="B188" s="298"/>
      <c r="C188" s="298"/>
      <c r="D188" s="298"/>
      <c r="E188" s="298"/>
      <c r="F188" s="29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8" t="s">
        <v>38</v>
      </c>
      <c r="B193" s="289"/>
      <c r="C193" s="290"/>
      <c r="D193" s="97">
        <f>SUM(B189:C192)</f>
        <v>0</v>
      </c>
    </row>
    <row r="194" spans="1:4" x14ac:dyDescent="0.3">
      <c r="A194" s="288" t="s">
        <v>342</v>
      </c>
      <c r="B194" s="289"/>
      <c r="C194" s="29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93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76"/>
      <c r="E1" s="276"/>
      <c r="F1" s="276"/>
      <c r="G1" s="276"/>
      <c r="H1" s="276"/>
      <c r="I1" s="27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77" t="s">
        <v>201</v>
      </c>
      <c r="B7" s="277"/>
      <c r="C7" s="277"/>
      <c r="D7" s="277"/>
      <c r="E7" s="277"/>
      <c r="F7" s="277"/>
      <c r="G7" s="213"/>
      <c r="H7" s="213"/>
      <c r="I7" s="213"/>
    </row>
    <row r="8" spans="1:9" ht="29.25" x14ac:dyDescent="0.45">
      <c r="A8" s="278" t="str">
        <f>'Page de garde'!D18</f>
        <v xml:space="preserve"> Jawhara Sousse</v>
      </c>
      <c r="B8" s="278"/>
      <c r="C8" s="278"/>
      <c r="D8" s="278"/>
      <c r="E8" s="278"/>
      <c r="F8" s="278"/>
      <c r="G8" s="216"/>
      <c r="H8" s="216"/>
      <c r="I8" s="213"/>
    </row>
    <row r="9" spans="1:9" ht="24" x14ac:dyDescent="0.45">
      <c r="A9" s="38" t="s">
        <v>44</v>
      </c>
      <c r="B9" s="279"/>
      <c r="C9" s="279"/>
      <c r="D9" s="279"/>
      <c r="E9" s="279"/>
      <c r="F9" s="279"/>
      <c r="G9" s="216"/>
      <c r="H9" s="216"/>
      <c r="I9" s="213"/>
    </row>
    <row r="10" spans="1:9" ht="24" x14ac:dyDescent="0.45">
      <c r="A10" s="39" t="s">
        <v>46</v>
      </c>
      <c r="B10" s="280"/>
      <c r="C10" s="280"/>
      <c r="D10" s="280"/>
      <c r="E10" s="280"/>
      <c r="F10" s="280"/>
      <c r="G10" s="216"/>
      <c r="H10" s="216"/>
      <c r="I10" s="213"/>
    </row>
    <row r="11" spans="1:9" ht="24" x14ac:dyDescent="0.45">
      <c r="A11" s="38" t="s">
        <v>45</v>
      </c>
      <c r="B11" s="275"/>
      <c r="C11" s="275"/>
      <c r="D11" s="275"/>
      <c r="E11" s="275"/>
      <c r="F11" s="275"/>
      <c r="G11" s="216"/>
      <c r="H11" s="216"/>
      <c r="I11" s="213"/>
    </row>
    <row r="12" spans="1:9" ht="24" x14ac:dyDescent="0.45">
      <c r="A12" s="38" t="s">
        <v>276</v>
      </c>
      <c r="B12" s="281">
        <f>D505</f>
        <v>0</v>
      </c>
      <c r="C12" s="281"/>
      <c r="D12" s="281"/>
      <c r="E12" s="281"/>
      <c r="F12" s="281"/>
      <c r="G12" s="216"/>
      <c r="H12" s="216"/>
      <c r="I12" s="213"/>
    </row>
    <row r="13" spans="1:9" ht="22.5" x14ac:dyDescent="0.45">
      <c r="A13" s="35"/>
      <c r="B13" s="36"/>
      <c r="C13" s="36"/>
      <c r="D13" s="282"/>
      <c r="E13" s="282"/>
      <c r="F13" s="282"/>
      <c r="G13" s="282"/>
      <c r="H13" s="282"/>
      <c r="I13" s="3"/>
    </row>
    <row r="14" spans="1:9" ht="16.5" customHeight="1" x14ac:dyDescent="0.3">
      <c r="A14" s="283" t="s">
        <v>32</v>
      </c>
      <c r="B14" s="284" t="s">
        <v>33</v>
      </c>
      <c r="C14" s="284"/>
      <c r="D14" s="284" t="s">
        <v>48</v>
      </c>
      <c r="E14" s="285" t="s">
        <v>358</v>
      </c>
      <c r="F14" s="284" t="s">
        <v>214</v>
      </c>
      <c r="G14" s="36"/>
      <c r="H14" s="36"/>
    </row>
    <row r="15" spans="1:9" ht="16.5" customHeight="1" x14ac:dyDescent="0.3">
      <c r="A15" s="283"/>
      <c r="B15" s="77" t="s">
        <v>36</v>
      </c>
      <c r="C15" s="77" t="s">
        <v>35</v>
      </c>
      <c r="D15" s="284"/>
      <c r="E15" s="285"/>
      <c r="F15" s="284"/>
      <c r="G15" s="36"/>
      <c r="H15" s="36"/>
    </row>
    <row r="16" spans="1:9" ht="18" x14ac:dyDescent="0.35">
      <c r="A16" s="272" t="s">
        <v>0</v>
      </c>
      <c r="B16" s="272"/>
      <c r="C16" s="272"/>
      <c r="D16" s="272"/>
      <c r="E16" s="272"/>
      <c r="F16" s="27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6" t="s">
        <v>1</v>
      </c>
      <c r="B18" s="287"/>
      <c r="C18" s="287"/>
      <c r="D18" s="287"/>
      <c r="E18" s="287"/>
      <c r="F18" s="28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0" t="s">
        <v>18</v>
      </c>
      <c r="B26" s="271"/>
      <c r="C26" s="271"/>
      <c r="D26" s="271"/>
      <c r="E26" s="271"/>
      <c r="F26" s="27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2" t="s">
        <v>137</v>
      </c>
      <c r="B43" s="272"/>
      <c r="C43" s="272"/>
      <c r="D43" s="272"/>
      <c r="E43" s="272"/>
      <c r="F43" s="27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3" t="s">
        <v>63</v>
      </c>
      <c r="B45" s="274"/>
      <c r="C45" s="274"/>
      <c r="D45" s="274"/>
      <c r="E45" s="274"/>
      <c r="F45" s="27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0" t="s">
        <v>65</v>
      </c>
      <c r="B57" s="271"/>
      <c r="C57" s="271"/>
      <c r="D57" s="271"/>
      <c r="E57" s="271"/>
      <c r="F57" s="27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0" t="s">
        <v>25</v>
      </c>
      <c r="B84" s="271"/>
      <c r="C84" s="271"/>
      <c r="D84" s="271"/>
      <c r="E84" s="271"/>
      <c r="F84" s="27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2" t="s">
        <v>129</v>
      </c>
      <c r="B99" s="272"/>
      <c r="C99" s="272"/>
      <c r="D99" s="272"/>
      <c r="E99" s="272"/>
      <c r="F99" s="27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3" t="s">
        <v>63</v>
      </c>
      <c r="B101" s="274"/>
      <c r="C101" s="274"/>
      <c r="D101" s="274"/>
      <c r="E101" s="274"/>
      <c r="F101" s="27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0" t="s">
        <v>133</v>
      </c>
      <c r="B113" s="271"/>
      <c r="C113" s="271"/>
      <c r="D113" s="271"/>
      <c r="E113" s="271"/>
      <c r="F113" s="27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0" t="s">
        <v>73</v>
      </c>
      <c r="B137" s="271"/>
      <c r="C137" s="271"/>
      <c r="D137" s="271"/>
      <c r="E137" s="271"/>
      <c r="F137" s="27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2" t="s">
        <v>130</v>
      </c>
      <c r="B152" s="272"/>
      <c r="C152" s="272"/>
      <c r="D152" s="272"/>
      <c r="E152" s="272"/>
      <c r="F152" s="27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3" t="s">
        <v>63</v>
      </c>
      <c r="B154" s="274"/>
      <c r="C154" s="274"/>
      <c r="D154" s="274"/>
      <c r="E154" s="274"/>
      <c r="F154" s="27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0" t="s">
        <v>134</v>
      </c>
      <c r="B166" s="271"/>
      <c r="C166" s="271"/>
      <c r="D166" s="271"/>
      <c r="E166" s="271"/>
      <c r="F166" s="27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2" t="s">
        <v>167</v>
      </c>
      <c r="B192" s="272"/>
      <c r="C192" s="272"/>
      <c r="D192" s="272"/>
      <c r="E192" s="272"/>
      <c r="F192" s="27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0" t="s">
        <v>158</v>
      </c>
      <c r="B194" s="271"/>
      <c r="C194" s="271"/>
      <c r="D194" s="271"/>
      <c r="E194" s="271"/>
      <c r="F194" s="271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0" t="s">
        <v>76</v>
      </c>
      <c r="B209" s="271"/>
      <c r="C209" s="271"/>
      <c r="D209" s="271"/>
      <c r="E209" s="271"/>
      <c r="F209" s="27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0" t="s">
        <v>191</v>
      </c>
      <c r="B232" s="271"/>
      <c r="C232" s="271"/>
      <c r="D232" s="271"/>
      <c r="E232" s="271"/>
      <c r="F232" s="27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08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2" t="s">
        <v>78</v>
      </c>
      <c r="B248" s="272"/>
      <c r="C248" s="272"/>
      <c r="D248" s="272"/>
      <c r="E248" s="272"/>
      <c r="F248" s="27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0" t="s">
        <v>79</v>
      </c>
      <c r="B250" s="271"/>
      <c r="C250" s="271"/>
      <c r="D250" s="271"/>
      <c r="E250" s="271"/>
      <c r="F250" s="27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0" t="s">
        <v>81</v>
      </c>
      <c r="B266" s="271"/>
      <c r="C266" s="271"/>
      <c r="D266" s="271"/>
      <c r="E266" s="271"/>
      <c r="F266" s="27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09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2" t="s">
        <v>4</v>
      </c>
      <c r="B291" s="272"/>
      <c r="C291" s="272"/>
      <c r="D291" s="272"/>
      <c r="E291" s="272"/>
      <c r="F291" s="27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0" t="s">
        <v>19</v>
      </c>
      <c r="B293" s="271"/>
      <c r="C293" s="271"/>
      <c r="D293" s="271"/>
      <c r="E293" s="271"/>
      <c r="F293" s="27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0" t="s">
        <v>122</v>
      </c>
      <c r="B305" s="271"/>
      <c r="C305" s="271"/>
      <c r="D305" s="271"/>
      <c r="E305" s="271"/>
      <c r="F305" s="27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2" t="s">
        <v>21</v>
      </c>
      <c r="B324" s="272"/>
      <c r="C324" s="272"/>
      <c r="D324" s="272"/>
      <c r="E324" s="272"/>
      <c r="F324" s="27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0" t="s">
        <v>12</v>
      </c>
      <c r="B326" s="271"/>
      <c r="C326" s="271"/>
      <c r="D326" s="271"/>
      <c r="E326" s="271"/>
      <c r="F326" s="27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0" t="s">
        <v>25</v>
      </c>
      <c r="B339" s="271"/>
      <c r="C339" s="271"/>
      <c r="D339" s="271"/>
      <c r="E339" s="271"/>
      <c r="F339" s="27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0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2" t="s">
        <v>8</v>
      </c>
      <c r="B352" s="272"/>
      <c r="C352" s="272"/>
      <c r="D352" s="272"/>
      <c r="E352" s="272"/>
      <c r="F352" s="27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3" t="s">
        <v>113</v>
      </c>
      <c r="B354" s="274"/>
      <c r="C354" s="274"/>
      <c r="D354" s="274"/>
      <c r="E354" s="274"/>
      <c r="F354" s="27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0" t="s">
        <v>25</v>
      </c>
      <c r="B366" s="271"/>
      <c r="C366" s="271"/>
      <c r="D366" s="271"/>
      <c r="E366" s="271"/>
      <c r="F366" s="27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0" t="s">
        <v>124</v>
      </c>
      <c r="B382" s="271"/>
      <c r="C382" s="271"/>
      <c r="D382" s="271"/>
      <c r="E382" s="271"/>
      <c r="F382" s="27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0" t="s">
        <v>29</v>
      </c>
      <c r="B391" s="271"/>
      <c r="C391" s="271"/>
      <c r="D391" s="271"/>
      <c r="E391" s="271"/>
      <c r="F391" s="27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2" t="s">
        <v>125</v>
      </c>
      <c r="B405" s="272"/>
      <c r="C405" s="272"/>
      <c r="D405" s="272"/>
      <c r="E405" s="272"/>
      <c r="F405" s="27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3" t="s">
        <v>19</v>
      </c>
      <c r="B407" s="274"/>
      <c r="C407" s="274"/>
      <c r="D407" s="274"/>
      <c r="E407" s="274"/>
      <c r="F407" s="27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3" t="s">
        <v>122</v>
      </c>
      <c r="B418" s="274"/>
      <c r="C418" s="274"/>
      <c r="D418" s="274"/>
      <c r="E418" s="274"/>
      <c r="F418" s="27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2" t="s">
        <v>374</v>
      </c>
      <c r="B435" s="272"/>
      <c r="C435" s="272"/>
      <c r="D435" s="272"/>
      <c r="E435" s="272"/>
      <c r="F435" s="27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0" t="s">
        <v>375</v>
      </c>
      <c r="B437" s="271"/>
      <c r="C437" s="271"/>
      <c r="D437" s="271"/>
      <c r="E437" s="271"/>
      <c r="F437" s="27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0" t="s">
        <v>31</v>
      </c>
      <c r="B444" s="271"/>
      <c r="C444" s="271"/>
      <c r="D444" s="271"/>
      <c r="E444" s="271"/>
      <c r="F444" s="27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2" t="s">
        <v>180</v>
      </c>
      <c r="B454" s="272"/>
      <c r="C454" s="272"/>
      <c r="D454" s="272"/>
      <c r="E454" s="272"/>
      <c r="F454" s="27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08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2" t="s">
        <v>87</v>
      </c>
      <c r="B464" s="272"/>
      <c r="C464" s="272"/>
      <c r="D464" s="272"/>
      <c r="E464" s="272"/>
      <c r="F464" s="27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0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2" t="s">
        <v>151</v>
      </c>
      <c r="B473" s="272"/>
      <c r="C473" s="272"/>
      <c r="D473" s="272"/>
      <c r="E473" s="272"/>
      <c r="F473" s="27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2" t="s">
        <v>152</v>
      </c>
      <c r="B494" s="272"/>
      <c r="C494" s="272"/>
      <c r="D494" s="272"/>
      <c r="E494" s="272"/>
      <c r="F494" s="27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cjF2l2lLlcuMBGSsH9wJuw8Ic0kxSmfKFc2hgNtByR8dUNNpuyjfPhfuW9yfWCR4iUFYsZDpXMJMAtATiNQlcA==" saltValue="+Mk1TNJ0gAbyT1s5lEoEhA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0"/>
      <c r="E1" s="300"/>
      <c r="F1" s="300"/>
      <c r="G1" s="300"/>
      <c r="H1" s="300"/>
      <c r="I1" s="30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16"/>
      <c r="H6" s="216"/>
      <c r="I6" s="216"/>
    </row>
    <row r="7" spans="1:9" s="36" customFormat="1" ht="21.75" customHeight="1" x14ac:dyDescent="0.45">
      <c r="A7" s="278" t="str">
        <f>'A1 Exploitation'!A8:F8</f>
        <v xml:space="preserve"> Jawhara Sousse</v>
      </c>
      <c r="B7" s="278"/>
      <c r="C7" s="278"/>
      <c r="D7" s="278"/>
      <c r="E7" s="278"/>
      <c r="F7" s="278"/>
      <c r="G7" s="216"/>
      <c r="H7" s="216"/>
      <c r="I7" s="216"/>
    </row>
    <row r="8" spans="1:9" s="36" customFormat="1" ht="24" x14ac:dyDescent="0.45">
      <c r="A8" s="38" t="s">
        <v>44</v>
      </c>
      <c r="B8" s="301">
        <f>'A4 Exploitation'!B9:F9</f>
        <v>0</v>
      </c>
      <c r="C8" s="301"/>
      <c r="D8" s="301"/>
      <c r="E8" s="301"/>
      <c r="F8" s="301"/>
      <c r="G8" s="216"/>
      <c r="H8" s="216"/>
      <c r="I8" s="216"/>
    </row>
    <row r="9" spans="1:9" s="36" customFormat="1" ht="24" x14ac:dyDescent="0.45">
      <c r="A9" s="39" t="s">
        <v>46</v>
      </c>
      <c r="B9" s="302">
        <f>'A4 Exploitation'!B10:F10</f>
        <v>0</v>
      </c>
      <c r="C9" s="302"/>
      <c r="D9" s="302"/>
      <c r="E9" s="302"/>
      <c r="F9" s="302"/>
      <c r="G9" s="216"/>
      <c r="H9" s="216"/>
      <c r="I9" s="216"/>
    </row>
    <row r="10" spans="1:9" s="36" customFormat="1" ht="24" x14ac:dyDescent="0.45">
      <c r="A10" s="38" t="s">
        <v>45</v>
      </c>
      <c r="B10" s="299">
        <f>'A4 Exploitation'!B11:F11</f>
        <v>0</v>
      </c>
      <c r="C10" s="299"/>
      <c r="D10" s="299"/>
      <c r="E10" s="299"/>
      <c r="F10" s="299"/>
      <c r="G10" s="216"/>
      <c r="H10" s="216"/>
      <c r="I10" s="216"/>
    </row>
    <row r="11" spans="1:9" s="36" customFormat="1" ht="24" x14ac:dyDescent="0.45">
      <c r="A11" s="38" t="s">
        <v>341</v>
      </c>
      <c r="B11" s="307">
        <f>D198</f>
        <v>0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82"/>
      <c r="E12" s="282"/>
      <c r="F12" s="282"/>
      <c r="G12" s="282"/>
      <c r="H12" s="282"/>
      <c r="I12" s="40"/>
    </row>
    <row r="13" spans="1:9" s="36" customFormat="1" ht="11.25" customHeight="1" x14ac:dyDescent="0.3">
      <c r="A13" s="283" t="s">
        <v>32</v>
      </c>
      <c r="B13" s="284" t="s">
        <v>33</v>
      </c>
      <c r="C13" s="284"/>
      <c r="D13" s="284" t="s">
        <v>48</v>
      </c>
      <c r="E13" s="284" t="s">
        <v>213</v>
      </c>
      <c r="F13" s="284" t="s">
        <v>214</v>
      </c>
    </row>
    <row r="14" spans="1:9" s="36" customFormat="1" ht="12.75" customHeight="1" x14ac:dyDescent="0.3">
      <c r="A14" s="283"/>
      <c r="B14" s="70" t="s">
        <v>36</v>
      </c>
      <c r="C14" s="70" t="s">
        <v>35</v>
      </c>
      <c r="D14" s="284"/>
      <c r="E14" s="284"/>
      <c r="F14" s="284"/>
    </row>
    <row r="15" spans="1:9" x14ac:dyDescent="0.3">
      <c r="A15" s="41"/>
      <c r="B15" s="41"/>
      <c r="C15" s="41"/>
      <c r="D15" s="41"/>
    </row>
    <row r="16" spans="1:9" ht="19.5" x14ac:dyDescent="0.4">
      <c r="A16" s="292" t="s">
        <v>0</v>
      </c>
      <c r="B16" s="293"/>
      <c r="C16" s="293"/>
      <c r="D16" s="293"/>
      <c r="E16" s="293"/>
      <c r="F16" s="29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294" t="s">
        <v>38</v>
      </c>
      <c r="B22" s="295"/>
      <c r="C22" s="296"/>
      <c r="D22" s="215">
        <f>SUM(B17:C21)</f>
        <v>0</v>
      </c>
    </row>
    <row r="23" spans="1:6" x14ac:dyDescent="0.3">
      <c r="A23" s="288" t="s">
        <v>342</v>
      </c>
      <c r="B23" s="289"/>
      <c r="C23" s="29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7" t="s">
        <v>4</v>
      </c>
      <c r="B25" s="298"/>
      <c r="C25" s="298"/>
      <c r="D25" s="298"/>
      <c r="E25" s="298"/>
      <c r="F25" s="29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88" t="s">
        <v>38</v>
      </c>
      <c r="B32" s="289"/>
      <c r="C32" s="290"/>
      <c r="D32" s="214">
        <f>SUM(B26:C31)</f>
        <v>0</v>
      </c>
    </row>
    <row r="33" spans="1:6" x14ac:dyDescent="0.3">
      <c r="A33" s="288" t="s">
        <v>342</v>
      </c>
      <c r="B33" s="289"/>
      <c r="C33" s="29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7" t="s">
        <v>246</v>
      </c>
      <c r="B35" s="298"/>
      <c r="C35" s="298"/>
      <c r="D35" s="298"/>
      <c r="E35" s="298"/>
      <c r="F35" s="29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88" t="s">
        <v>38</v>
      </c>
      <c r="B41" s="289"/>
      <c r="C41" s="290"/>
      <c r="D41" s="214">
        <f>SUM(B36:C40)</f>
        <v>0</v>
      </c>
      <c r="E41" s="37"/>
      <c r="F41" s="37"/>
    </row>
    <row r="42" spans="1:6" s="50" customFormat="1" x14ac:dyDescent="0.3">
      <c r="A42" s="288" t="s">
        <v>342</v>
      </c>
      <c r="B42" s="289"/>
      <c r="C42" s="29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3" t="s">
        <v>21</v>
      </c>
      <c r="B44" s="304"/>
      <c r="C44" s="304"/>
      <c r="D44" s="304"/>
      <c r="E44" s="304"/>
      <c r="F44" s="30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88" t="s">
        <v>38</v>
      </c>
      <c r="B51" s="289"/>
      <c r="C51" s="290"/>
      <c r="D51" s="214">
        <f>SUM(B45:C50)</f>
        <v>0</v>
      </c>
    </row>
    <row r="52" spans="1:6" x14ac:dyDescent="0.3">
      <c r="A52" s="288" t="s">
        <v>342</v>
      </c>
      <c r="B52" s="289"/>
      <c r="C52" s="29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7" t="s">
        <v>8</v>
      </c>
      <c r="B54" s="298"/>
      <c r="C54" s="298"/>
      <c r="D54" s="298"/>
      <c r="E54" s="298"/>
      <c r="F54" s="298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88" t="s">
        <v>38</v>
      </c>
      <c r="B62" s="289"/>
      <c r="C62" s="290"/>
      <c r="D62" s="214">
        <f>SUM(B55:C61)</f>
        <v>0</v>
      </c>
    </row>
    <row r="63" spans="1:6" x14ac:dyDescent="0.3">
      <c r="A63" s="288" t="s">
        <v>342</v>
      </c>
      <c r="B63" s="289"/>
      <c r="C63" s="29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7" t="s">
        <v>143</v>
      </c>
      <c r="B65" s="298"/>
      <c r="C65" s="298"/>
      <c r="D65" s="298"/>
      <c r="E65" s="298"/>
      <c r="F65" s="29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88" t="s">
        <v>38</v>
      </c>
      <c r="B83" s="289"/>
      <c r="C83" s="290"/>
      <c r="D83" s="214">
        <f>SUM(B66:C82)</f>
        <v>0</v>
      </c>
    </row>
    <row r="84" spans="1:6" x14ac:dyDescent="0.3">
      <c r="A84" s="288" t="s">
        <v>342</v>
      </c>
      <c r="B84" s="289"/>
      <c r="C84" s="29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7" t="s">
        <v>237</v>
      </c>
      <c r="B86" s="298"/>
      <c r="C86" s="298"/>
      <c r="D86" s="298"/>
      <c r="E86" s="298"/>
      <c r="F86" s="29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88" t="s">
        <v>38</v>
      </c>
      <c r="B101" s="289"/>
      <c r="C101" s="290"/>
      <c r="D101" s="214">
        <f>SUM(B87:C100)</f>
        <v>0</v>
      </c>
    </row>
    <row r="102" spans="1:6" x14ac:dyDescent="0.3">
      <c r="A102" s="288" t="s">
        <v>342</v>
      </c>
      <c r="B102" s="289"/>
      <c r="C102" s="29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7" t="s">
        <v>238</v>
      </c>
      <c r="B105" s="298"/>
      <c r="C105" s="298"/>
      <c r="D105" s="298"/>
      <c r="E105" s="298"/>
      <c r="F105" s="29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88" t="s">
        <v>38</v>
      </c>
      <c r="B117" s="289"/>
      <c r="C117" s="290"/>
      <c r="D117" s="214">
        <f>SUM(B106:C116)</f>
        <v>0</v>
      </c>
      <c r="E117" s="37"/>
      <c r="F117" s="37"/>
    </row>
    <row r="118" spans="1:6" s="50" customFormat="1" x14ac:dyDescent="0.3">
      <c r="A118" s="288" t="s">
        <v>342</v>
      </c>
      <c r="B118" s="289"/>
      <c r="C118" s="29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7" t="s">
        <v>208</v>
      </c>
      <c r="B120" s="298"/>
      <c r="C120" s="298"/>
      <c r="D120" s="298"/>
      <c r="E120" s="298"/>
      <c r="F120" s="29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88" t="s">
        <v>38</v>
      </c>
      <c r="B132" s="289"/>
      <c r="C132" s="290"/>
      <c r="D132" s="214">
        <f>SUM(B121:C131)</f>
        <v>0</v>
      </c>
    </row>
    <row r="133" spans="1:6" x14ac:dyDescent="0.3">
      <c r="A133" s="288" t="s">
        <v>342</v>
      </c>
      <c r="B133" s="289"/>
      <c r="C133" s="29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7" t="s">
        <v>78</v>
      </c>
      <c r="B135" s="298"/>
      <c r="C135" s="298"/>
      <c r="D135" s="298"/>
      <c r="E135" s="298"/>
      <c r="F135" s="29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88" t="s">
        <v>38</v>
      </c>
      <c r="B148" s="289"/>
      <c r="C148" s="290"/>
      <c r="D148" s="214">
        <f>SUM(B136:C147)</f>
        <v>0</v>
      </c>
    </row>
    <row r="149" spans="1:6" x14ac:dyDescent="0.3">
      <c r="A149" s="288" t="s">
        <v>342</v>
      </c>
      <c r="B149" s="289"/>
      <c r="C149" s="29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7" t="s">
        <v>243</v>
      </c>
      <c r="B151" s="298"/>
      <c r="C151" s="298"/>
      <c r="D151" s="298"/>
      <c r="E151" s="298"/>
      <c r="F151" s="29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88" t="s">
        <v>38</v>
      </c>
      <c r="B160" s="295"/>
      <c r="C160" s="296"/>
      <c r="D160" s="215">
        <f>SUM(B152:C159)</f>
        <v>0</v>
      </c>
    </row>
    <row r="161" spans="1:6" x14ac:dyDescent="0.3">
      <c r="A161" s="288" t="s">
        <v>342</v>
      </c>
      <c r="B161" s="289"/>
      <c r="C161" s="29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7" t="s">
        <v>85</v>
      </c>
      <c r="B163" s="298"/>
      <c r="C163" s="298"/>
      <c r="D163" s="298"/>
      <c r="E163" s="298"/>
      <c r="F163" s="29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88" t="s">
        <v>38</v>
      </c>
      <c r="B168" s="289"/>
      <c r="C168" s="290"/>
      <c r="D168" s="214">
        <f>SUM(B164:C167)</f>
        <v>0</v>
      </c>
    </row>
    <row r="169" spans="1:6" x14ac:dyDescent="0.3">
      <c r="A169" s="288" t="s">
        <v>342</v>
      </c>
      <c r="B169" s="289"/>
      <c r="C169" s="29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88" t="s">
        <v>38</v>
      </c>
      <c r="B176" s="289"/>
      <c r="C176" s="290"/>
      <c r="D176" s="214">
        <f>SUM(B172:C175)</f>
        <v>0</v>
      </c>
    </row>
    <row r="177" spans="1:6" x14ac:dyDescent="0.3">
      <c r="A177" s="288" t="s">
        <v>342</v>
      </c>
      <c r="B177" s="289"/>
      <c r="C177" s="29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7" t="s">
        <v>87</v>
      </c>
      <c r="B179" s="298"/>
      <c r="C179" s="298"/>
      <c r="D179" s="298"/>
      <c r="E179" s="298"/>
      <c r="F179" s="29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88" t="s">
        <v>38</v>
      </c>
      <c r="B185" s="289"/>
      <c r="C185" s="290"/>
      <c r="D185" s="214">
        <f>SUM(B180:C184)</f>
        <v>0</v>
      </c>
    </row>
    <row r="186" spans="1:6" x14ac:dyDescent="0.3">
      <c r="A186" s="288" t="s">
        <v>342</v>
      </c>
      <c r="B186" s="289"/>
      <c r="C186" s="29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7" t="s">
        <v>242</v>
      </c>
      <c r="B188" s="298"/>
      <c r="C188" s="298"/>
      <c r="D188" s="298"/>
      <c r="E188" s="298"/>
      <c r="F188" s="29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88" t="s">
        <v>38</v>
      </c>
      <c r="B193" s="289"/>
      <c r="C193" s="290"/>
      <c r="D193" s="97">
        <f>SUM(B189:C192)</f>
        <v>0</v>
      </c>
    </row>
    <row r="194" spans="1:4" x14ac:dyDescent="0.3">
      <c r="A194" s="288" t="s">
        <v>342</v>
      </c>
      <c r="B194" s="289"/>
      <c r="C194" s="29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2017-03-15T22:00:31Z</cp:lastPrinted>
  <dcterms:created xsi:type="dcterms:W3CDTF">2015-10-03T07:44:26Z</dcterms:created>
  <dcterms:modified xsi:type="dcterms:W3CDTF">2017-06-10T12:22:14Z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