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Seliana\2018\"/>
    </mc:Choice>
  </mc:AlternateContent>
  <bookViews>
    <workbookView xWindow="0" yWindow="0" windowWidth="16815"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36" l="1"/>
  <c r="D199" i="41" l="1"/>
  <c r="D198" i="41"/>
  <c r="F197" i="41"/>
  <c r="E197" i="41"/>
  <c r="D197" i="41"/>
  <c r="D195" i="41"/>
  <c r="D194" i="41"/>
  <c r="C191" i="41"/>
  <c r="D187" i="41"/>
  <c r="D186" i="41"/>
  <c r="D178" i="41"/>
  <c r="D177" i="41"/>
  <c r="D170" i="41"/>
  <c r="D169" i="41"/>
  <c r="C165" i="41"/>
  <c r="D162" i="41"/>
  <c r="D161" i="41"/>
  <c r="C157" i="41"/>
  <c r="C156" i="41"/>
  <c r="C155" i="41"/>
  <c r="D150" i="41"/>
  <c r="D149" i="41"/>
  <c r="C145" i="41"/>
  <c r="C144" i="41"/>
  <c r="C138" i="41"/>
  <c r="D134" i="41"/>
  <c r="D133" i="41"/>
  <c r="C132" i="41"/>
  <c r="C130" i="41"/>
  <c r="C128" i="41"/>
  <c r="C127" i="41"/>
  <c r="D119" i="41"/>
  <c r="D118" i="41"/>
  <c r="C116" i="41"/>
  <c r="C115" i="41"/>
  <c r="C112" i="41"/>
  <c r="D103" i="41"/>
  <c r="D102" i="41"/>
  <c r="C100" i="41"/>
  <c r="C99" i="41"/>
  <c r="C94" i="41"/>
  <c r="C93" i="41"/>
  <c r="D85" i="41"/>
  <c r="D84" i="41"/>
  <c r="C82" i="41"/>
  <c r="C80" i="41"/>
  <c r="C77" i="41"/>
  <c r="C76" i="41"/>
  <c r="C75" i="41"/>
  <c r="D64" i="41"/>
  <c r="D63" i="41"/>
  <c r="C61" i="41"/>
  <c r="C60" i="41"/>
  <c r="C56" i="41"/>
  <c r="D53" i="41"/>
  <c r="D52" i="41"/>
  <c r="C51" i="41"/>
  <c r="D43" i="41"/>
  <c r="D42" i="41"/>
  <c r="C37" i="41"/>
  <c r="D34" i="41"/>
  <c r="D33" i="41"/>
  <c r="C26" i="41"/>
  <c r="D23" i="41"/>
  <c r="D22" i="41"/>
  <c r="B11" i="41"/>
  <c r="B10" i="41"/>
  <c r="B9" i="41"/>
  <c r="B8" i="41"/>
  <c r="D549" i="40"/>
  <c r="D548" i="40"/>
  <c r="D547" i="40"/>
  <c r="D545" i="40"/>
  <c r="D544" i="40"/>
  <c r="F543" i="40"/>
  <c r="E543" i="40"/>
  <c r="D543" i="40"/>
  <c r="B543" i="40"/>
  <c r="C542" i="40"/>
  <c r="A537" i="40"/>
  <c r="D534" i="40"/>
  <c r="D533" i="40"/>
  <c r="F532" i="40"/>
  <c r="E532" i="40"/>
  <c r="D532" i="40"/>
  <c r="B532" i="40"/>
  <c r="C530" i="40"/>
  <c r="C528" i="40"/>
  <c r="A517" i="40"/>
  <c r="D514" i="40"/>
  <c r="D513" i="40"/>
  <c r="F512" i="40"/>
  <c r="E512" i="40"/>
  <c r="D512" i="40"/>
  <c r="B512" i="40"/>
  <c r="A506" i="40"/>
  <c r="D503" i="40"/>
  <c r="D502" i="40"/>
  <c r="D500" i="40"/>
  <c r="D499" i="40"/>
  <c r="F498" i="40"/>
  <c r="E498" i="40"/>
  <c r="D498" i="40"/>
  <c r="B498" i="40"/>
  <c r="D494" i="40"/>
  <c r="D493" i="40"/>
  <c r="C490" i="40"/>
  <c r="A484" i="40"/>
  <c r="D481" i="40"/>
  <c r="D480" i="40"/>
  <c r="D478" i="40"/>
  <c r="D477" i="40"/>
  <c r="F476" i="40"/>
  <c r="E476" i="40"/>
  <c r="D476" i="40"/>
  <c r="B476" i="40"/>
  <c r="C469" i="40"/>
  <c r="C466" i="40"/>
  <c r="C465" i="40"/>
  <c r="C461" i="40"/>
  <c r="D458" i="40"/>
  <c r="D457" i="40"/>
  <c r="C455" i="40"/>
  <c r="A447" i="40"/>
  <c r="D444" i="40"/>
  <c r="D443" i="40"/>
  <c r="D441" i="40"/>
  <c r="D440" i="40"/>
  <c r="F439" i="40"/>
  <c r="E439" i="40"/>
  <c r="D439" i="40"/>
  <c r="B439" i="40"/>
  <c r="C438" i="40"/>
  <c r="C432" i="40"/>
  <c r="C431" i="40"/>
  <c r="D427" i="40"/>
  <c r="D426" i="40"/>
  <c r="C425" i="40"/>
  <c r="C422" i="40"/>
  <c r="D418" i="40"/>
  <c r="D417" i="40"/>
  <c r="C415" i="40"/>
  <c r="C411" i="40"/>
  <c r="D407" i="40"/>
  <c r="D406" i="40"/>
  <c r="C405" i="40"/>
  <c r="C402" i="40"/>
  <c r="A394" i="40"/>
  <c r="D391" i="40"/>
  <c r="D390" i="40"/>
  <c r="D388" i="40"/>
  <c r="D387" i="40"/>
  <c r="F386" i="40"/>
  <c r="E386" i="40"/>
  <c r="D386" i="40"/>
  <c r="B386" i="40"/>
  <c r="C381" i="40"/>
  <c r="C378" i="40"/>
  <c r="D374" i="40"/>
  <c r="D373" i="40"/>
  <c r="C371" i="40"/>
  <c r="C369" i="40"/>
  <c r="C368" i="40"/>
  <c r="A361" i="40"/>
  <c r="D358" i="40"/>
  <c r="D357" i="40"/>
  <c r="D355" i="40"/>
  <c r="D354" i="40"/>
  <c r="F353" i="40"/>
  <c r="E353" i="40"/>
  <c r="D353" i="40"/>
  <c r="B353" i="40"/>
  <c r="C348" i="40"/>
  <c r="C344" i="40"/>
  <c r="C342" i="40"/>
  <c r="C340" i="40"/>
  <c r="D334" i="40"/>
  <c r="D333" i="40"/>
  <c r="C331" i="40"/>
  <c r="A321" i="40"/>
  <c r="D318" i="40"/>
  <c r="D317" i="40"/>
  <c r="D315" i="40"/>
  <c r="D314" i="40"/>
  <c r="F313" i="40"/>
  <c r="E313" i="40"/>
  <c r="D313" i="40"/>
  <c r="B313" i="40"/>
  <c r="C304" i="40"/>
  <c r="C302" i="40"/>
  <c r="C297" i="40"/>
  <c r="C295" i="40"/>
  <c r="C294" i="40"/>
  <c r="C291" i="40"/>
  <c r="D286" i="40"/>
  <c r="D285" i="40"/>
  <c r="C282" i="40"/>
  <c r="C278" i="40"/>
  <c r="A269" i="40"/>
  <c r="D266" i="40"/>
  <c r="D265" i="40"/>
  <c r="D263" i="40"/>
  <c r="D262" i="40"/>
  <c r="F261" i="40"/>
  <c r="E261" i="40"/>
  <c r="D261" i="40"/>
  <c r="B261" i="40"/>
  <c r="C252" i="40"/>
  <c r="C251" i="40"/>
  <c r="C250" i="40"/>
  <c r="C249" i="40"/>
  <c r="D245" i="40"/>
  <c r="D244" i="40"/>
  <c r="C240" i="40"/>
  <c r="C238" i="40"/>
  <c r="C235" i="40"/>
  <c r="C230" i="40"/>
  <c r="C227" i="40"/>
  <c r="D223" i="40"/>
  <c r="D222" i="40"/>
  <c r="C220" i="40"/>
  <c r="C219" i="40"/>
  <c r="A208" i="40"/>
  <c r="D205" i="40"/>
  <c r="D204" i="40"/>
  <c r="D202" i="40"/>
  <c r="D201" i="40"/>
  <c r="F200" i="40"/>
  <c r="E200" i="40"/>
  <c r="D200" i="40"/>
  <c r="B200" i="40"/>
  <c r="C194" i="40"/>
  <c r="C190" i="40"/>
  <c r="C186" i="40"/>
  <c r="C184" i="40"/>
  <c r="C182" i="40"/>
  <c r="C181" i="40"/>
  <c r="D173" i="40"/>
  <c r="D172" i="40"/>
  <c r="C170" i="40"/>
  <c r="A161" i="40"/>
  <c r="D158" i="40"/>
  <c r="D157" i="40"/>
  <c r="D155" i="40"/>
  <c r="D154" i="40"/>
  <c r="F153" i="40"/>
  <c r="E153" i="40"/>
  <c r="D153" i="40"/>
  <c r="B153" i="40"/>
  <c r="C147" i="40"/>
  <c r="C145" i="40"/>
  <c r="C143" i="40"/>
  <c r="D140" i="40"/>
  <c r="D139" i="40"/>
  <c r="C138" i="40"/>
  <c r="C134" i="40"/>
  <c r="C132" i="40"/>
  <c r="C131" i="40"/>
  <c r="C129" i="40"/>
  <c r="C125" i="40"/>
  <c r="D118" i="40"/>
  <c r="D117" i="40"/>
  <c r="C115" i="40"/>
  <c r="A106" i="40"/>
  <c r="D103" i="40"/>
  <c r="D102" i="40"/>
  <c r="D101" i="40"/>
  <c r="D100" i="40"/>
  <c r="F99" i="40"/>
  <c r="E99" i="40"/>
  <c r="D99" i="40"/>
  <c r="B99" i="40"/>
  <c r="C91" i="40"/>
  <c r="C89" i="40"/>
  <c r="D85" i="40"/>
  <c r="D84" i="40"/>
  <c r="C82" i="40"/>
  <c r="C79" i="40"/>
  <c r="C74" i="40"/>
  <c r="C72" i="40"/>
  <c r="C69" i="40"/>
  <c r="C68" i="40"/>
  <c r="C65" i="40"/>
  <c r="D62" i="40"/>
  <c r="D61" i="40"/>
  <c r="C59" i="40"/>
  <c r="A49" i="40"/>
  <c r="D46" i="40"/>
  <c r="D45" i="40"/>
  <c r="D43" i="40"/>
  <c r="D42" i="40"/>
  <c r="F41" i="40"/>
  <c r="E41" i="40"/>
  <c r="D41" i="40"/>
  <c r="B41" i="40"/>
  <c r="C35" i="40"/>
  <c r="C34" i="40"/>
  <c r="C30" i="40"/>
  <c r="D26" i="40"/>
  <c r="D25" i="40"/>
  <c r="A16" i="40"/>
  <c r="B12" i="40"/>
  <c r="A8" i="40"/>
  <c r="A7" i="41" s="1"/>
  <c r="D199" i="39"/>
  <c r="D198" i="39"/>
  <c r="F197" i="39"/>
  <c r="E197" i="39"/>
  <c r="D197" i="39"/>
  <c r="D195" i="39"/>
  <c r="D194" i="39"/>
  <c r="C191" i="39"/>
  <c r="D187" i="39"/>
  <c r="D186" i="39"/>
  <c r="D178" i="39"/>
  <c r="D177" i="39"/>
  <c r="D170" i="39"/>
  <c r="D169" i="39"/>
  <c r="C165" i="39"/>
  <c r="D162" i="39"/>
  <c r="D161" i="39"/>
  <c r="C157" i="39"/>
  <c r="C156" i="39"/>
  <c r="C155" i="39"/>
  <c r="D150" i="39"/>
  <c r="D149" i="39"/>
  <c r="C145" i="39"/>
  <c r="C144" i="39"/>
  <c r="C138" i="39"/>
  <c r="D134" i="39"/>
  <c r="D133" i="39"/>
  <c r="C132" i="39"/>
  <c r="C130" i="39"/>
  <c r="C128" i="39"/>
  <c r="C127" i="39"/>
  <c r="D119" i="39"/>
  <c r="D118" i="39"/>
  <c r="C116" i="39"/>
  <c r="C115" i="39"/>
  <c r="C112" i="39"/>
  <c r="D103" i="39"/>
  <c r="D102" i="39"/>
  <c r="C100" i="39"/>
  <c r="C99" i="39"/>
  <c r="C94" i="39"/>
  <c r="C93" i="39"/>
  <c r="D85" i="39"/>
  <c r="D84" i="39"/>
  <c r="C82" i="39"/>
  <c r="C80" i="39"/>
  <c r="C77" i="39"/>
  <c r="C76" i="39"/>
  <c r="C75" i="39"/>
  <c r="D64" i="39"/>
  <c r="D63" i="39"/>
  <c r="C61" i="39"/>
  <c r="C60" i="39"/>
  <c r="C56" i="39"/>
  <c r="D53" i="39"/>
  <c r="D52" i="39"/>
  <c r="C51" i="39"/>
  <c r="D43" i="39"/>
  <c r="D42" i="39"/>
  <c r="C37" i="39"/>
  <c r="D34" i="39"/>
  <c r="D33" i="39"/>
  <c r="C26" i="39"/>
  <c r="D23" i="39"/>
  <c r="D22" i="39"/>
  <c r="B11" i="39"/>
  <c r="B10" i="39"/>
  <c r="B9" i="39"/>
  <c r="B8" i="39"/>
  <c r="D549" i="38"/>
  <c r="D548" i="38"/>
  <c r="D547" i="38"/>
  <c r="D545" i="38"/>
  <c r="D544" i="38"/>
  <c r="F543" i="38"/>
  <c r="E543" i="38"/>
  <c r="D543" i="38"/>
  <c r="B543" i="38"/>
  <c r="C542" i="38"/>
  <c r="A537" i="38"/>
  <c r="D534" i="38"/>
  <c r="D533" i="38"/>
  <c r="F532" i="38"/>
  <c r="E532" i="38"/>
  <c r="D532" i="38"/>
  <c r="B532" i="38"/>
  <c r="C530" i="38"/>
  <c r="C528" i="38"/>
  <c r="A517" i="38"/>
  <c r="D514" i="38"/>
  <c r="D513" i="38"/>
  <c r="F512" i="38"/>
  <c r="E512" i="38"/>
  <c r="D512" i="38"/>
  <c r="B512" i="38"/>
  <c r="A506" i="38"/>
  <c r="D503" i="38"/>
  <c r="D502" i="38"/>
  <c r="D500" i="38"/>
  <c r="D499" i="38"/>
  <c r="F498" i="38"/>
  <c r="E498" i="38"/>
  <c r="D498" i="38"/>
  <c r="B498" i="38"/>
  <c r="D494" i="38"/>
  <c r="D493" i="38"/>
  <c r="C490" i="38"/>
  <c r="A484" i="38"/>
  <c r="D481" i="38"/>
  <c r="D480" i="38"/>
  <c r="D478" i="38"/>
  <c r="D477" i="38"/>
  <c r="F476" i="38"/>
  <c r="E476" i="38"/>
  <c r="D476" i="38"/>
  <c r="B476" i="38"/>
  <c r="C469" i="38"/>
  <c r="C466" i="38"/>
  <c r="C465" i="38"/>
  <c r="C461" i="38"/>
  <c r="D458" i="38"/>
  <c r="D457" i="38"/>
  <c r="C455" i="38"/>
  <c r="A447" i="38"/>
  <c r="D444" i="38"/>
  <c r="D443" i="38"/>
  <c r="D441" i="38"/>
  <c r="D440" i="38"/>
  <c r="F439" i="38"/>
  <c r="E439" i="38"/>
  <c r="D439" i="38"/>
  <c r="B439" i="38"/>
  <c r="C438" i="38"/>
  <c r="C432" i="38"/>
  <c r="C431" i="38"/>
  <c r="D427" i="38"/>
  <c r="D426" i="38"/>
  <c r="C425" i="38"/>
  <c r="C422" i="38"/>
  <c r="D418" i="38"/>
  <c r="D417" i="38"/>
  <c r="C415" i="38"/>
  <c r="C411" i="38"/>
  <c r="D407" i="38"/>
  <c r="D406" i="38"/>
  <c r="C405" i="38"/>
  <c r="C402" i="38"/>
  <c r="A394" i="38"/>
  <c r="D391" i="38"/>
  <c r="D390" i="38"/>
  <c r="D388" i="38"/>
  <c r="D387" i="38"/>
  <c r="F386" i="38"/>
  <c r="E386" i="38"/>
  <c r="D386" i="38"/>
  <c r="B386" i="38"/>
  <c r="C381" i="38"/>
  <c r="C378" i="38"/>
  <c r="D374" i="38"/>
  <c r="D373" i="38"/>
  <c r="C371" i="38"/>
  <c r="C369" i="38"/>
  <c r="C368" i="38"/>
  <c r="A361" i="38"/>
  <c r="D358" i="38"/>
  <c r="D357" i="38"/>
  <c r="D355" i="38"/>
  <c r="D354" i="38"/>
  <c r="F353" i="38"/>
  <c r="E353" i="38"/>
  <c r="D353" i="38"/>
  <c r="B353" i="38"/>
  <c r="C348" i="38"/>
  <c r="C344" i="38"/>
  <c r="C342" i="38"/>
  <c r="C340" i="38"/>
  <c r="D334" i="38"/>
  <c r="D333" i="38"/>
  <c r="C331" i="38"/>
  <c r="A321" i="38"/>
  <c r="D318" i="38"/>
  <c r="D317" i="38"/>
  <c r="D315" i="38"/>
  <c r="D314" i="38"/>
  <c r="F313" i="38"/>
  <c r="E313" i="38"/>
  <c r="D313" i="38"/>
  <c r="B313" i="38"/>
  <c r="C304" i="38"/>
  <c r="C302" i="38"/>
  <c r="C297" i="38"/>
  <c r="C295" i="38"/>
  <c r="C294" i="38"/>
  <c r="C291" i="38"/>
  <c r="D286" i="38"/>
  <c r="D285" i="38"/>
  <c r="C282" i="38"/>
  <c r="C278" i="38"/>
  <c r="A269" i="38"/>
  <c r="D266" i="38"/>
  <c r="D265" i="38"/>
  <c r="D263" i="38"/>
  <c r="D262" i="38"/>
  <c r="F261" i="38"/>
  <c r="E261" i="38"/>
  <c r="D261" i="38"/>
  <c r="B261" i="38"/>
  <c r="C252" i="38"/>
  <c r="C251" i="38"/>
  <c r="C250" i="38"/>
  <c r="C249" i="38"/>
  <c r="D245" i="38"/>
  <c r="D244" i="38"/>
  <c r="C240" i="38"/>
  <c r="C238" i="38"/>
  <c r="C235" i="38"/>
  <c r="C230" i="38"/>
  <c r="C227" i="38"/>
  <c r="D223" i="38"/>
  <c r="D222" i="38"/>
  <c r="C220" i="38"/>
  <c r="C219" i="38"/>
  <c r="A208" i="38"/>
  <c r="D205" i="38"/>
  <c r="D204" i="38"/>
  <c r="D202" i="38"/>
  <c r="D201" i="38"/>
  <c r="F200" i="38"/>
  <c r="E200" i="38"/>
  <c r="D200" i="38"/>
  <c r="B200" i="38"/>
  <c r="C194" i="38"/>
  <c r="C190" i="38"/>
  <c r="C186" i="38"/>
  <c r="C184" i="38"/>
  <c r="C182" i="38"/>
  <c r="C181" i="38"/>
  <c r="D173" i="38"/>
  <c r="D172" i="38"/>
  <c r="C170" i="38"/>
  <c r="A161" i="38"/>
  <c r="D158" i="38"/>
  <c r="D157" i="38"/>
  <c r="D155" i="38"/>
  <c r="D154" i="38"/>
  <c r="F153" i="38"/>
  <c r="E153" i="38"/>
  <c r="D153" i="38"/>
  <c r="B153" i="38"/>
  <c r="C147" i="38"/>
  <c r="C145" i="38"/>
  <c r="C143" i="38"/>
  <c r="D140" i="38"/>
  <c r="D139" i="38"/>
  <c r="C138" i="38"/>
  <c r="C134" i="38"/>
  <c r="C132" i="38"/>
  <c r="C131" i="38"/>
  <c r="C129" i="38"/>
  <c r="C125" i="38"/>
  <c r="D118" i="38"/>
  <c r="D117" i="38"/>
  <c r="C115" i="38"/>
  <c r="A106" i="38"/>
  <c r="D103" i="38"/>
  <c r="D102" i="38"/>
  <c r="D101" i="38"/>
  <c r="D100" i="38"/>
  <c r="F99" i="38"/>
  <c r="E99" i="38"/>
  <c r="D99" i="38"/>
  <c r="B99" i="38"/>
  <c r="C91" i="38"/>
  <c r="C89" i="38"/>
  <c r="D85" i="38"/>
  <c r="D84" i="38"/>
  <c r="C82" i="38"/>
  <c r="C79" i="38"/>
  <c r="C74" i="38"/>
  <c r="C72" i="38"/>
  <c r="C69" i="38"/>
  <c r="C68" i="38"/>
  <c r="C65" i="38"/>
  <c r="D62" i="38"/>
  <c r="D61" i="38"/>
  <c r="C59" i="38"/>
  <c r="A49" i="38"/>
  <c r="D46" i="38"/>
  <c r="D45" i="38"/>
  <c r="D43" i="38"/>
  <c r="D42" i="38"/>
  <c r="F41" i="38"/>
  <c r="E41" i="38"/>
  <c r="D41" i="38"/>
  <c r="B41" i="38"/>
  <c r="C35" i="38"/>
  <c r="C34" i="38"/>
  <c r="C30" i="38"/>
  <c r="D26" i="38"/>
  <c r="D25" i="38"/>
  <c r="A16" i="38"/>
  <c r="B12" i="38"/>
  <c r="A8" i="38"/>
  <c r="A7" i="39" s="1"/>
  <c r="D199" i="32"/>
  <c r="D198" i="32"/>
  <c r="F197" i="32"/>
  <c r="E197" i="32"/>
  <c r="D197" i="32"/>
  <c r="D195" i="32"/>
  <c r="D194" i="32"/>
  <c r="C191" i="32"/>
  <c r="D187" i="32"/>
  <c r="D186" i="32"/>
  <c r="D178" i="32"/>
  <c r="D177" i="32"/>
  <c r="D170" i="32"/>
  <c r="D169" i="32"/>
  <c r="C165" i="32"/>
  <c r="D162" i="32"/>
  <c r="D161" i="32"/>
  <c r="C157" i="32"/>
  <c r="C156" i="32"/>
  <c r="C155" i="32"/>
  <c r="D150" i="32"/>
  <c r="D149" i="32"/>
  <c r="C145" i="32"/>
  <c r="C144" i="32"/>
  <c r="C138" i="32"/>
  <c r="D134" i="32"/>
  <c r="D133" i="32"/>
  <c r="C132" i="32"/>
  <c r="C130" i="32"/>
  <c r="C128" i="32"/>
  <c r="C127" i="32"/>
  <c r="D119" i="32"/>
  <c r="D118" i="32"/>
  <c r="C116" i="32"/>
  <c r="C115" i="32"/>
  <c r="C112" i="32"/>
  <c r="D103" i="32"/>
  <c r="D102" i="32"/>
  <c r="C100" i="32"/>
  <c r="C99" i="32"/>
  <c r="C94" i="32"/>
  <c r="C93" i="32"/>
  <c r="D85" i="32"/>
  <c r="D84" i="32"/>
  <c r="C82" i="32"/>
  <c r="C80" i="32"/>
  <c r="C77" i="32"/>
  <c r="C76" i="32"/>
  <c r="C75" i="32"/>
  <c r="D64" i="32"/>
  <c r="D63" i="32"/>
  <c r="C61" i="32"/>
  <c r="C60" i="32"/>
  <c r="C56" i="32"/>
  <c r="D53" i="32"/>
  <c r="D52" i="32"/>
  <c r="C51" i="32"/>
  <c r="D43" i="32"/>
  <c r="D42" i="32"/>
  <c r="C37" i="32"/>
  <c r="D34" i="32"/>
  <c r="D33" i="32"/>
  <c r="C26" i="32"/>
  <c r="D23" i="32"/>
  <c r="D22" i="32"/>
  <c r="B11" i="32"/>
  <c r="B10" i="32"/>
  <c r="B9" i="32"/>
  <c r="B8" i="32"/>
  <c r="A7" i="32"/>
  <c r="D549" i="31"/>
  <c r="D548" i="31"/>
  <c r="D547" i="31"/>
  <c r="D545" i="31"/>
  <c r="D544" i="31"/>
  <c r="F543" i="31"/>
  <c r="E543" i="31"/>
  <c r="D543" i="31"/>
  <c r="B543" i="31"/>
  <c r="C542" i="31"/>
  <c r="A537" i="31"/>
  <c r="D534" i="31"/>
  <c r="D533" i="31"/>
  <c r="F532" i="31"/>
  <c r="E532" i="31"/>
  <c r="D532" i="31"/>
  <c r="B532" i="31"/>
  <c r="C530" i="31"/>
  <c r="C528" i="31"/>
  <c r="A517" i="31"/>
  <c r="D514" i="31"/>
  <c r="D513" i="31"/>
  <c r="F512" i="31"/>
  <c r="E512" i="31"/>
  <c r="D512" i="31"/>
  <c r="B512" i="31"/>
  <c r="A506" i="31"/>
  <c r="D503" i="31"/>
  <c r="D502" i="31"/>
  <c r="D500" i="31"/>
  <c r="D499" i="31"/>
  <c r="F498" i="31"/>
  <c r="E498" i="31"/>
  <c r="D498" i="31"/>
  <c r="B498" i="31"/>
  <c r="D494" i="31"/>
  <c r="D493" i="31"/>
  <c r="C490" i="31"/>
  <c r="A484" i="31"/>
  <c r="D481" i="31"/>
  <c r="D480" i="31"/>
  <c r="D478" i="31"/>
  <c r="D477" i="31"/>
  <c r="F476" i="31"/>
  <c r="E476" i="31"/>
  <c r="D476" i="31"/>
  <c r="B476" i="31"/>
  <c r="C469" i="31"/>
  <c r="C466" i="31"/>
  <c r="C465" i="31"/>
  <c r="C461" i="31"/>
  <c r="D458" i="31"/>
  <c r="D457" i="31"/>
  <c r="C455" i="31"/>
  <c r="A447" i="31"/>
  <c r="D444" i="31"/>
  <c r="D443" i="31"/>
  <c r="D441" i="31"/>
  <c r="D440" i="31"/>
  <c r="F439" i="31"/>
  <c r="E439" i="31"/>
  <c r="D439" i="31"/>
  <c r="B439" i="31"/>
  <c r="C438" i="31"/>
  <c r="C432" i="31"/>
  <c r="C431" i="31"/>
  <c r="D427" i="31"/>
  <c r="D426" i="31"/>
  <c r="C425" i="31"/>
  <c r="C422" i="31"/>
  <c r="D418" i="31"/>
  <c r="D417" i="31"/>
  <c r="C415" i="31"/>
  <c r="C411" i="31"/>
  <c r="D407" i="31"/>
  <c r="D406" i="31"/>
  <c r="C405" i="31"/>
  <c r="C402" i="31"/>
  <c r="A394" i="31"/>
  <c r="D391" i="31"/>
  <c r="D390" i="31"/>
  <c r="D388" i="31"/>
  <c r="D387" i="31"/>
  <c r="F386" i="31"/>
  <c r="E386" i="31"/>
  <c r="D386" i="31"/>
  <c r="B386" i="31"/>
  <c r="C381" i="31"/>
  <c r="C378" i="31"/>
  <c r="D374" i="31"/>
  <c r="D373" i="31"/>
  <c r="C371" i="31"/>
  <c r="C369" i="31"/>
  <c r="C368" i="31"/>
  <c r="A361" i="31"/>
  <c r="D358" i="31"/>
  <c r="D357" i="31"/>
  <c r="D355" i="31"/>
  <c r="D354" i="31"/>
  <c r="F353" i="31"/>
  <c r="E353" i="31"/>
  <c r="D353" i="31"/>
  <c r="B353" i="31"/>
  <c r="C348" i="31"/>
  <c r="C344" i="31"/>
  <c r="C342" i="31"/>
  <c r="C340" i="31"/>
  <c r="D334" i="31"/>
  <c r="D333" i="31"/>
  <c r="C331" i="31"/>
  <c r="A321" i="31"/>
  <c r="D318" i="31"/>
  <c r="D317" i="31"/>
  <c r="D315" i="31"/>
  <c r="D314" i="31"/>
  <c r="F313" i="31"/>
  <c r="E313" i="31"/>
  <c r="D313" i="31"/>
  <c r="B313" i="31"/>
  <c r="C304" i="31"/>
  <c r="C302" i="31"/>
  <c r="C297" i="31"/>
  <c r="C295" i="31"/>
  <c r="C294" i="31"/>
  <c r="C291" i="31"/>
  <c r="D286" i="31"/>
  <c r="D285" i="31"/>
  <c r="C282" i="31"/>
  <c r="C278" i="31"/>
  <c r="A269" i="31"/>
  <c r="D266" i="31"/>
  <c r="D265" i="31"/>
  <c r="D263" i="31"/>
  <c r="D262" i="31"/>
  <c r="F261" i="31"/>
  <c r="E261" i="31"/>
  <c r="D261" i="31"/>
  <c r="B261" i="31"/>
  <c r="C252" i="31"/>
  <c r="C251" i="31"/>
  <c r="C250" i="31"/>
  <c r="C249" i="31"/>
  <c r="D245" i="31"/>
  <c r="D244" i="31"/>
  <c r="C240" i="31"/>
  <c r="C238" i="31"/>
  <c r="C235" i="31"/>
  <c r="C230" i="31"/>
  <c r="C227" i="31"/>
  <c r="D223" i="31"/>
  <c r="D222" i="31"/>
  <c r="C220" i="31"/>
  <c r="C219" i="31"/>
  <c r="A208" i="31"/>
  <c r="D205" i="31"/>
  <c r="D204" i="31"/>
  <c r="D202" i="31"/>
  <c r="D201" i="31"/>
  <c r="F200" i="31"/>
  <c r="E200" i="31"/>
  <c r="D200" i="31"/>
  <c r="B200" i="31"/>
  <c r="C194" i="31"/>
  <c r="C190" i="31"/>
  <c r="C186" i="31"/>
  <c r="C184" i="31"/>
  <c r="C182" i="31"/>
  <c r="C181" i="31"/>
  <c r="D173" i="31"/>
  <c r="D172" i="31"/>
  <c r="C170" i="31"/>
  <c r="A161" i="31"/>
  <c r="D158" i="31"/>
  <c r="D157" i="31"/>
  <c r="D155" i="31"/>
  <c r="D154" i="31"/>
  <c r="F153" i="31"/>
  <c r="E153" i="31"/>
  <c r="D153" i="31"/>
  <c r="B153" i="31"/>
  <c r="C147" i="31"/>
  <c r="C145" i="31"/>
  <c r="C143" i="31"/>
  <c r="D140" i="31"/>
  <c r="D139" i="31"/>
  <c r="C138" i="31"/>
  <c r="C134" i="31"/>
  <c r="C132" i="31"/>
  <c r="C131" i="31"/>
  <c r="C129" i="31"/>
  <c r="C125" i="31"/>
  <c r="D118" i="31"/>
  <c r="D117" i="31"/>
  <c r="C115" i="31"/>
  <c r="A106" i="31"/>
  <c r="D103" i="31"/>
  <c r="D102" i="31"/>
  <c r="D101" i="31"/>
  <c r="D100" i="31"/>
  <c r="F99" i="31"/>
  <c r="E99" i="31"/>
  <c r="D99" i="31"/>
  <c r="B99" i="31"/>
  <c r="C91" i="31"/>
  <c r="C89" i="31"/>
  <c r="D85" i="31"/>
  <c r="D84" i="31"/>
  <c r="C82" i="31"/>
  <c r="C79" i="31"/>
  <c r="C74" i="31"/>
  <c r="C72" i="31"/>
  <c r="C69" i="31"/>
  <c r="C68" i="31"/>
  <c r="C65" i="31"/>
  <c r="D62" i="31"/>
  <c r="D61" i="31"/>
  <c r="C59" i="31"/>
  <c r="A49" i="31"/>
  <c r="D46" i="31"/>
  <c r="D45" i="31"/>
  <c r="D43" i="31"/>
  <c r="D42" i="31"/>
  <c r="F41" i="31"/>
  <c r="E41" i="31"/>
  <c r="D41" i="31"/>
  <c r="B41" i="31"/>
  <c r="C35" i="31"/>
  <c r="C34" i="31"/>
  <c r="C30" i="31"/>
  <c r="D26" i="31"/>
  <c r="D25" i="31"/>
  <c r="A16" i="31"/>
  <c r="B12" i="31"/>
  <c r="A8" i="31"/>
  <c r="D199" i="25"/>
  <c r="D198" i="25"/>
  <c r="F197" i="25"/>
  <c r="E197" i="25"/>
  <c r="D197" i="25"/>
  <c r="D195" i="25"/>
  <c r="D194" i="25"/>
  <c r="C191" i="25"/>
  <c r="D187" i="25"/>
  <c r="D186" i="25"/>
  <c r="D178" i="25"/>
  <c r="D177" i="25"/>
  <c r="D170" i="25"/>
  <c r="D169" i="25"/>
  <c r="C165" i="25"/>
  <c r="D162" i="25"/>
  <c r="D161" i="25"/>
  <c r="C157" i="25"/>
  <c r="C156" i="25"/>
  <c r="C155" i="25"/>
  <c r="D150" i="25"/>
  <c r="D149" i="25"/>
  <c r="C145" i="25"/>
  <c r="C144" i="25"/>
  <c r="C138" i="25"/>
  <c r="D134" i="25"/>
  <c r="D133" i="25"/>
  <c r="C132" i="25"/>
  <c r="C130" i="25"/>
  <c r="C128" i="25"/>
  <c r="C127" i="25"/>
  <c r="D119" i="25"/>
  <c r="D118" i="25"/>
  <c r="C116" i="25"/>
  <c r="C115" i="25"/>
  <c r="C112" i="25"/>
  <c r="D103" i="25"/>
  <c r="D102" i="25"/>
  <c r="C100" i="25"/>
  <c r="C99" i="25"/>
  <c r="C94" i="25"/>
  <c r="C93" i="25"/>
  <c r="D85" i="25"/>
  <c r="D84" i="25"/>
  <c r="C82" i="25"/>
  <c r="C80" i="25"/>
  <c r="C77" i="25"/>
  <c r="C76" i="25"/>
  <c r="C75" i="25"/>
  <c r="D64" i="25"/>
  <c r="D63" i="25"/>
  <c r="C61" i="25"/>
  <c r="C60" i="25"/>
  <c r="C56" i="25"/>
  <c r="D53" i="25"/>
  <c r="D52" i="25"/>
  <c r="C51" i="25"/>
  <c r="D43" i="25"/>
  <c r="D42" i="25"/>
  <c r="C37" i="25"/>
  <c r="D34" i="25"/>
  <c r="D33" i="25"/>
  <c r="C26" i="25"/>
  <c r="D23" i="25"/>
  <c r="D22" i="25"/>
  <c r="B11" i="25"/>
  <c r="B10" i="25"/>
  <c r="B9" i="25"/>
  <c r="B8" i="25"/>
  <c r="D549" i="33"/>
  <c r="D548" i="33"/>
  <c r="D547" i="33"/>
  <c r="D545" i="33"/>
  <c r="D544" i="33"/>
  <c r="F543" i="33"/>
  <c r="E543" i="33"/>
  <c r="D543" i="33"/>
  <c r="B543" i="33"/>
  <c r="C542" i="33"/>
  <c r="A537" i="33"/>
  <c r="D534" i="33"/>
  <c r="D533" i="33"/>
  <c r="F532" i="33"/>
  <c r="E532" i="33"/>
  <c r="D532" i="33"/>
  <c r="B532" i="33"/>
  <c r="C530" i="33"/>
  <c r="C528" i="33"/>
  <c r="A517" i="33"/>
  <c r="D514" i="33"/>
  <c r="D513" i="33"/>
  <c r="F512" i="33"/>
  <c r="E512" i="33"/>
  <c r="D512" i="33"/>
  <c r="B512" i="33"/>
  <c r="A506" i="33"/>
  <c r="D503" i="33"/>
  <c r="D502" i="33"/>
  <c r="D500" i="33"/>
  <c r="D499" i="33"/>
  <c r="F498" i="33"/>
  <c r="E498" i="33"/>
  <c r="D498" i="33"/>
  <c r="B498" i="33"/>
  <c r="D494" i="33"/>
  <c r="D493" i="33"/>
  <c r="C490" i="33"/>
  <c r="A484" i="33"/>
  <c r="D481" i="33"/>
  <c r="D480" i="33"/>
  <c r="D478" i="33"/>
  <c r="D477" i="33"/>
  <c r="F476" i="33"/>
  <c r="E476" i="33"/>
  <c r="D476" i="33"/>
  <c r="B476" i="33"/>
  <c r="C469" i="33"/>
  <c r="C466" i="33"/>
  <c r="C465" i="33"/>
  <c r="C461" i="33"/>
  <c r="D458" i="33"/>
  <c r="D457" i="33"/>
  <c r="C455" i="33"/>
  <c r="A447" i="33"/>
  <c r="D444" i="33"/>
  <c r="D443" i="33"/>
  <c r="D441" i="33"/>
  <c r="D440" i="33"/>
  <c r="F439" i="33"/>
  <c r="E439" i="33"/>
  <c r="D439" i="33"/>
  <c r="B439" i="33"/>
  <c r="C438" i="33"/>
  <c r="C432" i="33"/>
  <c r="C431" i="33"/>
  <c r="D427" i="33"/>
  <c r="D426" i="33"/>
  <c r="C425" i="33"/>
  <c r="C422" i="33"/>
  <c r="D418" i="33"/>
  <c r="D417" i="33"/>
  <c r="C415" i="33"/>
  <c r="C411" i="33"/>
  <c r="D407" i="33"/>
  <c r="D406" i="33"/>
  <c r="C405" i="33"/>
  <c r="C402" i="33"/>
  <c r="A394" i="33"/>
  <c r="D391" i="33"/>
  <c r="D390" i="33"/>
  <c r="D388" i="33"/>
  <c r="D387" i="33"/>
  <c r="F386" i="33"/>
  <c r="E386" i="33"/>
  <c r="D386" i="33"/>
  <c r="B386" i="33"/>
  <c r="C381" i="33"/>
  <c r="C378" i="33"/>
  <c r="D374" i="33"/>
  <c r="D373" i="33"/>
  <c r="C371" i="33"/>
  <c r="C369" i="33"/>
  <c r="C368" i="33"/>
  <c r="A361" i="33"/>
  <c r="D358" i="33"/>
  <c r="D357" i="33"/>
  <c r="D355" i="33"/>
  <c r="D354" i="33"/>
  <c r="F353" i="33"/>
  <c r="E353" i="33"/>
  <c r="D353" i="33"/>
  <c r="B353" i="33"/>
  <c r="C348" i="33"/>
  <c r="C344" i="33"/>
  <c r="C342" i="33"/>
  <c r="C340" i="33"/>
  <c r="D334" i="33"/>
  <c r="D333" i="33"/>
  <c r="C331" i="33"/>
  <c r="A321" i="33"/>
  <c r="D318" i="33"/>
  <c r="D317" i="33"/>
  <c r="D315" i="33"/>
  <c r="D314" i="33"/>
  <c r="F313" i="33"/>
  <c r="E313" i="33"/>
  <c r="D313" i="33"/>
  <c r="B313" i="33"/>
  <c r="C304" i="33"/>
  <c r="C302" i="33"/>
  <c r="C297" i="33"/>
  <c r="C295" i="33"/>
  <c r="C294" i="33"/>
  <c r="C291" i="33"/>
  <c r="D286" i="33"/>
  <c r="D285" i="33"/>
  <c r="C282" i="33"/>
  <c r="C278" i="33"/>
  <c r="A269" i="33"/>
  <c r="D266" i="33"/>
  <c r="D265" i="33"/>
  <c r="D263" i="33"/>
  <c r="D262" i="33"/>
  <c r="F261" i="33"/>
  <c r="E261" i="33"/>
  <c r="D261" i="33"/>
  <c r="B261" i="33"/>
  <c r="C252" i="33"/>
  <c r="C251" i="33"/>
  <c r="C250" i="33"/>
  <c r="C249" i="33"/>
  <c r="D245" i="33"/>
  <c r="D244" i="33"/>
  <c r="C240" i="33"/>
  <c r="C238" i="33"/>
  <c r="C235" i="33"/>
  <c r="C230" i="33"/>
  <c r="C227" i="33"/>
  <c r="D223" i="33"/>
  <c r="D222" i="33"/>
  <c r="C220" i="33"/>
  <c r="C219" i="33"/>
  <c r="A208" i="33"/>
  <c r="D205" i="33"/>
  <c r="D204" i="33"/>
  <c r="D202" i="33"/>
  <c r="D201" i="33"/>
  <c r="F200" i="33"/>
  <c r="E200" i="33"/>
  <c r="D200" i="33"/>
  <c r="B200" i="33"/>
  <c r="C194" i="33"/>
  <c r="C190" i="33"/>
  <c r="C186" i="33"/>
  <c r="C184" i="33"/>
  <c r="C182" i="33"/>
  <c r="C181" i="33"/>
  <c r="D173" i="33"/>
  <c r="D172" i="33"/>
  <c r="C170" i="33"/>
  <c r="A161" i="33"/>
  <c r="D158" i="33"/>
  <c r="D157" i="33"/>
  <c r="D155" i="33"/>
  <c r="D154" i="33"/>
  <c r="F153" i="33"/>
  <c r="E153" i="33"/>
  <c r="D153" i="33"/>
  <c r="B153" i="33"/>
  <c r="C147" i="33"/>
  <c r="C145" i="33"/>
  <c r="C143" i="33"/>
  <c r="D140" i="33"/>
  <c r="D139" i="33"/>
  <c r="C138" i="33"/>
  <c r="C134" i="33"/>
  <c r="C132" i="33"/>
  <c r="C131" i="33"/>
  <c r="C129" i="33"/>
  <c r="C125" i="33"/>
  <c r="D118" i="33"/>
  <c r="D117" i="33"/>
  <c r="C115" i="33"/>
  <c r="A106" i="33"/>
  <c r="D103" i="33"/>
  <c r="D102" i="33"/>
  <c r="D101" i="33"/>
  <c r="D100" i="33"/>
  <c r="F99" i="33"/>
  <c r="E99" i="33"/>
  <c r="D99" i="33"/>
  <c r="B99" i="33"/>
  <c r="C91" i="33"/>
  <c r="C89" i="33"/>
  <c r="D85" i="33"/>
  <c r="D84" i="33"/>
  <c r="C82" i="33"/>
  <c r="C79" i="33"/>
  <c r="C74" i="33"/>
  <c r="C72" i="33"/>
  <c r="C69" i="33"/>
  <c r="C68" i="33"/>
  <c r="C65" i="33"/>
  <c r="D62" i="33"/>
  <c r="D61" i="33"/>
  <c r="C59" i="33"/>
  <c r="A49" i="33"/>
  <c r="D46" i="33"/>
  <c r="D45" i="33"/>
  <c r="D43" i="33"/>
  <c r="D42" i="33"/>
  <c r="F41" i="33"/>
  <c r="E41" i="33"/>
  <c r="D41" i="33"/>
  <c r="B41" i="33"/>
  <c r="C35" i="33"/>
  <c r="C34" i="33"/>
  <c r="C30" i="33"/>
  <c r="D26" i="33"/>
  <c r="D25" i="33"/>
  <c r="A16" i="33"/>
  <c r="B12" i="33"/>
  <c r="A8" i="33"/>
  <c r="A7" i="25" s="1"/>
  <c r="D199" i="35"/>
  <c r="D198" i="35"/>
  <c r="F197" i="35"/>
  <c r="E197" i="35"/>
  <c r="D195" i="35"/>
  <c r="D194" i="35"/>
  <c r="C191" i="35"/>
  <c r="D187" i="35"/>
  <c r="D186" i="35"/>
  <c r="D178" i="35"/>
  <c r="D177" i="35"/>
  <c r="D170" i="35"/>
  <c r="D169" i="35"/>
  <c r="C165" i="35"/>
  <c r="D162" i="35"/>
  <c r="D161" i="35"/>
  <c r="C157" i="35"/>
  <c r="C156" i="35"/>
  <c r="C155" i="35"/>
  <c r="D150" i="35"/>
  <c r="D149" i="35"/>
  <c r="C145" i="35"/>
  <c r="C144" i="35"/>
  <c r="C138" i="35"/>
  <c r="D134" i="35"/>
  <c r="D133" i="35"/>
  <c r="C132" i="35"/>
  <c r="C130" i="35"/>
  <c r="C128" i="35"/>
  <c r="C127" i="35"/>
  <c r="D119" i="35"/>
  <c r="D118" i="35"/>
  <c r="C116" i="35"/>
  <c r="C115" i="35"/>
  <c r="C112" i="35"/>
  <c r="D103" i="35"/>
  <c r="D102" i="35"/>
  <c r="C100" i="35"/>
  <c r="C99" i="35"/>
  <c r="C94" i="35"/>
  <c r="C93" i="35"/>
  <c r="D85" i="35"/>
  <c r="D84" i="35"/>
  <c r="C82" i="35"/>
  <c r="C80" i="35"/>
  <c r="C77" i="35"/>
  <c r="C76" i="35"/>
  <c r="C75" i="35"/>
  <c r="D64" i="35"/>
  <c r="D63" i="35"/>
  <c r="C61" i="35"/>
  <c r="C60" i="35"/>
  <c r="C56" i="35"/>
  <c r="D53" i="35"/>
  <c r="D52" i="35"/>
  <c r="C51" i="35"/>
  <c r="D43" i="35"/>
  <c r="D42" i="35"/>
  <c r="C37" i="35"/>
  <c r="D34" i="35"/>
  <c r="D33" i="35"/>
  <c r="C26" i="35"/>
  <c r="D23" i="35"/>
  <c r="D22" i="35"/>
  <c r="B11" i="35"/>
  <c r="B10" i="35"/>
  <c r="B9" i="35"/>
  <c r="B8" i="35"/>
  <c r="D549" i="43"/>
  <c r="D548" i="43"/>
  <c r="D547" i="43"/>
  <c r="D545" i="43"/>
  <c r="D544" i="43"/>
  <c r="F543" i="43"/>
  <c r="E543" i="43"/>
  <c r="D543" i="43"/>
  <c r="B543" i="43"/>
  <c r="C542" i="43"/>
  <c r="A537" i="43"/>
  <c r="D534" i="43"/>
  <c r="D533" i="43"/>
  <c r="F532" i="43"/>
  <c r="E532" i="43"/>
  <c r="D532" i="43"/>
  <c r="B532" i="43"/>
  <c r="C530" i="43"/>
  <c r="C528" i="43"/>
  <c r="A517" i="43"/>
  <c r="D514" i="43"/>
  <c r="D513" i="43"/>
  <c r="F512" i="43"/>
  <c r="E512" i="43"/>
  <c r="D512" i="43"/>
  <c r="B512" i="43"/>
  <c r="A506" i="43"/>
  <c r="D503" i="43"/>
  <c r="D502" i="43"/>
  <c r="D500" i="43"/>
  <c r="D499" i="43"/>
  <c r="F498" i="43"/>
  <c r="E498" i="43"/>
  <c r="D498" i="43"/>
  <c r="B498" i="43"/>
  <c r="D494" i="43"/>
  <c r="D493" i="43"/>
  <c r="C490" i="43"/>
  <c r="A484" i="43"/>
  <c r="D481" i="43"/>
  <c r="D480" i="43"/>
  <c r="D478" i="43"/>
  <c r="D477" i="43"/>
  <c r="F476" i="43"/>
  <c r="E476" i="43"/>
  <c r="D476" i="43"/>
  <c r="B476" i="43"/>
  <c r="C469" i="43"/>
  <c r="C466" i="43"/>
  <c r="C465" i="43"/>
  <c r="C461" i="43"/>
  <c r="D458" i="43"/>
  <c r="D457" i="43"/>
  <c r="C455" i="43"/>
  <c r="A447" i="43"/>
  <c r="D444" i="43"/>
  <c r="D443" i="43"/>
  <c r="D441" i="43"/>
  <c r="D440" i="43"/>
  <c r="F439" i="43"/>
  <c r="E439" i="43"/>
  <c r="D439" i="43"/>
  <c r="B439" i="43"/>
  <c r="C438" i="43"/>
  <c r="C432" i="43"/>
  <c r="C431" i="43"/>
  <c r="D427" i="43"/>
  <c r="D426" i="43"/>
  <c r="C425" i="43"/>
  <c r="C422" i="43"/>
  <c r="D418" i="43"/>
  <c r="D417" i="43"/>
  <c r="C415" i="43"/>
  <c r="C411" i="43"/>
  <c r="D407" i="43"/>
  <c r="D406" i="43"/>
  <c r="C405" i="43"/>
  <c r="C402" i="43"/>
  <c r="A394" i="43"/>
  <c r="D391" i="43"/>
  <c r="D390" i="43"/>
  <c r="D388" i="43"/>
  <c r="D387" i="43"/>
  <c r="F386" i="43"/>
  <c r="E386" i="43"/>
  <c r="D386" i="43"/>
  <c r="B386" i="43"/>
  <c r="C381" i="43"/>
  <c r="C378" i="43"/>
  <c r="D374" i="43"/>
  <c r="D373" i="43"/>
  <c r="C371" i="43"/>
  <c r="C369" i="43"/>
  <c r="C368" i="43"/>
  <c r="A361" i="43"/>
  <c r="D358" i="43"/>
  <c r="D357" i="43"/>
  <c r="D355" i="43"/>
  <c r="D354" i="43"/>
  <c r="F353" i="43"/>
  <c r="E353" i="43"/>
  <c r="D353" i="43"/>
  <c r="B353" i="43"/>
  <c r="C348" i="43"/>
  <c r="C344" i="43"/>
  <c r="C342" i="43"/>
  <c r="C340" i="43"/>
  <c r="D334" i="43"/>
  <c r="D333" i="43"/>
  <c r="C331" i="43"/>
  <c r="A321" i="43"/>
  <c r="D318" i="43"/>
  <c r="D317" i="43"/>
  <c r="D315" i="43"/>
  <c r="D314" i="43"/>
  <c r="F313" i="43"/>
  <c r="E313" i="43"/>
  <c r="D313" i="43"/>
  <c r="B313" i="43"/>
  <c r="C304" i="43"/>
  <c r="C302" i="43"/>
  <c r="C297" i="43"/>
  <c r="C295" i="43"/>
  <c r="C294" i="43"/>
  <c r="C291" i="43"/>
  <c r="D286" i="43"/>
  <c r="D285" i="43"/>
  <c r="C282" i="43"/>
  <c r="C278" i="43"/>
  <c r="A269" i="43"/>
  <c r="D266" i="43"/>
  <c r="D265" i="43"/>
  <c r="D263" i="43"/>
  <c r="D262" i="43"/>
  <c r="F261" i="43"/>
  <c r="E261" i="43"/>
  <c r="D261" i="43"/>
  <c r="B261" i="43"/>
  <c r="C252" i="43"/>
  <c r="C251" i="43"/>
  <c r="C250" i="43"/>
  <c r="C249" i="43"/>
  <c r="D245" i="43"/>
  <c r="D244" i="43"/>
  <c r="C240" i="43"/>
  <c r="C238" i="43"/>
  <c r="C235" i="43"/>
  <c r="C230" i="43"/>
  <c r="C227" i="43"/>
  <c r="D223" i="43"/>
  <c r="D222" i="43"/>
  <c r="C220" i="43"/>
  <c r="C219" i="43"/>
  <c r="A208" i="43"/>
  <c r="D205" i="43"/>
  <c r="D204" i="43"/>
  <c r="D202" i="43"/>
  <c r="D201" i="43"/>
  <c r="F200" i="43"/>
  <c r="E200" i="43"/>
  <c r="D200" i="43"/>
  <c r="B200" i="43"/>
  <c r="C194" i="43"/>
  <c r="C190" i="43"/>
  <c r="C186" i="43"/>
  <c r="C184" i="43"/>
  <c r="C182" i="43"/>
  <c r="C181" i="43"/>
  <c r="D173" i="43"/>
  <c r="D172" i="43"/>
  <c r="C170" i="43"/>
  <c r="A161" i="43"/>
  <c r="D158" i="43"/>
  <c r="D157" i="43"/>
  <c r="D155" i="43"/>
  <c r="D154" i="43"/>
  <c r="F153" i="43"/>
  <c r="E153" i="43"/>
  <c r="D153" i="43"/>
  <c r="B153" i="43"/>
  <c r="C147" i="43"/>
  <c r="C145" i="43"/>
  <c r="C143" i="43"/>
  <c r="D140" i="43"/>
  <c r="D139" i="43"/>
  <c r="C138" i="43"/>
  <c r="C134" i="43"/>
  <c r="C132" i="43"/>
  <c r="C131" i="43"/>
  <c r="C129" i="43"/>
  <c r="C125" i="43"/>
  <c r="D118" i="43"/>
  <c r="D117" i="43"/>
  <c r="C115" i="43"/>
  <c r="A106" i="43"/>
  <c r="D103" i="43"/>
  <c r="D102" i="43"/>
  <c r="D101" i="43"/>
  <c r="D100" i="43"/>
  <c r="F99" i="43"/>
  <c r="E99" i="43"/>
  <c r="D99" i="43"/>
  <c r="B99" i="43"/>
  <c r="C91" i="43"/>
  <c r="C89" i="43"/>
  <c r="D85" i="43"/>
  <c r="D84" i="43"/>
  <c r="C82" i="43"/>
  <c r="C79" i="43"/>
  <c r="C74" i="43"/>
  <c r="C72" i="43"/>
  <c r="C69" i="43"/>
  <c r="C68" i="43"/>
  <c r="C65" i="43"/>
  <c r="D62" i="43"/>
  <c r="D61" i="43"/>
  <c r="C59" i="43"/>
  <c r="A49" i="43"/>
  <c r="D46" i="43"/>
  <c r="D45" i="43"/>
  <c r="D43" i="43"/>
  <c r="D42" i="43"/>
  <c r="F41" i="43"/>
  <c r="E41" i="43"/>
  <c r="D41" i="43"/>
  <c r="B41" i="43"/>
  <c r="C35" i="43"/>
  <c r="C34" i="43"/>
  <c r="C30" i="43"/>
  <c r="D26" i="43"/>
  <c r="D25" i="43"/>
  <c r="A16" i="43"/>
  <c r="B12" i="43"/>
  <c r="A8" i="43"/>
  <c r="A7" i="35" s="1"/>
  <c r="D194" i="37"/>
  <c r="D195" i="37" s="1"/>
  <c r="C191" i="37"/>
  <c r="D186" i="37"/>
  <c r="D187" i="37" s="1"/>
  <c r="D177" i="37"/>
  <c r="D178" i="37" s="1"/>
  <c r="C165" i="37"/>
  <c r="D169" i="37" s="1"/>
  <c r="D170" i="37" s="1"/>
  <c r="C157" i="37"/>
  <c r="C156" i="37"/>
  <c r="C155" i="37"/>
  <c r="C145" i="37"/>
  <c r="C144" i="37"/>
  <c r="C138" i="37"/>
  <c r="C132" i="37"/>
  <c r="C130" i="37"/>
  <c r="C128" i="37"/>
  <c r="C127" i="37"/>
  <c r="D133" i="37" s="1"/>
  <c r="D134" i="37" s="1"/>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A7" i="37"/>
  <c r="D547" i="36"/>
  <c r="B43" i="29" s="1"/>
  <c r="B543" i="36"/>
  <c r="C542" i="36"/>
  <c r="A537" i="36"/>
  <c r="B532" i="36"/>
  <c r="C530" i="36"/>
  <c r="D533" i="36" s="1"/>
  <c r="D534" i="36" s="1"/>
  <c r="B161" i="29" s="1"/>
  <c r="C528" i="36"/>
  <c r="A517" i="36"/>
  <c r="D513" i="36"/>
  <c r="D514" i="36" s="1"/>
  <c r="B151" i="29" s="1"/>
  <c r="B512" i="36"/>
  <c r="A506" i="36"/>
  <c r="D499" i="36"/>
  <c r="D500" i="36" s="1"/>
  <c r="B498" i="36"/>
  <c r="D493" i="36"/>
  <c r="C490" i="36"/>
  <c r="A484" i="36"/>
  <c r="B476" i="36"/>
  <c r="C469" i="36"/>
  <c r="C466" i="36"/>
  <c r="C465" i="36"/>
  <c r="C461" i="36"/>
  <c r="D457" i="36"/>
  <c r="C455" i="36"/>
  <c r="A447" i="36"/>
  <c r="B439" i="36"/>
  <c r="C438" i="36"/>
  <c r="C432" i="36"/>
  <c r="C431" i="36"/>
  <c r="C425" i="36"/>
  <c r="C422" i="36"/>
  <c r="C415" i="36"/>
  <c r="C411" i="36"/>
  <c r="D406" i="36"/>
  <c r="D407" i="36" s="1"/>
  <c r="C405" i="36"/>
  <c r="C402" i="36"/>
  <c r="A394" i="36"/>
  <c r="B386" i="36"/>
  <c r="C381" i="36"/>
  <c r="C378" i="36"/>
  <c r="D373" i="36"/>
  <c r="D374" i="36" s="1"/>
  <c r="C371" i="36"/>
  <c r="C369" i="36"/>
  <c r="C368" i="36"/>
  <c r="A361" i="36"/>
  <c r="B353" i="36"/>
  <c r="C348" i="36"/>
  <c r="C344" i="36"/>
  <c r="C342" i="36"/>
  <c r="C340" i="36"/>
  <c r="C331" i="36"/>
  <c r="D333" i="36" s="1"/>
  <c r="A321" i="36"/>
  <c r="B313" i="36"/>
  <c r="C304" i="36"/>
  <c r="C302" i="36"/>
  <c r="C297" i="36"/>
  <c r="C295" i="36"/>
  <c r="C294" i="36"/>
  <c r="C291" i="36"/>
  <c r="C282" i="36"/>
  <c r="C278" i="36"/>
  <c r="A269" i="36"/>
  <c r="B261" i="36"/>
  <c r="C252" i="36"/>
  <c r="C251" i="36"/>
  <c r="C250" i="36"/>
  <c r="C249" i="36"/>
  <c r="C240" i="36"/>
  <c r="C238" i="36"/>
  <c r="C235" i="36"/>
  <c r="C230" i="36"/>
  <c r="C227" i="36"/>
  <c r="C220" i="36"/>
  <c r="C219" i="36"/>
  <c r="D222" i="36" s="1"/>
  <c r="D223" i="36" s="1"/>
  <c r="A208" i="36"/>
  <c r="B200" i="36"/>
  <c r="C194" i="36"/>
  <c r="C190" i="36"/>
  <c r="C186" i="36"/>
  <c r="C184" i="36"/>
  <c r="C182" i="36"/>
  <c r="C181" i="36"/>
  <c r="C170" i="36"/>
  <c r="D172" i="36" s="1"/>
  <c r="D173" i="36" s="1"/>
  <c r="A161" i="36"/>
  <c r="B153" i="36"/>
  <c r="C147" i="36"/>
  <c r="C145" i="36"/>
  <c r="C143" i="36"/>
  <c r="D154" i="36" s="1"/>
  <c r="D155" i="36" s="1"/>
  <c r="C138" i="36"/>
  <c r="C134" i="36"/>
  <c r="C132" i="36"/>
  <c r="C131" i="36"/>
  <c r="C129" i="36"/>
  <c r="C125" i="36"/>
  <c r="D139" i="36" s="1"/>
  <c r="D140" i="36" s="1"/>
  <c r="C115" i="36"/>
  <c r="D117" i="36" s="1"/>
  <c r="A106" i="36"/>
  <c r="C91" i="36"/>
  <c r="C89" i="36"/>
  <c r="D100" i="36" s="1"/>
  <c r="C82" i="36"/>
  <c r="C79" i="36"/>
  <c r="C74" i="36"/>
  <c r="C72" i="36"/>
  <c r="C69" i="36"/>
  <c r="C68" i="36"/>
  <c r="C65" i="36"/>
  <c r="C59" i="36"/>
  <c r="D61" i="36" s="1"/>
  <c r="D62" i="36" s="1"/>
  <c r="A49" i="36"/>
  <c r="C35" i="36"/>
  <c r="C34" i="36"/>
  <c r="C30" i="36"/>
  <c r="D25" i="36"/>
  <c r="A16" i="36"/>
  <c r="B184" i="29"/>
  <c r="B183" i="29"/>
  <c r="B182" i="29"/>
  <c r="B181" i="29"/>
  <c r="B180" i="29"/>
  <c r="J178" i="29"/>
  <c r="B175" i="29"/>
  <c r="B174" i="29"/>
  <c r="B173" i="29"/>
  <c r="B172" i="29"/>
  <c r="B171" i="29"/>
  <c r="J169" i="29"/>
  <c r="B166" i="29"/>
  <c r="B165" i="29"/>
  <c r="B164" i="29"/>
  <c r="B163" i="29"/>
  <c r="B162" i="29"/>
  <c r="J160" i="29"/>
  <c r="B156" i="29"/>
  <c r="B155" i="29"/>
  <c r="B154" i="29"/>
  <c r="B153" i="29"/>
  <c r="B152" i="29"/>
  <c r="J150" i="29"/>
  <c r="B147" i="29"/>
  <c r="B146" i="29"/>
  <c r="B145" i="29"/>
  <c r="B144" i="29"/>
  <c r="B143" i="29"/>
  <c r="J141" i="29"/>
  <c r="B138" i="29"/>
  <c r="B137" i="29"/>
  <c r="B136" i="29"/>
  <c r="B135" i="29"/>
  <c r="B134" i="29"/>
  <c r="J132" i="29"/>
  <c r="B129" i="29"/>
  <c r="B128" i="29"/>
  <c r="B127" i="29"/>
  <c r="B126" i="29"/>
  <c r="B125" i="29"/>
  <c r="J123" i="29"/>
  <c r="B120" i="29"/>
  <c r="B119" i="29"/>
  <c r="B118" i="29"/>
  <c r="B117" i="29"/>
  <c r="B116" i="29"/>
  <c r="J114" i="29"/>
  <c r="B111" i="29"/>
  <c r="B110" i="29"/>
  <c r="B109" i="29"/>
  <c r="B108" i="29"/>
  <c r="B107" i="29"/>
  <c r="J105" i="29"/>
  <c r="B102" i="29"/>
  <c r="B101" i="29"/>
  <c r="B100" i="29"/>
  <c r="B99" i="29"/>
  <c r="B98" i="29"/>
  <c r="J96" i="29"/>
  <c r="B93" i="29"/>
  <c r="B92" i="29"/>
  <c r="B91" i="29"/>
  <c r="B90" i="29"/>
  <c r="B89" i="29"/>
  <c r="J87" i="29"/>
  <c r="B84" i="29"/>
  <c r="B83" i="29"/>
  <c r="B82" i="29"/>
  <c r="B81" i="29"/>
  <c r="B80" i="29"/>
  <c r="J78" i="29"/>
  <c r="B75" i="29"/>
  <c r="B74" i="29"/>
  <c r="B73" i="29"/>
  <c r="B72" i="29"/>
  <c r="B71" i="29"/>
  <c r="J69" i="29"/>
  <c r="B66" i="29"/>
  <c r="B65" i="29"/>
  <c r="B64" i="29"/>
  <c r="B63" i="29"/>
  <c r="B62" i="29"/>
  <c r="J60" i="29"/>
  <c r="B57" i="29"/>
  <c r="B56" i="29"/>
  <c r="B55" i="29"/>
  <c r="B54" i="29"/>
  <c r="B53" i="29"/>
  <c r="J51" i="29"/>
  <c r="B48" i="29"/>
  <c r="B47" i="29"/>
  <c r="B46" i="29"/>
  <c r="B45" i="29"/>
  <c r="B44" i="29"/>
  <c r="J42" i="29"/>
  <c r="B39" i="29"/>
  <c r="B38" i="29"/>
  <c r="B37" i="29"/>
  <c r="B36" i="29"/>
  <c r="B35" i="29"/>
  <c r="J33" i="29"/>
  <c r="B29" i="29"/>
  <c r="B28" i="29"/>
  <c r="B27" i="29"/>
  <c r="B26" i="29"/>
  <c r="B25" i="29"/>
  <c r="J23" i="29"/>
  <c r="D197" i="35" l="1"/>
  <c r="D161" i="37"/>
  <c r="D162" i="37" s="1"/>
  <c r="D149" i="37"/>
  <c r="D150" i="37" s="1"/>
  <c r="D118" i="37"/>
  <c r="D119" i="37" s="1"/>
  <c r="D102" i="37"/>
  <c r="D103" i="37" s="1"/>
  <c r="D84" i="37"/>
  <c r="D85" i="37" s="1"/>
  <c r="D63" i="37"/>
  <c r="D64" i="37" s="1"/>
  <c r="D544" i="36"/>
  <c r="D545" i="36" s="1"/>
  <c r="B170" i="29" s="1"/>
  <c r="D502" i="36"/>
  <c r="D503" i="36" s="1"/>
  <c r="B142" i="29" s="1"/>
  <c r="D494" i="36"/>
  <c r="D477" i="36"/>
  <c r="D478" i="36" s="1"/>
  <c r="D458" i="36"/>
  <c r="D440" i="36"/>
  <c r="D441" i="36" s="1"/>
  <c r="D426" i="36"/>
  <c r="D427" i="36" s="1"/>
  <c r="D417" i="36"/>
  <c r="D418" i="36" s="1"/>
  <c r="D387" i="36"/>
  <c r="D388" i="36" s="1"/>
  <c r="D354" i="36"/>
  <c r="D355" i="36" s="1"/>
  <c r="D334" i="36"/>
  <c r="D314" i="36"/>
  <c r="D315" i="36" s="1"/>
  <c r="D285" i="36"/>
  <c r="D262" i="36"/>
  <c r="D263" i="36" s="1"/>
  <c r="D244" i="36"/>
  <c r="D245" i="36" s="1"/>
  <c r="D201" i="36"/>
  <c r="D202" i="36" s="1"/>
  <c r="D157" i="36"/>
  <c r="D158" i="36" s="1"/>
  <c r="B70" i="29" s="1"/>
  <c r="D118" i="36"/>
  <c r="D84" i="36"/>
  <c r="D85" i="36" s="1"/>
  <c r="D101" i="36"/>
  <c r="D42" i="36"/>
  <c r="D43" i="36" s="1"/>
  <c r="D26" i="36"/>
  <c r="D198" i="37" l="1"/>
  <c r="D199" i="37" s="1"/>
  <c r="B179" i="29" s="1"/>
  <c r="D480" i="36"/>
  <c r="D481" i="36" s="1"/>
  <c r="B133" i="29" s="1"/>
  <c r="D443" i="36"/>
  <c r="D444" i="36" s="1"/>
  <c r="B124" i="29" s="1"/>
  <c r="D390" i="36"/>
  <c r="D391" i="36" s="1"/>
  <c r="B115" i="29" s="1"/>
  <c r="D357" i="36"/>
  <c r="D358" i="36" s="1"/>
  <c r="B106" i="29" s="1"/>
  <c r="D317" i="36"/>
  <c r="D318" i="36" s="1"/>
  <c r="B97" i="29" s="1"/>
  <c r="D286" i="36"/>
  <c r="D265" i="36"/>
  <c r="D266" i="36" s="1"/>
  <c r="B88" i="29" s="1"/>
  <c r="D204" i="36"/>
  <c r="D205" i="36" s="1"/>
  <c r="B79" i="29" s="1"/>
  <c r="D102" i="36"/>
  <c r="D103" i="36" s="1"/>
  <c r="B61" i="29" s="1"/>
  <c r="D45" i="36"/>
  <c r="B11" i="37" l="1"/>
  <c r="D46" i="36"/>
  <c r="B52" i="29" s="1"/>
  <c r="D548" i="36"/>
  <c r="D549" i="36" s="1"/>
  <c r="B12" i="36" s="1"/>
  <c r="B24" i="29" l="1"/>
  <c r="B34" i="29"/>
</calcChain>
</file>

<file path=xl/sharedStrings.xml><?xml version="1.0" encoding="utf-8"?>
<sst xmlns="http://schemas.openxmlformats.org/spreadsheetml/2006/main" count="5187" uniqueCount="450">
  <si>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</si>
  <si>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</si>
  <si>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</si>
  <si>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</si>
  <si>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</si>
  <si>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</si>
  <si>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</si>
  <si>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</si>
  <si>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</si>
  <si>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</si>
  <si>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</si>
  <si>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</si>
  <si>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</si>
  <si>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</si>
  <si>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</si>
  <si>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</si>
  <si>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</si>
  <si>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</si>
  <si>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</si>
  <si>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</si>
  <si>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</si>
  <si>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</si>
  <si>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</si>
  <si>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</si>
  <si>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</si>
  <si>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</si>
  <si>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</si>
  <si>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</si>
  <si>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</si>
  <si>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</si>
  <si>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</si>
  <si>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</si>
  <si>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</si>
  <si>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</si>
  <si>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</si>
  <si>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</si>
  <si>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</si>
  <si>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</si>
  <si>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</si>
  <si>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</si>
  <si>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</si>
  <si>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</si>
  <si>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</si>
  <si>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</si>
  <si>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</si>
  <si>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</si>
  <si>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</si>
  <si>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</si>
  <si>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</si>
  <si>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</si>
  <si>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</si>
  <si>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</si>
  <si>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</si>
  <si>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</si>
  <si>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</si>
  <si>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</si>
  <si>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</si>
  <si>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</si>
  <si>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</si>
  <si>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</si>
  <si>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</si>
  <si>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</si>
  <si>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</si>
  <si>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</si>
  <si>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</si>
  <si>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</si>
  <si>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</si>
  <si>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</si>
  <si>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</si>
  <si>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</si>
  <si>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</si>
  <si>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</si>
  <si>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</si>
  <si>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</si>
  <si>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</si>
  <si>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</si>
  <si>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</si>
  <si>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</si>
  <si>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</si>
  <si>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</si>
  <si>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</si>
  <si>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</si>
  <si>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</si>
  <si>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</si>
  <si>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</si>
  <si>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</si>
  <si>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</si>
  <si>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</si>
  <si>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</si>
  <si>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</si>
  <si>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</si>
  <si>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</si>
  <si>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</si>
  <si>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</si>
  <si>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</si>
  <si>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</si>
  <si>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</si>
  <si>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</si>
  <si>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</si>
  <si>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</si>
  <si>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</si>
  <si>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</si>
  <si>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</si>
  <si>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</si>
  <si>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</si>
  <si>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</si>
  <si>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</si>
  <si>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</si>
  <si>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</si>
  <si>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</si>
  <si>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</si>
  <si>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</si>
  <si>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</si>
  <si>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</si>
  <si>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</si>
  <si>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</si>
  <si>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</si>
  <si>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</si>
  <si>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</si>
  <si>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</si>
  <si>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</si>
  <si>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</si>
  <si>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</si>
  <si>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</si>
  <si>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</si>
  <si>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</si>
  <si>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</si>
  <si>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</si>
  <si>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</si>
  <si>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</si>
  <si>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</si>
  <si>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</si>
  <si>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</si>
  <si>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</si>
  <si>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</si>
  <si>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</si>
  <si>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</si>
  <si>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</si>
  <si>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</si>
  <si>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</si>
  <si>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</si>
  <si>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</si>
  <si>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</si>
  <si>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</si>
  <si>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</si>
  <si>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</si>
  <si>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</si>
  <si>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</si>
  <si>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</si>
  <si>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</si>
  <si>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</si>
  <si>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</si>
  <si>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</si>
  <si>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</si>
  <si>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</si>
  <si>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</si>
  <si>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</si>
  <si>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</si>
  <si>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</si>
  <si>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</si>
  <si>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</si>
  <si>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</si>
  <si>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</si>
  <si>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</si>
  <si>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</si>
  <si>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</si>
  <si>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</si>
  <si>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</si>
  <si>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</si>
  <si>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</si>
  <si>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</si>
  <si>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</si>
  <si>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</si>
  <si>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</si>
  <si>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</si>
  <si>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</si>
  <si>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</si>
  <si>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</si>
  <si>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</si>
  <si>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</si>
  <si>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</si>
  <si>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</si>
  <si>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</si>
  <si>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</si>
  <si>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</si>
  <si>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</si>
  <si>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</si>
  <si>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</si>
  <si>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</si>
  <si>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</si>
  <si>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</si>
  <si>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</si>
  <si>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</si>
  <si>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</si>
  <si>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</si>
  <si>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</si>
  <si>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</si>
  <si>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</si>
  <si>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</si>
  <si>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</si>
  <si>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</si>
  <si>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</si>
  <si>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</si>
  <si>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</si>
  <si>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</si>
  <si>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</si>
  <si>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</si>
  <si>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</si>
  <si>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</si>
  <si>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</si>
  <si>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</si>
  <si>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</si>
  <si>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</si>
  <si>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</si>
  <si>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</si>
  <si>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</si>
  <si>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</si>
  <si>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</si>
  <si>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</si>
  <si>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</si>
  <si>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</si>
  <si>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</si>
  <si>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</si>
  <si>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</si>
  <si>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</si>
  <si>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</si>
  <si>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</si>
  <si>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</si>
  <si>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</si>
  <si>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</si>
  <si>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</si>
  <si>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</si>
  <si>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</si>
  <si>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</si>
  <si>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</si>
  <si>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</si>
  <si>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</si>
  <si>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</si>
  <si>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</si>
  <si>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</si>
  <si>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</si>
  <si>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</si>
  <si>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</si>
  <si>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</si>
  <si>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</si>
  <si>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</si>
  <si>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</si>
  <si>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</si>
  <si>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</si>
  <si>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</si>
  <si>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</si>
  <si>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</si>
  <si>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</si>
  <si>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</si>
  <si>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</si>
  <si>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</si>
  <si>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</si>
  <si>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</si>
  <si>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</si>
  <si>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</si>
  <si>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</si>
  <si>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</si>
  <si>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</si>
  <si>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</si>
  <si>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</si>
  <si>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</si>
  <si>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</si>
  <si>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</si>
  <si>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</si>
  <si>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</si>
  <si>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</si>
  <si>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</si>
  <si>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</si>
  <si>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</si>
  <si>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</si>
  <si>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</si>
  <si>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</si>
  <si>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</si>
  <si>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</si>
  <si>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</si>
  <si>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</si>
  <si>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</si>
  <si>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</si>
  <si>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</si>
  <si>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</si>
  <si>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</si>
  <si>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</si>
  <si>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</si>
  <si>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</si>
  <si>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</si>
  <si>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</si>
  <si>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</si>
  <si>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</si>
  <si>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</si>
  <si>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</si>
  <si>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</si>
  <si>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</si>
  <si>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</si>
  <si>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</si>
  <si>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</si>
  <si>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</si>
  <si>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</si>
  <si>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</si>
  <si>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</si>
  <si>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</si>
  <si>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</si>
  <si>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</si>
  <si>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</si>
  <si>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</si>
  <si>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</si>
  <si>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</si>
  <si>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</si>
  <si>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</si>
  <si>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</si>
  <si>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</si>
  <si>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</si>
  <si>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</si>
  <si>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</si>
  <si>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</si>
  <si>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</si>
  <si>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</si>
  <si>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</si>
  <si>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</si>
  <si>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</si>
  <si>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</si>
  <si>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</si>
  <si>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</si>
  <si>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</si>
  <si>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</si>
  <si>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</si>
  <si>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</si>
  <si>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</si>
  <si>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</si>
  <si>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</si>
  <si>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</si>
  <si>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</si>
  <si>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</si>
  <si>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</si>
  <si>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</si>
  <si>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</si>
  <si>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</si>
  <si>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</si>
  <si>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</si>
  <si>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</si>
  <si>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</si>
  <si>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</si>
  <si>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</si>
  <si>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</si>
  <si>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</si>
  <si>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</si>
  <si>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</si>
  <si>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</si>
  <si>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</si>
  <si>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</si>
  <si>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</si>
  <si>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</si>
  <si>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</si>
  <si>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</si>
  <si>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</si>
  <si>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</si>
  <si>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</si>
  <si>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</si>
  <si>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</si>
  <si>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</si>
  <si>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</si>
  <si>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</si>
  <si>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</si>
  <si>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</si>
  <si>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</si>
  <si>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</si>
  <si>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</si>
  <si>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</si>
  <si>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</si>
  <si>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</si>
  <si>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</si>
  <si>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</si>
  <si>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</si>
  <si>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</si>
  <si>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</si>
  <si>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</si>
  <si>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</si>
  <si>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</si>
  <si>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</si>
  <si>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</si>
  <si>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</si>
  <si>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</si>
  <si>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</si>
  <si>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</si>
  <si>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</si>
  <si>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</si>
  <si>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</si>
  <si>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</si>
  <si>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</si>
  <si>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</si>
  <si>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</si>
  <si>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</si>
  <si>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</si>
  <si>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</si>
  <si>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</si>
  <si>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</si>
  <si>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</si>
  <si>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</si>
  <si>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</si>
  <si>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</si>
  <si>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</si>
  <si>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</si>
  <si>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</si>
  <si>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</si>
  <si>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Siliana</t>
  </si>
  <si>
    <t>M Dhia MECHLAOUI</t>
  </si>
  <si>
    <t>Directeur magasin et Chef rayons</t>
  </si>
  <si>
    <t>Assurer un meilleur classement des enregistrements des paramètres de contrôle à la réception et les certificats de salubrités.</t>
  </si>
  <si>
    <t>Il s'agit d'un terminal de cuisson.</t>
  </si>
  <si>
    <t>L'aspect visuel de l'huile de friture n'était pas satisfaisant.</t>
  </si>
  <si>
    <t>Conformité du test de traçabilité.</t>
  </si>
  <si>
    <t>Utilisation du thermomètre du rayon traiteur, fournir un thermomètre pour le rayon charcuterie/fromage.</t>
  </si>
  <si>
    <t xml:space="preserve">Assurer l'identification de chaque morceau de fromage.
Assurer l'identification des boudins de charcuteries entamés.
Respecter la notion du FEFO lors de la découpe des meules de fromage. </t>
  </si>
  <si>
    <t>Correct.</t>
  </si>
  <si>
    <t>Le rabotage de la planche de découpe au niveau du laboratoire est nécessaire. (voir photo).</t>
  </si>
  <si>
    <t>Le port du calot est indispensable.</t>
  </si>
  <si>
    <t xml:space="preserve">Le balisage n’était pas conforme, il faut indiquer la dénomination commerciale des poissons en langue arabe et française. </t>
  </si>
  <si>
    <t>Renforcer le nettoyage des étagères des pâtes, farine et sucre.</t>
  </si>
  <si>
    <t>Assurer l'étiquetage des portions de potirons.</t>
  </si>
  <si>
    <t>Certains portes-appâts étaient non fixés, assurer la fixation de ces derniers.</t>
  </si>
  <si>
    <t xml:space="preserve">Décollement de la résine à plusieurs niveaux.  
</t>
  </si>
  <si>
    <t xml:space="preserve">Présence de givre au niveau du meuble des glaces, le dégivrage du meuble est nécessaire.
</t>
  </si>
  <si>
    <t>Température affichée: 2°C
Température mesurée: 3°C</t>
  </si>
  <si>
    <t>Température affichée: 4,6°C
Température mesurée: 3,8°C</t>
  </si>
  <si>
    <t>Température à cœur du soufflet (english pie) = 9°C.</t>
  </si>
  <si>
    <t>Température affichée: 4,6°C
Température mesurée: 4,4°C</t>
  </si>
  <si>
    <t>Interdire l’utilisation du grattoir métallique</t>
  </si>
  <si>
    <t xml:space="preserve">Le revêtement du sol était crevassé au niveau de la chambre froide négative. 
</t>
  </si>
  <si>
    <t>Procéder aux réparations nécessaires.</t>
  </si>
  <si>
    <t>Température mesurée -15°C
Température affichée -16°C</t>
  </si>
  <si>
    <t xml:space="preserve">Charcuterie/fromage:
La conduite était endommagée, stagnation de l’eau au niveau du sol du laboratoire. (voir photo)
</t>
  </si>
  <si>
    <t xml:space="preserve">FLEG:
le DEIV était défaillant.
</t>
  </si>
  <si>
    <t xml:space="preserve">Le système d’ouverture à pédale était rompu. </t>
  </si>
  <si>
    <t xml:space="preserve">Remplacer le tube néon du DEIV.
</t>
  </si>
  <si>
    <t>Réparer la pédale de la poubelle.</t>
  </si>
  <si>
    <t>Procéder à la réparation nécessaire du sol.</t>
  </si>
  <si>
    <t>Le thermomètre est utilisé dans le rayon charcuterie/ fromage, afin d'éviter le risque des contaminations croisées, il est indispensable d'utiliser un thermomètre par rayon.</t>
  </si>
  <si>
    <t>Assurer le nettoyage des éléments d'exposition (paniers en plastique) des fromages, les moisissures se développent facilement sur ces surfaces.</t>
  </si>
  <si>
    <t>Trois morceaux de fromage ( sicilien valk et sardaigne valk) étaient non identifiés, la traçabilité est manquante à ce niveau.
Trois boudins entamés de salami spécial (El mazraa) et un boudin de jambon de dinde fumé (Chahia) étaient sans identification.
Lors du test de traçabilité, la date d'ouverture n'était pas respectée pour deux articles de fromage:
* Landor au cheddar: DO1: 20-03-18 / DO2: 08-18.
* Meule edam: DO1: 27-03-18 / DO2: 06-03-18</t>
  </si>
  <si>
    <t>L'hygrométrie relevée au niveau de la réserve PGC était de 63%, l'hygrométrie ne doit pas dépasser 65%.
L'hygrométrie relevée au niveau de la réserve des produits sensibles (fruits secs) était de 58%, conforme.</t>
  </si>
  <si>
    <t>Température affichée: 3,4°C
Température mesurée: 10°C 
On constate une grande différence entre les deux températures mesurées.</t>
  </si>
  <si>
    <t>Procéder à la réparation nécessaire de ce meuble.</t>
  </si>
  <si>
    <t>Le sol était crevassé au niveau de l’entrée du monte-charge</t>
  </si>
  <si>
    <t xml:space="preserve">Des gâteaux étaient mis en décongélation au niveau du laboratoire dans un caddy. (voir photo)
</t>
  </si>
  <si>
    <t>Interdir cette pratique.
Les produits doivent être en décongélation au froid positif.</t>
  </si>
  <si>
    <t>Mettre en place un égouttoir pour les abats exposés.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</si>
</sst>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8" fillId="0" borderId="1" xfId="0" applyFont="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22068576"/>
        <c:axId val="-2022066944"/>
      </c:barChart>
      <c:catAx>
        <c:axId val="-2022068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2066944"/>
        <c:crosses val="autoZero"/>
        <c:auto val="1"/>
        <c:lblAlgn val="ctr"/>
        <c:lblOffset val="100"/>
        <c:noMultiLvlLbl val="0"/>
      </c:catAx>
      <c:valAx>
        <c:axId val="-202206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2068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00455408"/>
        <c:axId val="-1800452144"/>
      </c:barChart>
      <c:catAx>
        <c:axId val="-180045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0452144"/>
        <c:crosses val="autoZero"/>
        <c:auto val="1"/>
        <c:lblAlgn val="ctr"/>
        <c:lblOffset val="100"/>
        <c:noMultiLvlLbl val="0"/>
      </c:catAx>
      <c:valAx>
        <c:axId val="-180045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045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00453776"/>
        <c:axId val="-1800451600"/>
      </c:barChart>
      <c:catAx>
        <c:axId val="-1800453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0451600"/>
        <c:crosses val="autoZero"/>
        <c:auto val="1"/>
        <c:lblAlgn val="ctr"/>
        <c:lblOffset val="100"/>
        <c:noMultiLvlLbl val="0"/>
      </c:catAx>
      <c:valAx>
        <c:axId val="-1800451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0453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00452688"/>
        <c:axId val="-1800451056"/>
      </c:barChart>
      <c:catAx>
        <c:axId val="-1800452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0451056"/>
        <c:crosses val="autoZero"/>
        <c:auto val="1"/>
        <c:lblAlgn val="ctr"/>
        <c:lblOffset val="100"/>
        <c:noMultiLvlLbl val="0"/>
      </c:catAx>
      <c:valAx>
        <c:axId val="-180045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0452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00459216"/>
        <c:axId val="-1800449968"/>
      </c:barChart>
      <c:catAx>
        <c:axId val="-180045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0449968"/>
        <c:crosses val="autoZero"/>
        <c:auto val="1"/>
        <c:lblAlgn val="ctr"/>
        <c:lblOffset val="100"/>
        <c:noMultiLvlLbl val="0"/>
      </c:catAx>
      <c:valAx>
        <c:axId val="-1800449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045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00453232"/>
        <c:axId val="-1800448880"/>
      </c:barChart>
      <c:catAx>
        <c:axId val="-180045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0448880"/>
        <c:crosses val="autoZero"/>
        <c:auto val="1"/>
        <c:lblAlgn val="ctr"/>
        <c:lblOffset val="100"/>
        <c:noMultiLvlLbl val="0"/>
      </c:catAx>
      <c:valAx>
        <c:axId val="-180044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045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0.91249999999999998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00462480"/>
        <c:axId val="-1800461392"/>
      </c:barChart>
      <c:catAx>
        <c:axId val="-1800462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0461392"/>
        <c:crosses val="autoZero"/>
        <c:auto val="1"/>
        <c:lblAlgn val="ctr"/>
        <c:lblOffset val="100"/>
        <c:noMultiLvlLbl val="0"/>
      </c:catAx>
      <c:valAx>
        <c:axId val="-1800461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0462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0.93506493506493504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99633328"/>
        <c:axId val="-1799631152"/>
      </c:barChart>
      <c:catAx>
        <c:axId val="-179963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631152"/>
        <c:crosses val="autoZero"/>
        <c:auto val="1"/>
        <c:lblAlgn val="ctr"/>
        <c:lblOffset val="100"/>
        <c:noMultiLvlLbl val="0"/>
      </c:catAx>
      <c:valAx>
        <c:axId val="-179963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963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0.92378246753246751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99636048"/>
        <c:axId val="-1799639856"/>
        <c:extLst xmlns:c16r2="http://schemas.microsoft.com/office/drawing/2015/06/chart"/>
      </c:barChart>
      <c:catAx>
        <c:axId val="-17996360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639856"/>
        <c:crosses val="autoZero"/>
        <c:auto val="1"/>
        <c:lblAlgn val="ctr"/>
        <c:lblOffset val="100"/>
        <c:noMultiLvlLbl val="0"/>
      </c:catAx>
      <c:valAx>
        <c:axId val="-17996398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99636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99632240"/>
        <c:axId val="-1799628432"/>
        <c:extLst xmlns:c16r2="http://schemas.microsoft.com/office/drawing/2015/06/chart"/>
      </c:barChart>
      <c:catAx>
        <c:axId val="-179963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9628432"/>
        <c:crosses val="autoZero"/>
        <c:auto val="1"/>
        <c:lblAlgn val="ctr"/>
        <c:lblOffset val="100"/>
        <c:noMultiLvlLbl val="0"/>
      </c:catAx>
      <c:valAx>
        <c:axId val="-179962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9963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0.78787878787878785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01160000"/>
        <c:axId val="-1801156192"/>
      </c:barChart>
      <c:catAx>
        <c:axId val="-180116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156192"/>
        <c:crosses val="autoZero"/>
        <c:auto val="1"/>
        <c:lblAlgn val="ctr"/>
        <c:lblOffset val="100"/>
        <c:noMultiLvlLbl val="0"/>
      </c:catAx>
      <c:valAx>
        <c:axId val="-180115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16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01158912"/>
        <c:axId val="-1801151840"/>
      </c:barChart>
      <c:catAx>
        <c:axId val="-1801158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151840"/>
        <c:crosses val="autoZero"/>
        <c:auto val="1"/>
        <c:lblAlgn val="ctr"/>
        <c:lblOffset val="100"/>
        <c:noMultiLvlLbl val="0"/>
      </c:catAx>
      <c:valAx>
        <c:axId val="-180115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158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0.734375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01157280"/>
        <c:axId val="-1801144768"/>
      </c:barChart>
      <c:catAx>
        <c:axId val="-180115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144768"/>
        <c:crosses val="autoZero"/>
        <c:auto val="1"/>
        <c:lblAlgn val="ctr"/>
        <c:lblOffset val="100"/>
        <c:noMultiLvlLbl val="0"/>
      </c:catAx>
      <c:valAx>
        <c:axId val="-1801144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15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0.97560975609756095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01152928"/>
        <c:axId val="-1801146944"/>
      </c:barChart>
      <c:catAx>
        <c:axId val="-180115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146944"/>
        <c:crosses val="autoZero"/>
        <c:auto val="1"/>
        <c:lblAlgn val="ctr"/>
        <c:lblOffset val="100"/>
        <c:noMultiLvlLbl val="0"/>
      </c:catAx>
      <c:valAx>
        <c:axId val="-180114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15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01153472"/>
        <c:axId val="-1801159456"/>
      </c:barChart>
      <c:catAx>
        <c:axId val="-180115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159456"/>
        <c:crosses val="autoZero"/>
        <c:auto val="1"/>
        <c:lblAlgn val="ctr"/>
        <c:lblOffset val="100"/>
        <c:noMultiLvlLbl val="0"/>
      </c:catAx>
      <c:valAx>
        <c:axId val="-1801159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15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01155648"/>
        <c:axId val="-1801156736"/>
      </c:barChart>
      <c:catAx>
        <c:axId val="-180115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156736"/>
        <c:crosses val="autoZero"/>
        <c:auto val="1"/>
        <c:lblAlgn val="ctr"/>
        <c:lblOffset val="100"/>
        <c:noMultiLvlLbl val="0"/>
      </c:catAx>
      <c:valAx>
        <c:axId val="-180115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15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01155104"/>
        <c:axId val="-1801154560"/>
      </c:barChart>
      <c:catAx>
        <c:axId val="-180115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154560"/>
        <c:crosses val="autoZero"/>
        <c:auto val="1"/>
        <c:lblAlgn val="ctr"/>
        <c:lblOffset val="100"/>
        <c:noMultiLvlLbl val="0"/>
      </c:catAx>
      <c:valAx>
        <c:axId val="-180115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15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00456496"/>
        <c:axId val="-1800458672"/>
      </c:barChart>
      <c:catAx>
        <c:axId val="-180045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0458672"/>
        <c:crosses val="autoZero"/>
        <c:auto val="1"/>
        <c:lblAlgn val="ctr"/>
        <c:lblOffset val="100"/>
        <c:noMultiLvlLbl val="0"/>
      </c:catAx>
      <c:valAx>
        <c:axId val="-1800458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045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3" t="s">
        <v>324</v>
      </c>
      <c r="B18" s="303"/>
      <c r="C18" s="303"/>
      <c r="D18" s="304" t="s">
        <v>408</v>
      </c>
      <c r="E18" s="304"/>
      <c r="F18" s="304"/>
      <c r="G18" s="304"/>
      <c r="H18" s="304"/>
      <c r="I18" s="304"/>
      <c r="J18" s="304"/>
      <c r="K18" s="304"/>
    </row>
    <row r="20" spans="1:11" ht="16.5" x14ac:dyDescent="0.3">
      <c r="A20" s="83"/>
      <c r="B20" s="78"/>
      <c r="C20" s="78"/>
      <c r="D20" s="78"/>
      <c r="E20" s="78"/>
      <c r="F20" s="78"/>
      <c r="G20" s="78"/>
      <c r="H20" s="78"/>
      <c r="I20" s="78"/>
    </row>
    <row r="21" spans="1:11" x14ac:dyDescent="0.25">
      <c r="A21" s="305" t="s">
        <v>325</v>
      </c>
      <c r="B21" s="305"/>
      <c r="C21" s="305"/>
      <c r="D21" s="305"/>
      <c r="E21" s="305"/>
      <c r="F21" s="305"/>
      <c r="G21" s="305"/>
      <c r="H21" s="305"/>
      <c r="I21" s="305"/>
      <c r="J21" s="305"/>
      <c r="K21" s="305"/>
    </row>
    <row r="22" spans="1:11" x14ac:dyDescent="0.25">
      <c r="A22" s="84"/>
      <c r="B22" s="79"/>
      <c r="C22" s="79"/>
      <c r="D22" s="78"/>
      <c r="E22" s="78"/>
      <c r="F22" s="78"/>
      <c r="G22" s="78"/>
      <c r="H22" s="78"/>
      <c r="I22" s="78"/>
    </row>
    <row r="23" spans="1:11" ht="42" customHeight="1" x14ac:dyDescent="0.25">
      <c r="A23" s="85" t="s">
        <v>326</v>
      </c>
      <c r="B23" s="299" t="s">
        <v>327</v>
      </c>
      <c r="C23" s="299"/>
      <c r="D23" s="78"/>
      <c r="E23" s="78"/>
      <c r="F23" s="78"/>
      <c r="G23" s="78"/>
      <c r="H23" s="78"/>
      <c r="I23" s="78"/>
      <c r="J23" s="77" t="str">
        <f>D18</f>
        <v>Siliana</v>
      </c>
    </row>
    <row r="24" spans="1:11" ht="33" customHeight="1" x14ac:dyDescent="0.25">
      <c r="A24" s="86" t="s">
        <v>328</v>
      </c>
      <c r="B24" s="298">
        <f>AVERAGE('A1 Exploitation'!D549,'A1 Technique'!D199)</f>
        <v>0.92378246753246751</v>
      </c>
      <c r="C24" s="298"/>
      <c r="D24" s="78"/>
      <c r="E24" s="78"/>
      <c r="F24" s="78"/>
      <c r="G24" s="78"/>
      <c r="H24" s="78"/>
      <c r="I24" s="78"/>
    </row>
    <row r="25" spans="1:11" ht="33" customHeight="1" x14ac:dyDescent="0.25">
      <c r="A25" s="85" t="s">
        <v>329</v>
      </c>
      <c r="B25" s="298">
        <f>AVERAGE('A2 Exploitation'!D549,'A2 Technique'!D199)</f>
        <v>0</v>
      </c>
      <c r="C25" s="298"/>
      <c r="D25" s="78"/>
      <c r="E25" s="78"/>
      <c r="F25" s="78"/>
      <c r="G25" s="78"/>
      <c r="H25" s="78"/>
      <c r="I25" s="78"/>
    </row>
    <row r="26" spans="1:11" ht="33" customHeight="1" x14ac:dyDescent="0.25">
      <c r="A26" s="86" t="s">
        <v>330</v>
      </c>
      <c r="B26" s="298">
        <f>AVERAGE('A3 Exploitation'!D549,'A3 Technique'!D199)</f>
        <v>0</v>
      </c>
      <c r="C26" s="298"/>
      <c r="D26" s="78"/>
      <c r="E26" s="78"/>
      <c r="F26" s="78"/>
      <c r="G26" s="78"/>
      <c r="H26" s="78"/>
      <c r="I26" s="78"/>
    </row>
    <row r="27" spans="1:11" ht="33" customHeight="1" x14ac:dyDescent="0.25">
      <c r="A27" s="86" t="s">
        <v>331</v>
      </c>
      <c r="B27" s="298">
        <f>AVERAGE('A4 Exploitation'!D549,'A4 Technique'!D199)</f>
        <v>0</v>
      </c>
      <c r="C27" s="298"/>
      <c r="D27" s="78"/>
      <c r="E27" s="78"/>
      <c r="F27" s="78"/>
      <c r="G27" s="78"/>
      <c r="H27" s="78"/>
      <c r="I27" s="78"/>
    </row>
    <row r="28" spans="1:11" ht="33" customHeight="1" x14ac:dyDescent="0.25">
      <c r="A28" s="85" t="s">
        <v>332</v>
      </c>
      <c r="B28" s="298">
        <f>AVERAGE('A5 Exploitation'!D549,'A5 Technique'!D199)</f>
        <v>0</v>
      </c>
      <c r="C28" s="298"/>
      <c r="D28" s="78"/>
      <c r="E28" s="78"/>
      <c r="F28" s="78"/>
      <c r="G28" s="78"/>
      <c r="H28" s="78"/>
      <c r="I28" s="78"/>
    </row>
    <row r="29" spans="1:11" ht="33" customHeight="1" x14ac:dyDescent="0.25">
      <c r="A29" s="85" t="s">
        <v>333</v>
      </c>
      <c r="B29" s="298">
        <f>AVERAGE('A6 Exploitation'!D549,'A6 Technique'!D199)</f>
        <v>0</v>
      </c>
      <c r="C29" s="29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299" t="s">
        <v>334</v>
      </c>
      <c r="C33" s="299"/>
      <c r="D33" s="78"/>
      <c r="E33" s="78"/>
      <c r="F33" s="78"/>
      <c r="G33" s="78"/>
      <c r="H33" s="78"/>
      <c r="I33" s="78"/>
      <c r="J33" s="77" t="str">
        <f>D18</f>
        <v>Siliana</v>
      </c>
    </row>
    <row r="34" spans="1:10" ht="33" customHeight="1" x14ac:dyDescent="0.25">
      <c r="A34" s="86" t="s">
        <v>328</v>
      </c>
      <c r="B34" s="298">
        <f>'A1 Exploitation'!D549</f>
        <v>0.93506493506493504</v>
      </c>
      <c r="C34" s="298"/>
      <c r="D34" s="78"/>
      <c r="E34" s="78"/>
      <c r="F34" s="78"/>
      <c r="G34" s="78"/>
      <c r="H34" s="78"/>
      <c r="I34" s="78"/>
    </row>
    <row r="35" spans="1:10" ht="33" customHeight="1" x14ac:dyDescent="0.25">
      <c r="A35" s="85" t="s">
        <v>329</v>
      </c>
      <c r="B35" s="298">
        <f>'A2 Exploitation'!D549</f>
        <v>0</v>
      </c>
      <c r="C35" s="298"/>
      <c r="D35" s="78"/>
      <c r="E35" s="78"/>
      <c r="F35" s="78"/>
      <c r="G35" s="78"/>
      <c r="H35" s="78"/>
      <c r="I35" s="78"/>
    </row>
    <row r="36" spans="1:10" ht="33" customHeight="1" x14ac:dyDescent="0.25">
      <c r="A36" s="86" t="s">
        <v>330</v>
      </c>
      <c r="B36" s="298">
        <f>'A3 Exploitation'!D549</f>
        <v>0</v>
      </c>
      <c r="C36" s="298"/>
      <c r="D36" s="78"/>
      <c r="E36" s="78"/>
      <c r="F36" s="78"/>
      <c r="G36" s="78"/>
      <c r="H36" s="78"/>
      <c r="I36" s="78"/>
    </row>
    <row r="37" spans="1:10" ht="33" customHeight="1" x14ac:dyDescent="0.25">
      <c r="A37" s="86" t="s">
        <v>331</v>
      </c>
      <c r="B37" s="298">
        <f>'A4 Exploitation'!D549</f>
        <v>0</v>
      </c>
      <c r="C37" s="298"/>
      <c r="D37" s="78"/>
      <c r="E37" s="78"/>
      <c r="F37" s="78"/>
      <c r="G37" s="78"/>
      <c r="H37" s="78"/>
      <c r="I37" s="78"/>
    </row>
    <row r="38" spans="1:10" ht="33" customHeight="1" x14ac:dyDescent="0.25">
      <c r="A38" s="85" t="s">
        <v>332</v>
      </c>
      <c r="B38" s="298">
        <f>'A5 Exploitation'!D549</f>
        <v>0</v>
      </c>
      <c r="C38" s="298"/>
      <c r="D38" s="78"/>
      <c r="E38" s="78"/>
      <c r="F38" s="78"/>
      <c r="G38" s="78"/>
      <c r="H38" s="78"/>
      <c r="I38" s="78"/>
    </row>
    <row r="39" spans="1:10" ht="33" customHeight="1" x14ac:dyDescent="0.25">
      <c r="A39" s="85" t="s">
        <v>333</v>
      </c>
      <c r="B39" s="298">
        <f>'A6 Exploitation'!D549</f>
        <v>0</v>
      </c>
      <c r="C39" s="29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2" t="s">
        <v>335</v>
      </c>
      <c r="C42" s="302"/>
      <c r="D42" s="78"/>
      <c r="E42" s="78"/>
      <c r="F42" s="78"/>
      <c r="G42" s="78"/>
      <c r="H42" s="78"/>
      <c r="I42" s="78"/>
      <c r="J42" s="77" t="str">
        <f>D18</f>
        <v>Siliana</v>
      </c>
    </row>
    <row r="43" spans="1:10" ht="33" customHeight="1" x14ac:dyDescent="0.25">
      <c r="A43" s="86" t="s">
        <v>328</v>
      </c>
      <c r="B43" s="298">
        <f>AVERAGE('A1 Exploitation'!D547, 'A1 Technique'!D197)</f>
        <v>0.5</v>
      </c>
      <c r="C43" s="298"/>
      <c r="D43" s="78"/>
      <c r="E43" s="78"/>
      <c r="F43" s="78"/>
      <c r="G43" s="78"/>
      <c r="H43" s="78"/>
      <c r="I43" s="78"/>
    </row>
    <row r="44" spans="1:10" ht="33" customHeight="1" x14ac:dyDescent="0.25">
      <c r="A44" s="85" t="s">
        <v>329</v>
      </c>
      <c r="B44" s="298" t="e">
        <f>AVERAGE('A2 Exploitation'!D547, 'A2 Technique'!D197)</f>
        <v>#DIV/0!</v>
      </c>
      <c r="C44" s="298"/>
      <c r="D44" s="78"/>
      <c r="E44" s="78"/>
      <c r="F44" s="78"/>
      <c r="G44" s="78"/>
      <c r="H44" s="78"/>
      <c r="I44" s="78"/>
    </row>
    <row r="45" spans="1:10" ht="33" customHeight="1" x14ac:dyDescent="0.25">
      <c r="A45" s="86" t="s">
        <v>330</v>
      </c>
      <c r="B45" s="298" t="e">
        <f>AVERAGE('A3 Exploitation'!D547, 'A3 Technique'!D197)</f>
        <v>#DIV/0!</v>
      </c>
      <c r="C45" s="298"/>
      <c r="D45" s="78"/>
      <c r="E45" s="78"/>
      <c r="F45" s="78"/>
      <c r="G45" s="78"/>
      <c r="H45" s="78"/>
      <c r="I45" s="78"/>
    </row>
    <row r="46" spans="1:10" ht="33" customHeight="1" x14ac:dyDescent="0.25">
      <c r="A46" s="86" t="s">
        <v>331</v>
      </c>
      <c r="B46" s="298" t="e">
        <f>AVERAGE('A4 Exploitation'!D547, 'A4 Technique'!D197)</f>
        <v>#DIV/0!</v>
      </c>
      <c r="C46" s="298"/>
      <c r="D46" s="78"/>
      <c r="E46" s="78"/>
      <c r="F46" s="78"/>
      <c r="G46" s="78"/>
      <c r="H46" s="78"/>
      <c r="I46" s="78"/>
    </row>
    <row r="47" spans="1:10" ht="33" customHeight="1" x14ac:dyDescent="0.25">
      <c r="A47" s="85" t="s">
        <v>332</v>
      </c>
      <c r="B47" s="298" t="e">
        <f>AVERAGE('A5 Exploitation'!D547, 'A5 Technique'!D197)</f>
        <v>#DIV/0!</v>
      </c>
      <c r="C47" s="298"/>
      <c r="D47" s="78"/>
      <c r="E47" s="78"/>
      <c r="F47" s="78"/>
      <c r="G47" s="78"/>
      <c r="H47" s="78"/>
      <c r="I47" s="78"/>
    </row>
    <row r="48" spans="1:10" ht="33" customHeight="1" x14ac:dyDescent="0.25">
      <c r="A48" s="85" t="s">
        <v>333</v>
      </c>
      <c r="B48" s="298" t="e">
        <f>AVERAGE('A6 Exploitation'!D547, 'A6 Technique'!D197)</f>
        <v>#DIV/0!</v>
      </c>
      <c r="C48" s="29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299" t="s">
        <v>336</v>
      </c>
      <c r="C51" s="299"/>
      <c r="D51" s="78"/>
      <c r="E51" s="78"/>
      <c r="F51" s="78"/>
      <c r="G51" s="78"/>
      <c r="H51" s="78"/>
      <c r="I51" s="78"/>
      <c r="J51" s="77" t="str">
        <f>D18</f>
        <v>Siliana</v>
      </c>
    </row>
    <row r="52" spans="1:10" ht="33" customHeight="1" x14ac:dyDescent="0.25">
      <c r="A52" s="86" t="s">
        <v>328</v>
      </c>
      <c r="B52" s="301">
        <f>'A1 Exploitation'!D46</f>
        <v>1</v>
      </c>
      <c r="C52" s="301"/>
      <c r="D52" s="78"/>
      <c r="E52" s="78"/>
      <c r="F52" s="78"/>
      <c r="G52" s="78"/>
      <c r="H52" s="78"/>
      <c r="I52" s="78"/>
    </row>
    <row r="53" spans="1:10" ht="33" customHeight="1" x14ac:dyDescent="0.25">
      <c r="A53" s="85" t="s">
        <v>329</v>
      </c>
      <c r="B53" s="301">
        <f>'A2 Exploitation'!D46</f>
        <v>0</v>
      </c>
      <c r="C53" s="301"/>
      <c r="D53" s="78"/>
      <c r="E53" s="78"/>
      <c r="F53" s="78"/>
      <c r="G53" s="78"/>
      <c r="H53" s="78"/>
      <c r="I53" s="78"/>
    </row>
    <row r="54" spans="1:10" ht="33" customHeight="1" x14ac:dyDescent="0.25">
      <c r="A54" s="86" t="s">
        <v>330</v>
      </c>
      <c r="B54" s="301">
        <f>'A3 Exploitation'!D46</f>
        <v>0</v>
      </c>
      <c r="C54" s="301"/>
      <c r="D54" s="78"/>
      <c r="E54" s="78"/>
      <c r="F54" s="78"/>
      <c r="G54" s="78"/>
      <c r="H54" s="78"/>
      <c r="I54" s="78"/>
    </row>
    <row r="55" spans="1:10" ht="33" customHeight="1" x14ac:dyDescent="0.25">
      <c r="A55" s="86" t="s">
        <v>331</v>
      </c>
      <c r="B55" s="301">
        <f>'A4 Exploitation'!D46</f>
        <v>0</v>
      </c>
      <c r="C55" s="301"/>
      <c r="D55" s="78"/>
      <c r="E55" s="78"/>
      <c r="F55" s="78"/>
      <c r="G55" s="78"/>
      <c r="H55" s="78"/>
      <c r="I55" s="78"/>
    </row>
    <row r="56" spans="1:10" ht="33" customHeight="1" x14ac:dyDescent="0.25">
      <c r="A56" s="85" t="s">
        <v>332</v>
      </c>
      <c r="B56" s="301">
        <f>'A5 Exploitation'!D46</f>
        <v>0</v>
      </c>
      <c r="C56" s="301"/>
      <c r="D56" s="78"/>
      <c r="E56" s="78"/>
      <c r="F56" s="78"/>
      <c r="G56" s="78"/>
      <c r="H56" s="78"/>
      <c r="I56" s="78"/>
    </row>
    <row r="57" spans="1:10" ht="33" customHeight="1" x14ac:dyDescent="0.25">
      <c r="A57" s="85" t="s">
        <v>333</v>
      </c>
      <c r="B57" s="301">
        <f>'A6 Exploitation'!D46</f>
        <v>0</v>
      </c>
      <c r="C57" s="30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299" t="s">
        <v>337</v>
      </c>
      <c r="C60" s="299"/>
      <c r="D60" s="78"/>
      <c r="E60" s="78"/>
      <c r="F60" s="78"/>
      <c r="G60" s="78"/>
      <c r="H60" s="78"/>
      <c r="I60" s="78"/>
      <c r="J60" s="77" t="str">
        <f>D18</f>
        <v>Siliana</v>
      </c>
    </row>
    <row r="61" spans="1:10" ht="33" customHeight="1" x14ac:dyDescent="0.25">
      <c r="A61" s="86" t="s">
        <v>328</v>
      </c>
      <c r="B61" s="298">
        <f>'A1 Exploitation'!D103</f>
        <v>0.78787878787878785</v>
      </c>
      <c r="C61" s="298"/>
      <c r="D61" s="78"/>
      <c r="E61" s="78"/>
      <c r="F61" s="78"/>
      <c r="G61" s="78"/>
      <c r="H61" s="78"/>
      <c r="I61" s="78"/>
    </row>
    <row r="62" spans="1:10" ht="33" customHeight="1" x14ac:dyDescent="0.25">
      <c r="A62" s="85" t="s">
        <v>329</v>
      </c>
      <c r="B62" s="298">
        <f>'A2 Exploitation'!D103</f>
        <v>0</v>
      </c>
      <c r="C62" s="298"/>
      <c r="D62" s="78"/>
      <c r="E62" s="78"/>
      <c r="F62" s="78"/>
      <c r="G62" s="78"/>
      <c r="H62" s="78"/>
      <c r="I62" s="78"/>
    </row>
    <row r="63" spans="1:10" ht="33" customHeight="1" x14ac:dyDescent="0.25">
      <c r="A63" s="86" t="s">
        <v>330</v>
      </c>
      <c r="B63" s="298">
        <f>'A3 Exploitation'!D103</f>
        <v>0</v>
      </c>
      <c r="C63" s="298"/>
      <c r="D63" s="78"/>
      <c r="E63" s="78"/>
      <c r="F63" s="78"/>
      <c r="G63" s="78"/>
      <c r="H63" s="78"/>
      <c r="I63" s="78"/>
    </row>
    <row r="64" spans="1:10" ht="33" customHeight="1" x14ac:dyDescent="0.25">
      <c r="A64" s="86" t="s">
        <v>331</v>
      </c>
      <c r="B64" s="298">
        <f>'A4 Exploitation'!D103</f>
        <v>0</v>
      </c>
      <c r="C64" s="298"/>
      <c r="D64" s="78"/>
      <c r="E64" s="78"/>
      <c r="F64" s="78"/>
      <c r="G64" s="78"/>
      <c r="H64" s="78"/>
      <c r="I64" s="78"/>
    </row>
    <row r="65" spans="1:10" ht="33" customHeight="1" x14ac:dyDescent="0.25">
      <c r="A65" s="85" t="s">
        <v>332</v>
      </c>
      <c r="B65" s="298">
        <f>'A5 Exploitation'!D103</f>
        <v>0</v>
      </c>
      <c r="C65" s="298"/>
      <c r="D65" s="78"/>
      <c r="E65" s="78"/>
      <c r="F65" s="78"/>
      <c r="G65" s="78"/>
      <c r="H65" s="78"/>
      <c r="I65" s="78"/>
    </row>
    <row r="66" spans="1:10" ht="33" customHeight="1" x14ac:dyDescent="0.25">
      <c r="A66" s="85" t="s">
        <v>333</v>
      </c>
      <c r="B66" s="298">
        <f>'A6 Exploitation'!D103</f>
        <v>0</v>
      </c>
      <c r="C66" s="29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299" t="s">
        <v>338</v>
      </c>
      <c r="C69" s="299"/>
      <c r="D69" s="78"/>
      <c r="E69" s="78"/>
      <c r="F69" s="78"/>
      <c r="G69" s="78"/>
      <c r="H69" s="78"/>
      <c r="I69" s="78"/>
      <c r="J69" s="77" t="str">
        <f>D18</f>
        <v>Siliana</v>
      </c>
    </row>
    <row r="70" spans="1:10" ht="33" customHeight="1" x14ac:dyDescent="0.25">
      <c r="A70" s="86" t="s">
        <v>328</v>
      </c>
      <c r="B70" s="298">
        <f>'A1 Exploitation'!D158</f>
        <v>0.97142857142857142</v>
      </c>
      <c r="C70" s="298"/>
      <c r="D70" s="78"/>
      <c r="E70" s="78"/>
      <c r="F70" s="78"/>
      <c r="G70" s="78"/>
      <c r="H70" s="78"/>
      <c r="I70" s="78"/>
    </row>
    <row r="71" spans="1:10" ht="33" customHeight="1" x14ac:dyDescent="0.25">
      <c r="A71" s="85" t="s">
        <v>329</v>
      </c>
      <c r="B71" s="298">
        <f>'A2 Exploitation'!D158</f>
        <v>0</v>
      </c>
      <c r="C71" s="298"/>
      <c r="D71" s="78"/>
      <c r="E71" s="78"/>
      <c r="F71" s="78"/>
      <c r="G71" s="78"/>
      <c r="H71" s="78"/>
      <c r="I71" s="78"/>
    </row>
    <row r="72" spans="1:10" ht="33" customHeight="1" x14ac:dyDescent="0.25">
      <c r="A72" s="86" t="s">
        <v>330</v>
      </c>
      <c r="B72" s="298">
        <f>'A3 Exploitation'!D158</f>
        <v>0</v>
      </c>
      <c r="C72" s="298"/>
      <c r="D72" s="78"/>
      <c r="E72" s="78"/>
      <c r="F72" s="78"/>
      <c r="G72" s="78"/>
      <c r="H72" s="78"/>
      <c r="I72" s="78"/>
    </row>
    <row r="73" spans="1:10" ht="33" customHeight="1" x14ac:dyDescent="0.25">
      <c r="A73" s="86" t="s">
        <v>331</v>
      </c>
      <c r="B73" s="298">
        <f>'A4 Exploitation'!D158</f>
        <v>0</v>
      </c>
      <c r="C73" s="298"/>
      <c r="D73" s="78"/>
      <c r="E73" s="78"/>
      <c r="F73" s="78"/>
      <c r="G73" s="78"/>
      <c r="H73" s="78"/>
      <c r="I73" s="78"/>
    </row>
    <row r="74" spans="1:10" ht="33" customHeight="1" x14ac:dyDescent="0.25">
      <c r="A74" s="85" t="s">
        <v>332</v>
      </c>
      <c r="B74" s="298">
        <f>'A5 Exploitation'!D158</f>
        <v>0</v>
      </c>
      <c r="C74" s="298"/>
      <c r="D74" s="78"/>
      <c r="E74" s="78"/>
      <c r="F74" s="78"/>
      <c r="G74" s="78"/>
      <c r="H74" s="78"/>
      <c r="I74" s="78"/>
    </row>
    <row r="75" spans="1:10" ht="33" customHeight="1" x14ac:dyDescent="0.25">
      <c r="A75" s="85" t="s">
        <v>333</v>
      </c>
      <c r="B75" s="298">
        <f>'A6 Exploitation'!D158</f>
        <v>0</v>
      </c>
      <c r="C75" s="29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299" t="s">
        <v>339</v>
      </c>
      <c r="C78" s="299"/>
      <c r="D78" s="78"/>
      <c r="E78" s="78"/>
      <c r="F78" s="78"/>
      <c r="G78" s="78"/>
      <c r="H78" s="78"/>
      <c r="I78" s="78"/>
      <c r="J78" s="77" t="str">
        <f>D18</f>
        <v>Siliana</v>
      </c>
    </row>
    <row r="79" spans="1:10" ht="33" customHeight="1" x14ac:dyDescent="0.25">
      <c r="A79" s="86" t="s">
        <v>328</v>
      </c>
      <c r="B79" s="298">
        <f>'A1 Exploitation'!D205</f>
        <v>0.734375</v>
      </c>
      <c r="C79" s="298"/>
      <c r="D79" s="78"/>
      <c r="E79" s="78"/>
      <c r="F79" s="78"/>
      <c r="G79" s="78"/>
      <c r="H79" s="78"/>
      <c r="I79" s="78"/>
    </row>
    <row r="80" spans="1:10" ht="33" customHeight="1" x14ac:dyDescent="0.25">
      <c r="A80" s="85" t="s">
        <v>329</v>
      </c>
      <c r="B80" s="298">
        <f>'A2 Exploitation'!D205</f>
        <v>0</v>
      </c>
      <c r="C80" s="298"/>
      <c r="D80" s="78"/>
      <c r="E80" s="78"/>
      <c r="F80" s="78"/>
      <c r="G80" s="78"/>
      <c r="H80" s="78"/>
      <c r="I80" s="78"/>
    </row>
    <row r="81" spans="1:10" ht="33" customHeight="1" x14ac:dyDescent="0.25">
      <c r="A81" s="86" t="s">
        <v>330</v>
      </c>
      <c r="B81" s="298">
        <f>'A3 Exploitation'!D205</f>
        <v>0</v>
      </c>
      <c r="C81" s="298"/>
      <c r="D81" s="78"/>
      <c r="E81" s="78"/>
      <c r="F81" s="78"/>
      <c r="G81" s="78"/>
      <c r="H81" s="78"/>
      <c r="I81" s="78"/>
    </row>
    <row r="82" spans="1:10" ht="33" customHeight="1" x14ac:dyDescent="0.25">
      <c r="A82" s="86" t="s">
        <v>331</v>
      </c>
      <c r="B82" s="298">
        <f>'A4 Exploitation'!D205</f>
        <v>0</v>
      </c>
      <c r="C82" s="298"/>
      <c r="D82" s="78"/>
      <c r="E82" s="78"/>
      <c r="F82" s="78"/>
      <c r="G82" s="78"/>
      <c r="H82" s="78"/>
      <c r="I82" s="78"/>
    </row>
    <row r="83" spans="1:10" ht="33" customHeight="1" x14ac:dyDescent="0.25">
      <c r="A83" s="85" t="s">
        <v>332</v>
      </c>
      <c r="B83" s="298">
        <f>'A5 Exploitation'!D205</f>
        <v>0</v>
      </c>
      <c r="C83" s="298"/>
      <c r="D83" s="78"/>
      <c r="E83" s="78"/>
      <c r="F83" s="78"/>
      <c r="G83" s="78"/>
      <c r="H83" s="78"/>
      <c r="I83" s="78"/>
    </row>
    <row r="84" spans="1:10" ht="33" customHeight="1" x14ac:dyDescent="0.25">
      <c r="A84" s="85" t="s">
        <v>333</v>
      </c>
      <c r="B84" s="298">
        <f>'A6 Exploitation'!D205</f>
        <v>0</v>
      </c>
      <c r="C84" s="29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299" t="s">
        <v>340</v>
      </c>
      <c r="C87" s="299"/>
      <c r="D87" s="78"/>
      <c r="E87" s="78"/>
      <c r="F87" s="78"/>
      <c r="G87" s="78"/>
      <c r="H87" s="78"/>
      <c r="I87" s="78"/>
      <c r="J87" s="77" t="str">
        <f>D18</f>
        <v>Siliana</v>
      </c>
    </row>
    <row r="88" spans="1:10" ht="33" customHeight="1" x14ac:dyDescent="0.25">
      <c r="A88" s="86" t="s">
        <v>328</v>
      </c>
      <c r="B88" s="298">
        <f>'A1 Exploitation'!D266</f>
        <v>0.97560975609756095</v>
      </c>
      <c r="C88" s="298"/>
      <c r="D88" s="78"/>
      <c r="E88" s="78"/>
      <c r="F88" s="78"/>
      <c r="G88" s="78"/>
      <c r="H88" s="78"/>
      <c r="I88" s="78"/>
    </row>
    <row r="89" spans="1:10" ht="33" customHeight="1" x14ac:dyDescent="0.25">
      <c r="A89" s="85" t="s">
        <v>329</v>
      </c>
      <c r="B89" s="298">
        <f>'A2 Exploitation'!D266</f>
        <v>0</v>
      </c>
      <c r="C89" s="298"/>
      <c r="D89" s="78"/>
      <c r="E89" s="78"/>
      <c r="F89" s="78"/>
      <c r="G89" s="78"/>
      <c r="H89" s="78"/>
      <c r="I89" s="78"/>
    </row>
    <row r="90" spans="1:10" ht="33" customHeight="1" x14ac:dyDescent="0.25">
      <c r="A90" s="86" t="s">
        <v>330</v>
      </c>
      <c r="B90" s="298">
        <f>'A3 Exploitation'!D266</f>
        <v>0</v>
      </c>
      <c r="C90" s="298"/>
      <c r="D90" s="78"/>
      <c r="E90" s="78"/>
      <c r="F90" s="78"/>
      <c r="G90" s="78"/>
      <c r="H90" s="78"/>
      <c r="I90" s="78"/>
    </row>
    <row r="91" spans="1:10" ht="33" customHeight="1" x14ac:dyDescent="0.25">
      <c r="A91" s="86" t="s">
        <v>331</v>
      </c>
      <c r="B91" s="298">
        <f>'A4 Exploitation'!D266</f>
        <v>0</v>
      </c>
      <c r="C91" s="298"/>
      <c r="D91" s="78"/>
      <c r="E91" s="78"/>
      <c r="F91" s="78"/>
      <c r="G91" s="78"/>
      <c r="H91" s="78"/>
      <c r="I91" s="78"/>
    </row>
    <row r="92" spans="1:10" ht="33" customHeight="1" x14ac:dyDescent="0.25">
      <c r="A92" s="85" t="s">
        <v>332</v>
      </c>
      <c r="B92" s="298">
        <f>'A5 Exploitation'!D266</f>
        <v>0</v>
      </c>
      <c r="C92" s="298"/>
      <c r="D92" s="78"/>
      <c r="E92" s="78"/>
      <c r="F92" s="78"/>
      <c r="G92" s="78"/>
      <c r="H92" s="78"/>
      <c r="I92" s="78"/>
    </row>
    <row r="93" spans="1:10" ht="33" customHeight="1" x14ac:dyDescent="0.25">
      <c r="A93" s="85" t="s">
        <v>333</v>
      </c>
      <c r="B93" s="298">
        <f>'A6 Exploitation'!D266</f>
        <v>0</v>
      </c>
      <c r="C93" s="29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299" t="s">
        <v>341</v>
      </c>
      <c r="C96" s="299"/>
      <c r="D96" s="78"/>
      <c r="E96" s="78"/>
      <c r="F96" s="78"/>
      <c r="G96" s="78"/>
      <c r="H96" s="78"/>
      <c r="I96" s="78"/>
      <c r="J96" s="77" t="str">
        <f>D18</f>
        <v>Siliana</v>
      </c>
    </row>
    <row r="97" spans="1:10" ht="33" customHeight="1" x14ac:dyDescent="0.25">
      <c r="A97" s="86" t="s">
        <v>328</v>
      </c>
      <c r="B97" s="298">
        <f>'A1 Exploitation'!D318</f>
        <v>0.97222222222222221</v>
      </c>
      <c r="C97" s="298"/>
      <c r="D97" s="78"/>
      <c r="E97" s="78"/>
      <c r="F97" s="78"/>
      <c r="G97" s="78"/>
      <c r="H97" s="78"/>
      <c r="I97" s="78"/>
    </row>
    <row r="98" spans="1:10" ht="33" customHeight="1" x14ac:dyDescent="0.25">
      <c r="A98" s="85" t="s">
        <v>329</v>
      </c>
      <c r="B98" s="298">
        <f>'A2 Exploitation'!D318</f>
        <v>0</v>
      </c>
      <c r="C98" s="298"/>
      <c r="D98" s="78"/>
      <c r="E98" s="78"/>
      <c r="F98" s="78"/>
      <c r="G98" s="78"/>
      <c r="H98" s="78"/>
      <c r="I98" s="78"/>
    </row>
    <row r="99" spans="1:10" ht="33" customHeight="1" x14ac:dyDescent="0.25">
      <c r="A99" s="86" t="s">
        <v>330</v>
      </c>
      <c r="B99" s="298">
        <f>'A3 Exploitation'!D318</f>
        <v>0</v>
      </c>
      <c r="C99" s="298"/>
      <c r="D99" s="78"/>
      <c r="E99" s="78"/>
      <c r="F99" s="78"/>
      <c r="G99" s="78"/>
      <c r="H99" s="78"/>
      <c r="I99" s="78"/>
    </row>
    <row r="100" spans="1:10" ht="33" customHeight="1" x14ac:dyDescent="0.25">
      <c r="A100" s="86" t="s">
        <v>331</v>
      </c>
      <c r="B100" s="298">
        <f>'A4 Exploitation'!D318</f>
        <v>0</v>
      </c>
      <c r="C100" s="298"/>
      <c r="D100" s="78"/>
      <c r="E100" s="78"/>
      <c r="F100" s="78"/>
      <c r="G100" s="78"/>
      <c r="H100" s="78"/>
      <c r="I100" s="78"/>
    </row>
    <row r="101" spans="1:10" ht="33" customHeight="1" x14ac:dyDescent="0.25">
      <c r="A101" s="85" t="s">
        <v>332</v>
      </c>
      <c r="B101" s="298">
        <f>'A5 Exploitation'!D318</f>
        <v>0</v>
      </c>
      <c r="C101" s="298"/>
      <c r="D101" s="78"/>
      <c r="E101" s="78"/>
      <c r="F101" s="78"/>
      <c r="G101" s="78"/>
      <c r="H101" s="78"/>
      <c r="I101" s="78"/>
    </row>
    <row r="102" spans="1:10" ht="33" customHeight="1" x14ac:dyDescent="0.25">
      <c r="A102" s="85" t="s">
        <v>333</v>
      </c>
      <c r="B102" s="298">
        <f>'A6 Exploitation'!D318</f>
        <v>0</v>
      </c>
      <c r="C102" s="29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299" t="s">
        <v>342</v>
      </c>
      <c r="C105" s="299"/>
      <c r="D105" s="78"/>
      <c r="E105" s="78"/>
      <c r="F105" s="78"/>
      <c r="G105" s="78"/>
      <c r="H105" s="78"/>
      <c r="I105" s="78"/>
      <c r="J105" s="77" t="str">
        <f>D18</f>
        <v>Siliana</v>
      </c>
    </row>
    <row r="106" spans="1:10" ht="33" customHeight="1" x14ac:dyDescent="0.25">
      <c r="A106" s="86" t="s">
        <v>328</v>
      </c>
      <c r="B106" s="298">
        <f>'A1 Exploitation'!D358</f>
        <v>1</v>
      </c>
      <c r="C106" s="298"/>
      <c r="D106" s="78"/>
      <c r="E106" s="78"/>
      <c r="F106" s="78"/>
      <c r="G106" s="78"/>
      <c r="H106" s="78"/>
      <c r="I106" s="78"/>
    </row>
    <row r="107" spans="1:10" ht="33" customHeight="1" x14ac:dyDescent="0.25">
      <c r="A107" s="85" t="s">
        <v>329</v>
      </c>
      <c r="B107" s="298">
        <f>'A2 Exploitation'!D358</f>
        <v>0</v>
      </c>
      <c r="C107" s="298"/>
      <c r="D107" s="78"/>
      <c r="E107" s="78"/>
      <c r="F107" s="78"/>
      <c r="G107" s="78"/>
      <c r="H107" s="78"/>
      <c r="I107" s="78"/>
    </row>
    <row r="108" spans="1:10" ht="33" customHeight="1" x14ac:dyDescent="0.25">
      <c r="A108" s="86" t="s">
        <v>330</v>
      </c>
      <c r="B108" s="298">
        <f>'A3 Exploitation'!D358</f>
        <v>0</v>
      </c>
      <c r="C108" s="298"/>
      <c r="D108" s="78"/>
      <c r="E108" s="78"/>
      <c r="F108" s="78"/>
      <c r="G108" s="78"/>
      <c r="H108" s="78"/>
      <c r="I108" s="78"/>
    </row>
    <row r="109" spans="1:10" ht="33" customHeight="1" x14ac:dyDescent="0.25">
      <c r="A109" s="86" t="s">
        <v>331</v>
      </c>
      <c r="B109" s="298">
        <f>'A4 Exploitation'!D358</f>
        <v>0</v>
      </c>
      <c r="C109" s="298"/>
      <c r="D109" s="78"/>
      <c r="E109" s="78"/>
      <c r="F109" s="78"/>
      <c r="G109" s="78"/>
      <c r="H109" s="78"/>
      <c r="I109" s="78"/>
    </row>
    <row r="110" spans="1:10" ht="33" customHeight="1" x14ac:dyDescent="0.25">
      <c r="A110" s="85" t="s">
        <v>332</v>
      </c>
      <c r="B110" s="298">
        <f>'A5 Exploitation'!D358</f>
        <v>0</v>
      </c>
      <c r="C110" s="298"/>
      <c r="D110" s="78"/>
      <c r="E110" s="78"/>
      <c r="F110" s="78"/>
      <c r="G110" s="78"/>
      <c r="H110" s="78"/>
      <c r="I110" s="78"/>
    </row>
    <row r="111" spans="1:10" ht="33" customHeight="1" x14ac:dyDescent="0.25">
      <c r="A111" s="85" t="s">
        <v>333</v>
      </c>
      <c r="B111" s="298">
        <f>'A6 Exploitation'!D358</f>
        <v>0</v>
      </c>
      <c r="C111" s="29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299" t="s">
        <v>343</v>
      </c>
      <c r="C114" s="299"/>
      <c r="D114" s="78"/>
      <c r="E114" s="78"/>
      <c r="F114" s="78"/>
      <c r="G114" s="78"/>
      <c r="H114" s="78"/>
      <c r="I114" s="78"/>
      <c r="J114" s="77" t="str">
        <f>D18</f>
        <v>Siliana</v>
      </c>
    </row>
    <row r="115" spans="1:10" ht="33" customHeight="1" x14ac:dyDescent="0.25">
      <c r="A115" s="86" t="s">
        <v>328</v>
      </c>
      <c r="B115" s="298">
        <f>'A1 Exploitation'!D391</f>
        <v>0.94117647058823528</v>
      </c>
      <c r="C115" s="298"/>
      <c r="D115" s="78"/>
      <c r="E115" s="78"/>
      <c r="F115" s="78"/>
      <c r="G115" s="78"/>
      <c r="H115" s="78"/>
      <c r="I115" s="78"/>
    </row>
    <row r="116" spans="1:10" ht="33" customHeight="1" x14ac:dyDescent="0.25">
      <c r="A116" s="85" t="s">
        <v>329</v>
      </c>
      <c r="B116" s="298">
        <f>'A2 Exploitation'!D391</f>
        <v>0</v>
      </c>
      <c r="C116" s="298"/>
      <c r="D116" s="78"/>
      <c r="E116" s="78"/>
      <c r="F116" s="78"/>
      <c r="G116" s="78"/>
      <c r="H116" s="78"/>
      <c r="I116" s="78"/>
    </row>
    <row r="117" spans="1:10" ht="33" customHeight="1" x14ac:dyDescent="0.25">
      <c r="A117" s="86" t="s">
        <v>330</v>
      </c>
      <c r="B117" s="298">
        <f>'A3 Exploitation'!D391</f>
        <v>0</v>
      </c>
      <c r="C117" s="298"/>
      <c r="D117" s="78"/>
      <c r="E117" s="78"/>
      <c r="F117" s="78"/>
      <c r="G117" s="78"/>
      <c r="H117" s="78"/>
      <c r="I117" s="78"/>
    </row>
    <row r="118" spans="1:10" ht="33" customHeight="1" x14ac:dyDescent="0.25">
      <c r="A118" s="86" t="s">
        <v>331</v>
      </c>
      <c r="B118" s="298">
        <f>'A4 Exploitation'!D391</f>
        <v>0</v>
      </c>
      <c r="C118" s="298"/>
      <c r="D118" s="78"/>
      <c r="E118" s="78"/>
      <c r="F118" s="78"/>
      <c r="G118" s="78"/>
      <c r="H118" s="78"/>
      <c r="I118" s="78"/>
    </row>
    <row r="119" spans="1:10" ht="33" customHeight="1" x14ac:dyDescent="0.25">
      <c r="A119" s="85" t="s">
        <v>332</v>
      </c>
      <c r="B119" s="298">
        <f>'A5 Exploitation'!D391</f>
        <v>0</v>
      </c>
      <c r="C119" s="298"/>
      <c r="D119" s="78"/>
      <c r="E119" s="78"/>
      <c r="F119" s="78"/>
      <c r="G119" s="78"/>
      <c r="H119" s="78"/>
      <c r="I119" s="78"/>
    </row>
    <row r="120" spans="1:10" ht="33" customHeight="1" x14ac:dyDescent="0.25">
      <c r="A120" s="85" t="s">
        <v>333</v>
      </c>
      <c r="B120" s="298">
        <f>'A6 Exploitation'!D391</f>
        <v>0</v>
      </c>
      <c r="C120" s="29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299" t="s">
        <v>344</v>
      </c>
      <c r="C123" s="299"/>
      <c r="D123" s="78"/>
      <c r="E123" s="78"/>
      <c r="F123" s="78"/>
      <c r="G123" s="78"/>
      <c r="H123" s="78"/>
      <c r="I123" s="78"/>
      <c r="J123" s="77" t="str">
        <f>D18</f>
        <v>Siliana</v>
      </c>
    </row>
    <row r="124" spans="1:10" ht="33" customHeight="1" x14ac:dyDescent="0.25">
      <c r="A124" s="86" t="s">
        <v>328</v>
      </c>
      <c r="B124" s="298">
        <f>'A1 Exploitation'!D444</f>
        <v>1</v>
      </c>
      <c r="C124" s="298"/>
      <c r="D124" s="78"/>
      <c r="E124" s="78"/>
      <c r="F124" s="78"/>
      <c r="G124" s="78"/>
      <c r="H124" s="78"/>
      <c r="I124" s="78"/>
    </row>
    <row r="125" spans="1:10" ht="33" customHeight="1" x14ac:dyDescent="0.25">
      <c r="A125" s="85" t="s">
        <v>329</v>
      </c>
      <c r="B125" s="298">
        <f>'A2 Exploitation'!D444</f>
        <v>0</v>
      </c>
      <c r="C125" s="298"/>
      <c r="D125" s="78"/>
      <c r="E125" s="78"/>
      <c r="F125" s="78"/>
      <c r="G125" s="78"/>
      <c r="H125" s="78"/>
      <c r="I125" s="78"/>
    </row>
    <row r="126" spans="1:10" ht="33" customHeight="1" x14ac:dyDescent="0.25">
      <c r="A126" s="86" t="s">
        <v>330</v>
      </c>
      <c r="B126" s="298">
        <f>'A3 Exploitation'!D444</f>
        <v>0</v>
      </c>
      <c r="C126" s="298"/>
      <c r="D126" s="78"/>
      <c r="E126" s="78"/>
      <c r="F126" s="78"/>
      <c r="G126" s="78"/>
      <c r="H126" s="78"/>
      <c r="I126" s="78"/>
    </row>
    <row r="127" spans="1:10" ht="33" customHeight="1" x14ac:dyDescent="0.25">
      <c r="A127" s="86" t="s">
        <v>331</v>
      </c>
      <c r="B127" s="298">
        <f>'A4 Exploitation'!D444</f>
        <v>0</v>
      </c>
      <c r="C127" s="298"/>
      <c r="D127" s="78"/>
      <c r="E127" s="78"/>
      <c r="F127" s="78"/>
      <c r="G127" s="78"/>
      <c r="H127" s="78"/>
      <c r="I127" s="78"/>
    </row>
    <row r="128" spans="1:10" ht="33" customHeight="1" x14ac:dyDescent="0.25">
      <c r="A128" s="85" t="s">
        <v>332</v>
      </c>
      <c r="B128" s="298">
        <f>'A5 Exploitation'!D444</f>
        <v>0</v>
      </c>
      <c r="C128" s="298"/>
      <c r="D128" s="78"/>
      <c r="E128" s="78"/>
      <c r="F128" s="78"/>
      <c r="G128" s="78"/>
      <c r="H128" s="78"/>
      <c r="I128" s="78"/>
    </row>
    <row r="129" spans="1:10" ht="33" customHeight="1" x14ac:dyDescent="0.25">
      <c r="A129" s="85" t="s">
        <v>333</v>
      </c>
      <c r="B129" s="298">
        <f>'A6 Exploitation'!D444</f>
        <v>0</v>
      </c>
      <c r="C129" s="29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299" t="s">
        <v>345</v>
      </c>
      <c r="C132" s="299"/>
      <c r="D132" s="78"/>
      <c r="E132" s="78"/>
      <c r="F132" s="78"/>
      <c r="G132" s="78"/>
      <c r="H132" s="78"/>
      <c r="I132" s="78"/>
      <c r="J132" s="77" t="str">
        <f>D18</f>
        <v>Siliana</v>
      </c>
    </row>
    <row r="133" spans="1:10" ht="33" customHeight="1" x14ac:dyDescent="0.25">
      <c r="A133" s="86" t="s">
        <v>328</v>
      </c>
      <c r="B133" s="298">
        <f>'A1 Exploitation'!D481</f>
        <v>1</v>
      </c>
      <c r="C133" s="298"/>
      <c r="D133" s="78"/>
      <c r="E133" s="78"/>
      <c r="F133" s="78"/>
      <c r="G133" s="78"/>
      <c r="H133" s="78"/>
      <c r="I133" s="78"/>
    </row>
    <row r="134" spans="1:10" ht="33" customHeight="1" x14ac:dyDescent="0.25">
      <c r="A134" s="85" t="s">
        <v>329</v>
      </c>
      <c r="B134" s="298">
        <f>'A2 Exploitation'!D481</f>
        <v>0</v>
      </c>
      <c r="C134" s="298"/>
      <c r="D134" s="78"/>
      <c r="E134" s="78"/>
      <c r="F134" s="78"/>
      <c r="G134" s="78"/>
      <c r="H134" s="78"/>
      <c r="I134" s="78"/>
    </row>
    <row r="135" spans="1:10" ht="33" customHeight="1" x14ac:dyDescent="0.25">
      <c r="A135" s="86" t="s">
        <v>330</v>
      </c>
      <c r="B135" s="298">
        <f>'A3 Exploitation'!D481</f>
        <v>0</v>
      </c>
      <c r="C135" s="298"/>
      <c r="D135" s="78"/>
      <c r="E135" s="78"/>
      <c r="F135" s="78"/>
      <c r="G135" s="78"/>
      <c r="H135" s="78"/>
      <c r="I135" s="78"/>
    </row>
    <row r="136" spans="1:10" ht="33" customHeight="1" x14ac:dyDescent="0.25">
      <c r="A136" s="86" t="s">
        <v>331</v>
      </c>
      <c r="B136" s="298">
        <f>'A4 Exploitation'!D481</f>
        <v>0</v>
      </c>
      <c r="C136" s="298"/>
      <c r="D136" s="78"/>
      <c r="E136" s="78"/>
      <c r="F136" s="78"/>
      <c r="G136" s="78"/>
      <c r="H136" s="78"/>
      <c r="I136" s="78"/>
    </row>
    <row r="137" spans="1:10" ht="33" customHeight="1" x14ac:dyDescent="0.25">
      <c r="A137" s="85" t="s">
        <v>332</v>
      </c>
      <c r="B137" s="298">
        <f>'A5 Exploitation'!D481</f>
        <v>0</v>
      </c>
      <c r="C137" s="298"/>
      <c r="D137" s="78"/>
      <c r="E137" s="78"/>
      <c r="F137" s="78"/>
      <c r="G137" s="78"/>
      <c r="H137" s="78"/>
      <c r="I137" s="78"/>
    </row>
    <row r="138" spans="1:10" ht="33" customHeight="1" x14ac:dyDescent="0.25">
      <c r="A138" s="85" t="s">
        <v>333</v>
      </c>
      <c r="B138" s="298">
        <f>'A6 Exploitation'!D481</f>
        <v>0</v>
      </c>
      <c r="C138" s="29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299" t="s">
        <v>346</v>
      </c>
      <c r="C141" s="299"/>
      <c r="D141" s="78"/>
      <c r="E141" s="78"/>
      <c r="F141" s="78"/>
      <c r="G141" s="78"/>
      <c r="H141" s="78"/>
      <c r="I141" s="78"/>
      <c r="J141" s="77" t="str">
        <f>D18</f>
        <v>Siliana</v>
      </c>
    </row>
    <row r="142" spans="1:10" ht="33" customHeight="1" x14ac:dyDescent="0.25">
      <c r="A142" s="86" t="s">
        <v>328</v>
      </c>
      <c r="B142" s="298">
        <f>'A1 Exploitation'!D503</f>
        <v>1</v>
      </c>
      <c r="C142" s="298"/>
      <c r="D142" s="78"/>
      <c r="E142" s="78"/>
      <c r="F142" s="78"/>
      <c r="G142" s="78"/>
      <c r="H142" s="78"/>
      <c r="I142" s="78"/>
    </row>
    <row r="143" spans="1:10" ht="33" customHeight="1" x14ac:dyDescent="0.25">
      <c r="A143" s="85" t="s">
        <v>329</v>
      </c>
      <c r="B143" s="298">
        <f>'A2 Exploitation'!D503</f>
        <v>0</v>
      </c>
      <c r="C143" s="298"/>
      <c r="D143" s="78"/>
      <c r="E143" s="78"/>
      <c r="F143" s="78"/>
      <c r="G143" s="78"/>
      <c r="H143" s="78"/>
      <c r="I143" s="78"/>
    </row>
    <row r="144" spans="1:10" ht="33" customHeight="1" x14ac:dyDescent="0.25">
      <c r="A144" s="86" t="s">
        <v>330</v>
      </c>
      <c r="B144" s="298">
        <f>'A3 Exploitation'!D503</f>
        <v>0</v>
      </c>
      <c r="C144" s="298"/>
      <c r="D144" s="78"/>
      <c r="E144" s="78"/>
      <c r="F144" s="78"/>
      <c r="G144" s="78"/>
      <c r="H144" s="78"/>
      <c r="I144" s="78"/>
    </row>
    <row r="145" spans="1:10" ht="33" customHeight="1" x14ac:dyDescent="0.25">
      <c r="A145" s="86" t="s">
        <v>331</v>
      </c>
      <c r="B145" s="298">
        <f>'A4 Exploitation'!D503</f>
        <v>0</v>
      </c>
      <c r="C145" s="298"/>
      <c r="D145" s="78"/>
      <c r="E145" s="78"/>
      <c r="F145" s="78"/>
      <c r="G145" s="78"/>
      <c r="H145" s="78"/>
      <c r="I145" s="78"/>
    </row>
    <row r="146" spans="1:10" ht="33" customHeight="1" x14ac:dyDescent="0.25">
      <c r="A146" s="85" t="s">
        <v>332</v>
      </c>
      <c r="B146" s="298">
        <f>'A5 Exploitation'!D503</f>
        <v>0</v>
      </c>
      <c r="C146" s="298"/>
      <c r="D146" s="78"/>
      <c r="E146" s="78"/>
      <c r="F146" s="78"/>
      <c r="G146" s="78"/>
      <c r="H146" s="78"/>
      <c r="I146" s="78"/>
    </row>
    <row r="147" spans="1:10" ht="33" customHeight="1" x14ac:dyDescent="0.25">
      <c r="A147" s="85" t="s">
        <v>333</v>
      </c>
      <c r="B147" s="298">
        <f>'A6 Exploitation'!D503</f>
        <v>0</v>
      </c>
      <c r="C147" s="29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299" t="s">
        <v>347</v>
      </c>
      <c r="C150" s="299"/>
      <c r="D150" s="78"/>
      <c r="E150" s="78"/>
      <c r="F150" s="78"/>
      <c r="G150" s="78"/>
      <c r="H150" s="78"/>
      <c r="I150" s="78"/>
      <c r="J150" s="77" t="str">
        <f>D18</f>
        <v>Siliana</v>
      </c>
    </row>
    <row r="151" spans="1:10" ht="33" customHeight="1" x14ac:dyDescent="0.25">
      <c r="A151" s="86" t="s">
        <v>328</v>
      </c>
      <c r="B151" s="298">
        <f>'A1 Exploitation'!D514</f>
        <v>0.875</v>
      </c>
      <c r="C151" s="298"/>
      <c r="D151" s="78"/>
      <c r="E151" s="78"/>
      <c r="F151" s="78"/>
      <c r="G151" s="78"/>
      <c r="H151" s="78"/>
      <c r="I151" s="78"/>
    </row>
    <row r="152" spans="1:10" ht="33" customHeight="1" x14ac:dyDescent="0.25">
      <c r="A152" s="85" t="s">
        <v>329</v>
      </c>
      <c r="B152" s="298">
        <f>'A2 Exploitation'!D514</f>
        <v>0</v>
      </c>
      <c r="C152" s="298"/>
      <c r="D152" s="78"/>
      <c r="E152" s="78"/>
      <c r="F152" s="78"/>
      <c r="G152" s="78"/>
      <c r="H152" s="78"/>
      <c r="I152" s="78"/>
    </row>
    <row r="153" spans="1:10" ht="33" customHeight="1" x14ac:dyDescent="0.25">
      <c r="A153" s="86" t="s">
        <v>330</v>
      </c>
      <c r="B153" s="298">
        <f>'A3 Exploitation'!D514</f>
        <v>0</v>
      </c>
      <c r="C153" s="298"/>
      <c r="D153" s="78"/>
      <c r="E153" s="78"/>
      <c r="F153" s="78"/>
      <c r="G153" s="78"/>
      <c r="H153" s="78"/>
      <c r="I153" s="78"/>
    </row>
    <row r="154" spans="1:10" ht="33" customHeight="1" x14ac:dyDescent="0.25">
      <c r="A154" s="86" t="s">
        <v>331</v>
      </c>
      <c r="B154" s="298">
        <f>'A4 Exploitation'!D514</f>
        <v>0</v>
      </c>
      <c r="C154" s="298"/>
      <c r="D154" s="78"/>
      <c r="E154" s="78"/>
      <c r="F154" s="78"/>
      <c r="G154" s="78"/>
      <c r="H154" s="78"/>
      <c r="I154" s="78"/>
    </row>
    <row r="155" spans="1:10" ht="33" customHeight="1" x14ac:dyDescent="0.25">
      <c r="A155" s="85" t="s">
        <v>332</v>
      </c>
      <c r="B155" s="298">
        <f>'A5 Exploitation'!D514</f>
        <v>0</v>
      </c>
      <c r="C155" s="298"/>
      <c r="D155" s="78"/>
      <c r="E155" s="78"/>
      <c r="F155" s="78"/>
      <c r="G155" s="78"/>
      <c r="H155" s="78"/>
      <c r="I155" s="78"/>
    </row>
    <row r="156" spans="1:10" ht="33" customHeight="1" x14ac:dyDescent="0.25">
      <c r="A156" s="85" t="s">
        <v>333</v>
      </c>
      <c r="B156" s="298">
        <f>'A6 Exploitation'!D514</f>
        <v>0</v>
      </c>
      <c r="C156" s="29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0"/>
      <c r="C159" s="300"/>
      <c r="D159" s="78"/>
      <c r="E159" s="78"/>
      <c r="F159" s="78"/>
      <c r="G159" s="78"/>
      <c r="H159" s="78"/>
      <c r="I159" s="78"/>
    </row>
    <row r="160" spans="1:10" ht="33" customHeight="1" x14ac:dyDescent="0.25">
      <c r="A160" s="85" t="s">
        <v>326</v>
      </c>
      <c r="B160" s="299" t="s">
        <v>348</v>
      </c>
      <c r="C160" s="299"/>
      <c r="D160" s="78"/>
      <c r="E160" s="78"/>
      <c r="F160" s="78"/>
      <c r="G160" s="78"/>
      <c r="H160" s="78"/>
      <c r="I160" s="78"/>
      <c r="J160" s="77" t="str">
        <f>D18</f>
        <v>Siliana</v>
      </c>
    </row>
    <row r="161" spans="1:10" ht="33" customHeight="1" x14ac:dyDescent="0.25">
      <c r="A161" s="86" t="s">
        <v>328</v>
      </c>
      <c r="B161" s="298">
        <f>'A1 Exploitation'!D534</f>
        <v>1</v>
      </c>
      <c r="C161" s="298"/>
      <c r="D161" s="78"/>
      <c r="E161" s="78"/>
      <c r="F161" s="78"/>
      <c r="G161" s="78"/>
      <c r="H161" s="78"/>
      <c r="I161" s="78"/>
    </row>
    <row r="162" spans="1:10" ht="33" customHeight="1" x14ac:dyDescent="0.25">
      <c r="A162" s="85" t="s">
        <v>329</v>
      </c>
      <c r="B162" s="298">
        <f>'A2 Exploitation'!D534</f>
        <v>0</v>
      </c>
      <c r="C162" s="298"/>
      <c r="D162" s="78"/>
      <c r="E162" s="78"/>
      <c r="F162" s="78"/>
      <c r="G162" s="78"/>
      <c r="H162" s="78"/>
      <c r="I162" s="78"/>
    </row>
    <row r="163" spans="1:10" ht="33" customHeight="1" x14ac:dyDescent="0.25">
      <c r="A163" s="86" t="s">
        <v>330</v>
      </c>
      <c r="B163" s="298">
        <f>'A3 Exploitation'!D534</f>
        <v>0</v>
      </c>
      <c r="C163" s="298"/>
      <c r="D163" s="78"/>
      <c r="E163" s="78"/>
      <c r="F163" s="78"/>
      <c r="G163" s="78"/>
      <c r="H163" s="78"/>
      <c r="I163" s="78"/>
    </row>
    <row r="164" spans="1:10" ht="33" customHeight="1" x14ac:dyDescent="0.25">
      <c r="A164" s="86" t="s">
        <v>331</v>
      </c>
      <c r="B164" s="298">
        <f>'A4 Exploitation'!D534</f>
        <v>0</v>
      </c>
      <c r="C164" s="298"/>
    </row>
    <row r="165" spans="1:10" ht="33" customHeight="1" x14ac:dyDescent="0.25">
      <c r="A165" s="85" t="s">
        <v>332</v>
      </c>
      <c r="B165" s="298">
        <f>'A5 Exploitation'!D534</f>
        <v>0</v>
      </c>
      <c r="C165" s="298"/>
    </row>
    <row r="166" spans="1:10" ht="18" x14ac:dyDescent="0.25">
      <c r="A166" s="85" t="s">
        <v>333</v>
      </c>
      <c r="B166" s="298">
        <f>'A6 Exploitation'!D534</f>
        <v>0</v>
      </c>
      <c r="C166" s="298"/>
    </row>
    <row r="167" spans="1:10" ht="18.75" x14ac:dyDescent="0.25">
      <c r="A167" s="89"/>
      <c r="B167" s="82"/>
      <c r="C167" s="82"/>
    </row>
    <row r="168" spans="1:10" ht="33" customHeight="1" x14ac:dyDescent="0.25">
      <c r="A168" s="89"/>
      <c r="B168" s="82"/>
      <c r="C168" s="82"/>
    </row>
    <row r="169" spans="1:10" ht="33" customHeight="1" x14ac:dyDescent="0.25">
      <c r="A169" s="85" t="s">
        <v>326</v>
      </c>
      <c r="B169" s="299" t="s">
        <v>349</v>
      </c>
      <c r="C169" s="299"/>
      <c r="J169" s="77" t="str">
        <f>D18</f>
        <v>Siliana</v>
      </c>
    </row>
    <row r="170" spans="1:10" ht="33" customHeight="1" x14ac:dyDescent="0.25">
      <c r="A170" s="86" t="s">
        <v>328</v>
      </c>
      <c r="B170" s="298">
        <f>'A1 Exploitation'!D545</f>
        <v>1</v>
      </c>
      <c r="C170" s="298"/>
    </row>
    <row r="171" spans="1:10" ht="33" customHeight="1" x14ac:dyDescent="0.25">
      <c r="A171" s="85" t="s">
        <v>329</v>
      </c>
      <c r="B171" s="298">
        <f>'A2 Exploitation'!D545</f>
        <v>0</v>
      </c>
      <c r="C171" s="298"/>
    </row>
    <row r="172" spans="1:10" ht="33" customHeight="1" x14ac:dyDescent="0.25">
      <c r="A172" s="86" t="s">
        <v>330</v>
      </c>
      <c r="B172" s="298">
        <f>'A3 Exploitation'!D545</f>
        <v>0</v>
      </c>
      <c r="C172" s="298"/>
    </row>
    <row r="173" spans="1:10" ht="33" customHeight="1" x14ac:dyDescent="0.25">
      <c r="A173" s="86" t="s">
        <v>331</v>
      </c>
      <c r="B173" s="298">
        <f>'A4 Exploitation'!D545</f>
        <v>0</v>
      </c>
      <c r="C173" s="298"/>
    </row>
    <row r="174" spans="1:10" ht="33" customHeight="1" x14ac:dyDescent="0.25">
      <c r="A174" s="85" t="s">
        <v>332</v>
      </c>
      <c r="B174" s="298">
        <f>'A5 Exploitation'!D545</f>
        <v>0</v>
      </c>
      <c r="C174" s="298"/>
    </row>
    <row r="175" spans="1:10" ht="18" x14ac:dyDescent="0.25">
      <c r="A175" s="85" t="s">
        <v>333</v>
      </c>
      <c r="B175" s="298">
        <f>'A6 Exploitation'!D545</f>
        <v>0</v>
      </c>
      <c r="C175" s="298"/>
    </row>
    <row r="176" spans="1:10" ht="18.75" x14ac:dyDescent="0.25">
      <c r="A176" s="89"/>
      <c r="B176" s="82"/>
      <c r="C176" s="82"/>
    </row>
    <row r="177" spans="1:10" ht="33" customHeight="1" x14ac:dyDescent="0.25">
      <c r="A177" s="89"/>
      <c r="B177" s="82"/>
      <c r="C177" s="82"/>
    </row>
    <row r="178" spans="1:10" ht="33" customHeight="1" x14ac:dyDescent="0.25">
      <c r="A178" s="85" t="s">
        <v>326</v>
      </c>
      <c r="B178" s="299" t="s">
        <v>350</v>
      </c>
      <c r="C178" s="299"/>
      <c r="J178" s="77" t="str">
        <f>D18</f>
        <v>Siliana</v>
      </c>
    </row>
    <row r="179" spans="1:10" ht="33" customHeight="1" x14ac:dyDescent="0.25">
      <c r="A179" s="86" t="s">
        <v>328</v>
      </c>
      <c r="B179" s="298">
        <f>'A1 Technique'!D199</f>
        <v>0.91249999999999998</v>
      </c>
      <c r="C179" s="298"/>
    </row>
    <row r="180" spans="1:10" ht="33" customHeight="1" x14ac:dyDescent="0.25">
      <c r="A180" s="85" t="s">
        <v>329</v>
      </c>
      <c r="B180" s="298">
        <f>'A2 Technique'!D199</f>
        <v>0</v>
      </c>
      <c r="C180" s="298"/>
    </row>
    <row r="181" spans="1:10" ht="33" customHeight="1" x14ac:dyDescent="0.25">
      <c r="A181" s="86" t="s">
        <v>330</v>
      </c>
      <c r="B181" s="298">
        <f>'A3 Technique'!D199</f>
        <v>0</v>
      </c>
      <c r="C181" s="298"/>
    </row>
    <row r="182" spans="1:10" ht="33" customHeight="1" x14ac:dyDescent="0.25">
      <c r="A182" s="86" t="s">
        <v>331</v>
      </c>
      <c r="B182" s="298">
        <f>'A4 Technique'!D199</f>
        <v>0</v>
      </c>
      <c r="C182" s="298"/>
    </row>
    <row r="183" spans="1:10" ht="33" customHeight="1" x14ac:dyDescent="0.25">
      <c r="A183" s="85" t="s">
        <v>332</v>
      </c>
      <c r="B183" s="298">
        <f>'A5 Technique'!D199</f>
        <v>0</v>
      </c>
      <c r="C183" s="298"/>
    </row>
    <row r="184" spans="1:10" ht="18" x14ac:dyDescent="0.25">
      <c r="A184" s="85" t="s">
        <v>333</v>
      </c>
      <c r="B184" s="298">
        <f>'A6 Technique'!D199</f>
        <v>0</v>
      </c>
      <c r="C184" s="29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6" t="s">
        <v>179</v>
      </c>
      <c r="B7" s="326"/>
      <c r="C7" s="326"/>
      <c r="D7" s="326"/>
      <c r="E7" s="326"/>
      <c r="F7" s="326"/>
      <c r="G7" s="125"/>
    </row>
    <row r="8" spans="1:7" ht="29.25" x14ac:dyDescent="0.45">
      <c r="A8" s="327" t="str">
        <f>'Page de garde'!D18</f>
        <v>Siliana</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6" t="s">
        <v>30</v>
      </c>
      <c r="B50" s="307" t="s">
        <v>31</v>
      </c>
      <c r="C50" s="307"/>
      <c r="D50" s="307" t="s">
        <v>46</v>
      </c>
      <c r="E50" s="308" t="s">
        <v>310</v>
      </c>
      <c r="F50" s="308" t="s">
        <v>360</v>
      </c>
      <c r="G50" s="127"/>
    </row>
    <row r="51" spans="1:7" ht="16.5" customHeight="1"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6" t="s">
        <v>30</v>
      </c>
      <c r="B107" s="307" t="s">
        <v>31</v>
      </c>
      <c r="C107" s="307"/>
      <c r="D107" s="307" t="s">
        <v>46</v>
      </c>
      <c r="E107" s="308" t="s">
        <v>310</v>
      </c>
      <c r="F107" s="308" t="s">
        <v>360</v>
      </c>
    </row>
    <row r="108" spans="1:7" ht="16.5" customHeight="1"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6" t="s">
        <v>30</v>
      </c>
      <c r="B162" s="307" t="s">
        <v>31</v>
      </c>
      <c r="C162" s="307"/>
      <c r="D162" s="307" t="s">
        <v>46</v>
      </c>
      <c r="E162" s="308" t="s">
        <v>310</v>
      </c>
      <c r="F162" s="308" t="s">
        <v>360</v>
      </c>
      <c r="G162" s="127"/>
    </row>
    <row r="163" spans="1:7" ht="16.5" customHeight="1"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6" t="s">
        <v>30</v>
      </c>
      <c r="B209" s="307" t="s">
        <v>31</v>
      </c>
      <c r="C209" s="307"/>
      <c r="D209" s="307" t="s">
        <v>46</v>
      </c>
      <c r="E209" s="308" t="s">
        <v>310</v>
      </c>
      <c r="F209" s="308" t="s">
        <v>360</v>
      </c>
      <c r="G209" s="127"/>
    </row>
    <row r="210" spans="1:7" ht="16.5" customHeight="1"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6" t="s">
        <v>30</v>
      </c>
      <c r="B270" s="307" t="s">
        <v>31</v>
      </c>
      <c r="C270" s="307"/>
      <c r="D270" s="307" t="s">
        <v>46</v>
      </c>
      <c r="E270" s="308" t="s">
        <v>310</v>
      </c>
      <c r="F270" s="308" t="s">
        <v>360</v>
      </c>
      <c r="G270" s="214"/>
    </row>
    <row r="271" spans="1:7" s="16" customFormat="1" ht="16.5" customHeigh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6" t="s">
        <v>30</v>
      </c>
      <c r="B322" s="307" t="s">
        <v>31</v>
      </c>
      <c r="C322" s="307"/>
      <c r="D322" s="307" t="s">
        <v>46</v>
      </c>
      <c r="E322" s="308" t="s">
        <v>310</v>
      </c>
      <c r="F322" s="308" t="s">
        <v>360</v>
      </c>
      <c r="G322" s="127"/>
    </row>
    <row r="323" spans="1:7" ht="16.5" customHeight="1"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6" t="s">
        <v>30</v>
      </c>
      <c r="B362" s="307" t="s">
        <v>31</v>
      </c>
      <c r="C362" s="307"/>
      <c r="D362" s="307" t="s">
        <v>46</v>
      </c>
      <c r="E362" s="308" t="s">
        <v>310</v>
      </c>
      <c r="F362" s="308" t="s">
        <v>360</v>
      </c>
      <c r="G362" s="127"/>
    </row>
    <row r="363" spans="1:7" ht="16.5" customHeight="1"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6" t="s">
        <v>30</v>
      </c>
      <c r="B395" s="307" t="s">
        <v>31</v>
      </c>
      <c r="C395" s="307"/>
      <c r="D395" s="307" t="s">
        <v>46</v>
      </c>
      <c r="E395" s="308" t="s">
        <v>310</v>
      </c>
      <c r="F395" s="308" t="s">
        <v>360</v>
      </c>
      <c r="G395" s="127"/>
    </row>
    <row r="396" spans="1:7" ht="16.5" customHeight="1"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6" t="s">
        <v>30</v>
      </c>
      <c r="B448" s="307" t="s">
        <v>31</v>
      </c>
      <c r="C448" s="307"/>
      <c r="D448" s="307" t="s">
        <v>46</v>
      </c>
      <c r="E448" s="308" t="s">
        <v>310</v>
      </c>
      <c r="F448" s="308" t="s">
        <v>360</v>
      </c>
      <c r="G448" s="127"/>
    </row>
    <row r="449" spans="1:6" ht="16.5" customHeight="1"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ht="16.5" customHeight="1" x14ac:dyDescent="0.3">
      <c r="A485" s="306" t="s">
        <v>30</v>
      </c>
      <c r="B485" s="307" t="s">
        <v>31</v>
      </c>
      <c r="C485" s="307"/>
      <c r="D485" s="307" t="s">
        <v>46</v>
      </c>
      <c r="E485" s="308" t="s">
        <v>310</v>
      </c>
      <c r="F485" s="308" t="s">
        <v>360</v>
      </c>
      <c r="G485" s="127"/>
    </row>
    <row r="486" spans="1:7" ht="16.5" customHeight="1"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6" t="s">
        <v>30</v>
      </c>
      <c r="B507" s="307" t="s">
        <v>31</v>
      </c>
      <c r="C507" s="307"/>
      <c r="D507" s="307" t="s">
        <v>46</v>
      </c>
      <c r="E507" s="308" t="s">
        <v>310</v>
      </c>
      <c r="F507" s="308" t="s">
        <v>360</v>
      </c>
      <c r="G507" s="127"/>
    </row>
    <row r="508" spans="1:7" ht="16.5" customHeight="1"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6" t="s">
        <v>30</v>
      </c>
      <c r="B518" s="307" t="s">
        <v>31</v>
      </c>
      <c r="C518" s="307"/>
      <c r="D518" s="307" t="s">
        <v>46</v>
      </c>
      <c r="E518" s="308" t="s">
        <v>310</v>
      </c>
      <c r="F518" s="308" t="s">
        <v>360</v>
      </c>
      <c r="G518" s="127"/>
    </row>
    <row r="519" spans="1:7" ht="16.5" customHeight="1"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6" t="s">
        <v>30</v>
      </c>
      <c r="B538" s="307" t="s">
        <v>31</v>
      </c>
      <c r="C538" s="307"/>
      <c r="D538" s="307" t="s">
        <v>46</v>
      </c>
      <c r="E538" s="308" t="s">
        <v>310</v>
      </c>
      <c r="F538" s="308" t="s">
        <v>360</v>
      </c>
      <c r="G538" s="127"/>
    </row>
    <row r="539" spans="1:7" ht="16.5" customHeight="1"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6" t="s">
        <v>50</v>
      </c>
      <c r="B6" s="346"/>
      <c r="C6" s="346"/>
      <c r="D6" s="346"/>
      <c r="E6" s="346"/>
      <c r="F6" s="346"/>
      <c r="G6" s="125"/>
    </row>
    <row r="7" spans="1:7" s="12" customFormat="1" ht="21.75" customHeight="1" x14ac:dyDescent="0.45">
      <c r="A7" s="327" t="str">
        <f>'A5 Exploitation'!A8:F8</f>
        <v>Siliana</v>
      </c>
      <c r="B7" s="327"/>
      <c r="C7" s="327"/>
      <c r="D7" s="327"/>
      <c r="E7" s="327"/>
      <c r="F7" s="327"/>
      <c r="G7" s="125"/>
    </row>
    <row r="8" spans="1:7" s="12" customFormat="1" ht="24" x14ac:dyDescent="0.45">
      <c r="A8" s="14" t="s">
        <v>42</v>
      </c>
      <c r="B8" s="347">
        <f>'A5 Exploitation'!B9:F9</f>
        <v>0</v>
      </c>
      <c r="C8" s="347"/>
      <c r="D8" s="347"/>
      <c r="E8" s="347"/>
      <c r="F8" s="347"/>
      <c r="G8" s="125"/>
    </row>
    <row r="9" spans="1:7" s="12" customFormat="1" ht="24" x14ac:dyDescent="0.45">
      <c r="A9" s="15" t="s">
        <v>44</v>
      </c>
      <c r="B9" s="348">
        <f>'A5 Exploitation'!B10:F10</f>
        <v>0</v>
      </c>
      <c r="C9" s="348"/>
      <c r="D9" s="348"/>
      <c r="E9" s="348"/>
      <c r="F9" s="348"/>
      <c r="G9" s="125"/>
    </row>
    <row r="10" spans="1:7" s="12" customFormat="1" ht="24" x14ac:dyDescent="0.45">
      <c r="A10" s="14" t="s">
        <v>43</v>
      </c>
      <c r="B10" s="345">
        <f>'A5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58">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57">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57">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57">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57">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57">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57">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57">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57">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57">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58">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57">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57">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57">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6" t="s">
        <v>179</v>
      </c>
      <c r="B7" s="326"/>
      <c r="C7" s="326"/>
      <c r="D7" s="326"/>
      <c r="E7" s="326"/>
      <c r="F7" s="326"/>
      <c r="G7" s="125"/>
    </row>
    <row r="8" spans="1:7" ht="29.25" x14ac:dyDescent="0.45">
      <c r="A8" s="327" t="str">
        <f>'Page de garde'!D18</f>
        <v>Siliana</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6" t="s">
        <v>30</v>
      </c>
      <c r="B50" s="307" t="s">
        <v>31</v>
      </c>
      <c r="C50" s="307"/>
      <c r="D50" s="307" t="s">
        <v>46</v>
      </c>
      <c r="E50" s="308" t="s">
        <v>310</v>
      </c>
      <c r="F50" s="308" t="s">
        <v>360</v>
      </c>
      <c r="G50" s="127"/>
    </row>
    <row r="51" spans="1:7" ht="16.5" customHeight="1"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6" t="s">
        <v>30</v>
      </c>
      <c r="B107" s="307" t="s">
        <v>31</v>
      </c>
      <c r="C107" s="307"/>
      <c r="D107" s="307" t="s">
        <v>46</v>
      </c>
      <c r="E107" s="308" t="s">
        <v>310</v>
      </c>
      <c r="F107" s="308" t="s">
        <v>360</v>
      </c>
    </row>
    <row r="108" spans="1:7" ht="16.5" customHeight="1"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6" t="s">
        <v>30</v>
      </c>
      <c r="B162" s="307" t="s">
        <v>31</v>
      </c>
      <c r="C162" s="307"/>
      <c r="D162" s="307" t="s">
        <v>46</v>
      </c>
      <c r="E162" s="308" t="s">
        <v>310</v>
      </c>
      <c r="F162" s="308" t="s">
        <v>360</v>
      </c>
      <c r="G162" s="127"/>
    </row>
    <row r="163" spans="1:7" ht="16.5" customHeight="1"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6" t="s">
        <v>30</v>
      </c>
      <c r="B209" s="307" t="s">
        <v>31</v>
      </c>
      <c r="C209" s="307"/>
      <c r="D209" s="307" t="s">
        <v>46</v>
      </c>
      <c r="E209" s="308" t="s">
        <v>310</v>
      </c>
      <c r="F209" s="308" t="s">
        <v>360</v>
      </c>
      <c r="G209" s="127"/>
    </row>
    <row r="210" spans="1:7" ht="16.5" customHeight="1"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6" t="s">
        <v>30</v>
      </c>
      <c r="B270" s="307" t="s">
        <v>31</v>
      </c>
      <c r="C270" s="307"/>
      <c r="D270" s="307" t="s">
        <v>46</v>
      </c>
      <c r="E270" s="308" t="s">
        <v>310</v>
      </c>
      <c r="F270" s="308" t="s">
        <v>360</v>
      </c>
      <c r="G270" s="214"/>
    </row>
    <row r="271" spans="1:7" s="16" customFormat="1" ht="16.5" customHeigh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6" t="s">
        <v>30</v>
      </c>
      <c r="B322" s="307" t="s">
        <v>31</v>
      </c>
      <c r="C322" s="307"/>
      <c r="D322" s="307" t="s">
        <v>46</v>
      </c>
      <c r="E322" s="308" t="s">
        <v>310</v>
      </c>
      <c r="F322" s="308" t="s">
        <v>360</v>
      </c>
      <c r="G322" s="127"/>
    </row>
    <row r="323" spans="1:7" ht="16.5" customHeight="1"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6" t="s">
        <v>30</v>
      </c>
      <c r="B362" s="307" t="s">
        <v>31</v>
      </c>
      <c r="C362" s="307"/>
      <c r="D362" s="307" t="s">
        <v>46</v>
      </c>
      <c r="E362" s="308" t="s">
        <v>310</v>
      </c>
      <c r="F362" s="308" t="s">
        <v>360</v>
      </c>
      <c r="G362" s="127"/>
    </row>
    <row r="363" spans="1:7" ht="16.5" customHeight="1"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6" t="s">
        <v>30</v>
      </c>
      <c r="B395" s="307" t="s">
        <v>31</v>
      </c>
      <c r="C395" s="307"/>
      <c r="D395" s="307" t="s">
        <v>46</v>
      </c>
      <c r="E395" s="308" t="s">
        <v>310</v>
      </c>
      <c r="F395" s="308" t="s">
        <v>360</v>
      </c>
      <c r="G395" s="127"/>
    </row>
    <row r="396" spans="1:7" ht="16.5" customHeight="1"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6" t="s">
        <v>30</v>
      </c>
      <c r="B448" s="307" t="s">
        <v>31</v>
      </c>
      <c r="C448" s="307"/>
      <c r="D448" s="307" t="s">
        <v>46</v>
      </c>
      <c r="E448" s="308" t="s">
        <v>310</v>
      </c>
      <c r="F448" s="308" t="s">
        <v>360</v>
      </c>
      <c r="G448" s="127"/>
    </row>
    <row r="449" spans="1:6" ht="16.5" customHeight="1"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ht="16.5" customHeight="1" x14ac:dyDescent="0.3">
      <c r="A485" s="306" t="s">
        <v>30</v>
      </c>
      <c r="B485" s="307" t="s">
        <v>31</v>
      </c>
      <c r="C485" s="307"/>
      <c r="D485" s="307" t="s">
        <v>46</v>
      </c>
      <c r="E485" s="308" t="s">
        <v>310</v>
      </c>
      <c r="F485" s="308" t="s">
        <v>360</v>
      </c>
      <c r="G485" s="127"/>
    </row>
    <row r="486" spans="1:7" ht="16.5" customHeight="1"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6" t="s">
        <v>30</v>
      </c>
      <c r="B507" s="307" t="s">
        <v>31</v>
      </c>
      <c r="C507" s="307"/>
      <c r="D507" s="307" t="s">
        <v>46</v>
      </c>
      <c r="E507" s="308" t="s">
        <v>310</v>
      </c>
      <c r="F507" s="308" t="s">
        <v>360</v>
      </c>
      <c r="G507" s="127"/>
    </row>
    <row r="508" spans="1:7" ht="16.5" customHeight="1"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6" t="s">
        <v>30</v>
      </c>
      <c r="B518" s="307" t="s">
        <v>31</v>
      </c>
      <c r="C518" s="307"/>
      <c r="D518" s="307" t="s">
        <v>46</v>
      </c>
      <c r="E518" s="308" t="s">
        <v>310</v>
      </c>
      <c r="F518" s="308" t="s">
        <v>360</v>
      </c>
      <c r="G518" s="127"/>
    </row>
    <row r="519" spans="1:7" ht="16.5" customHeight="1"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6" t="s">
        <v>30</v>
      </c>
      <c r="B538" s="307" t="s">
        <v>31</v>
      </c>
      <c r="C538" s="307"/>
      <c r="D538" s="307" t="s">
        <v>46</v>
      </c>
      <c r="E538" s="308" t="s">
        <v>310</v>
      </c>
      <c r="F538" s="308" t="s">
        <v>360</v>
      </c>
      <c r="G538" s="127"/>
    </row>
    <row r="539" spans="1:7" ht="16.5" customHeight="1"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6" t="s">
        <v>50</v>
      </c>
      <c r="B6" s="346"/>
      <c r="C6" s="346"/>
      <c r="D6" s="346"/>
      <c r="E6" s="346"/>
      <c r="F6" s="346"/>
      <c r="G6" s="125"/>
    </row>
    <row r="7" spans="1:7" s="12" customFormat="1" ht="21.75" customHeight="1" x14ac:dyDescent="0.45">
      <c r="A7" s="327" t="str">
        <f>'A6 Exploitation'!A8:F8</f>
        <v>Siliana</v>
      </c>
      <c r="B7" s="327"/>
      <c r="C7" s="327"/>
      <c r="D7" s="327"/>
      <c r="E7" s="327"/>
      <c r="F7" s="327"/>
      <c r="G7" s="125"/>
    </row>
    <row r="8" spans="1:7" s="12" customFormat="1" ht="24" x14ac:dyDescent="0.45">
      <c r="A8" s="14" t="s">
        <v>42</v>
      </c>
      <c r="B8" s="347">
        <f>'A6 Exploitation'!B9:F9</f>
        <v>0</v>
      </c>
      <c r="C8" s="347"/>
      <c r="D8" s="347"/>
      <c r="E8" s="347"/>
      <c r="F8" s="347"/>
      <c r="G8" s="125"/>
    </row>
    <row r="9" spans="1:7" s="12" customFormat="1" ht="24" x14ac:dyDescent="0.45">
      <c r="A9" s="15" t="s">
        <v>44</v>
      </c>
      <c r="B9" s="348">
        <f>'A6 Exploitation'!B10:F10</f>
        <v>0</v>
      </c>
      <c r="C9" s="348"/>
      <c r="D9" s="348"/>
      <c r="E9" s="348"/>
      <c r="F9" s="348"/>
      <c r="G9" s="125"/>
    </row>
    <row r="10" spans="1:7" s="12" customFormat="1" ht="24" x14ac:dyDescent="0.45">
      <c r="A10" s="14" t="s">
        <v>43</v>
      </c>
      <c r="B10" s="345">
        <f>'A6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58">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57">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57">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57">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57">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57">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57">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57">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57">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57">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58">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57">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57">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57">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120" zoomScaleSheetLayoutView="120" workbookViewId="0">
      <selection activeCell="B10" sqref="B10:F1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6" t="s">
        <v>179</v>
      </c>
      <c r="B7" s="326"/>
      <c r="C7" s="326"/>
      <c r="D7" s="326"/>
      <c r="E7" s="326"/>
      <c r="F7" s="326"/>
      <c r="G7" s="125"/>
    </row>
    <row r="8" spans="1:7" ht="29.25" x14ac:dyDescent="0.45">
      <c r="A8" s="327" t="str">
        <f>'Page de garde'!D18</f>
        <v>Siliana</v>
      </c>
      <c r="B8" s="327"/>
      <c r="C8" s="327"/>
      <c r="D8" s="327"/>
      <c r="E8" s="327"/>
      <c r="F8" s="327"/>
      <c r="G8" s="125"/>
    </row>
    <row r="9" spans="1:7" ht="24" x14ac:dyDescent="0.45">
      <c r="A9" s="14" t="s">
        <v>42</v>
      </c>
      <c r="B9" s="328" t="s">
        <v>409</v>
      </c>
      <c r="C9" s="328"/>
      <c r="D9" s="328"/>
      <c r="E9" s="328"/>
      <c r="F9" s="328"/>
      <c r="G9" s="125"/>
    </row>
    <row r="10" spans="1:7" ht="24" x14ac:dyDescent="0.45">
      <c r="A10" s="15" t="s">
        <v>44</v>
      </c>
      <c r="B10" s="329" t="s">
        <v>410</v>
      </c>
      <c r="C10" s="329"/>
      <c r="D10" s="329"/>
      <c r="E10" s="329"/>
      <c r="F10" s="329"/>
      <c r="G10" s="125"/>
    </row>
    <row r="11" spans="1:7" ht="24" x14ac:dyDescent="0.45">
      <c r="A11" s="14" t="s">
        <v>43</v>
      </c>
      <c r="B11" s="324">
        <v>43194</v>
      </c>
      <c r="C11" s="324"/>
      <c r="D11" s="324"/>
      <c r="E11" s="324"/>
      <c r="F11" s="324"/>
      <c r="G11" s="125"/>
    </row>
    <row r="12" spans="1:7" ht="24" x14ac:dyDescent="0.45">
      <c r="A12" s="14" t="s">
        <v>239</v>
      </c>
      <c r="B12" s="322">
        <f>D549</f>
        <v>0.93506493506493504</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43194</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295" t="s">
        <v>411</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6" t="s">
        <v>379</v>
      </c>
      <c r="B38" s="317"/>
      <c r="C38" s="317"/>
      <c r="D38" s="317"/>
      <c r="E38" s="317"/>
      <c r="F38" s="31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43194</v>
      </c>
      <c r="B49" s="124"/>
      <c r="C49" s="135"/>
      <c r="D49" s="124"/>
    </row>
    <row r="50" spans="1:7" x14ac:dyDescent="0.3">
      <c r="A50" s="306" t="s">
        <v>30</v>
      </c>
      <c r="B50" s="307" t="s">
        <v>31</v>
      </c>
      <c r="C50" s="307"/>
      <c r="D50" s="307" t="s">
        <v>46</v>
      </c>
      <c r="E50" s="308" t="s">
        <v>310</v>
      </c>
      <c r="F50" s="308" t="s">
        <v>360</v>
      </c>
      <c r="G50" s="127"/>
    </row>
    <row r="51" spans="1:7"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66.75" x14ac:dyDescent="0.35">
      <c r="A68" s="262" t="s">
        <v>402</v>
      </c>
      <c r="B68" s="130">
        <v>0</v>
      </c>
      <c r="C68" s="136">
        <f>IF(B68=0, -10, "0")</f>
        <v>-10</v>
      </c>
      <c r="D68" s="116" t="s">
        <v>447</v>
      </c>
      <c r="E68" s="95" t="s">
        <v>448</v>
      </c>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t="s">
        <v>412</v>
      </c>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18</v>
      </c>
    </row>
    <row r="85" spans="1:7" x14ac:dyDescent="0.3">
      <c r="A85" s="5" t="s">
        <v>35</v>
      </c>
      <c r="B85" s="132"/>
      <c r="C85" s="133"/>
      <c r="D85" s="134">
        <f>D84/(COUNT(B65:C83)*2)</f>
        <v>0.5625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6" t="s">
        <v>379</v>
      </c>
      <c r="B94" s="317"/>
      <c r="C94" s="317"/>
      <c r="D94" s="317"/>
      <c r="E94" s="317"/>
      <c r="F94" s="31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52</v>
      </c>
    </row>
    <row r="103" spans="1:7" ht="18" x14ac:dyDescent="0.35">
      <c r="A103" s="42" t="s">
        <v>199</v>
      </c>
      <c r="B103" s="152"/>
      <c r="C103" s="153"/>
      <c r="D103" s="144">
        <f>D102/(COUNT(B88:C93,B53:C60,B65:C83,B95:C99)*2)</f>
        <v>0.78787878787878785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43194</v>
      </c>
      <c r="B106" s="124"/>
      <c r="C106" s="135"/>
      <c r="D106" s="124"/>
    </row>
    <row r="107" spans="1:7" x14ac:dyDescent="0.3">
      <c r="A107" s="306" t="s">
        <v>30</v>
      </c>
      <c r="B107" s="307" t="s">
        <v>31</v>
      </c>
      <c r="C107" s="307"/>
      <c r="D107" s="307" t="s">
        <v>46</v>
      </c>
      <c r="E107" s="308" t="s">
        <v>310</v>
      </c>
      <c r="F107" s="308" t="s">
        <v>360</v>
      </c>
    </row>
    <row r="108" spans="1:7"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66" x14ac:dyDescent="0.3">
      <c r="A128" s="4" t="s">
        <v>170</v>
      </c>
      <c r="B128" s="130">
        <v>1</v>
      </c>
      <c r="C128" s="131"/>
      <c r="D128" s="95" t="s">
        <v>440</v>
      </c>
      <c r="E128" s="94"/>
      <c r="F128" s="204"/>
    </row>
    <row r="129" spans="1:7" s="112" customFormat="1" ht="29.25" customHeight="1" x14ac:dyDescent="0.3">
      <c r="A129" s="238" t="s">
        <v>387</v>
      </c>
      <c r="B129" s="130">
        <v>2</v>
      </c>
      <c r="C129" s="291" t="str">
        <f>IF(B129=0, -5, "0")</f>
        <v>0</v>
      </c>
      <c r="D129" s="116"/>
      <c r="E129" s="116"/>
      <c r="F129" s="204"/>
      <c r="G129" s="127"/>
    </row>
    <row r="130" spans="1:7" ht="33" x14ac:dyDescent="0.3">
      <c r="A130" s="70" t="s">
        <v>240</v>
      </c>
      <c r="B130" s="130">
        <v>1</v>
      </c>
      <c r="C130" s="131"/>
      <c r="D130" s="138" t="s">
        <v>413</v>
      </c>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96" t="s">
        <v>414</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43194</v>
      </c>
      <c r="B161" s="124"/>
      <c r="C161" s="135"/>
      <c r="D161" s="127"/>
    </row>
    <row r="162" spans="1:7" x14ac:dyDescent="0.3">
      <c r="A162" s="306" t="s">
        <v>30</v>
      </c>
      <c r="B162" s="307" t="s">
        <v>31</v>
      </c>
      <c r="C162" s="307"/>
      <c r="D162" s="307" t="s">
        <v>46</v>
      </c>
      <c r="E162" s="308" t="s">
        <v>310</v>
      </c>
      <c r="F162" s="308" t="s">
        <v>360</v>
      </c>
      <c r="G162" s="127"/>
    </row>
    <row r="163" spans="1:7"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66" x14ac:dyDescent="0.3">
      <c r="A176" s="4" t="s">
        <v>93</v>
      </c>
      <c r="B176" s="130">
        <v>1</v>
      </c>
      <c r="C176" s="130"/>
      <c r="D176" s="113" t="s">
        <v>441</v>
      </c>
      <c r="E176" s="94"/>
      <c r="F176" s="204"/>
    </row>
    <row r="177" spans="1:7" x14ac:dyDescent="0.3">
      <c r="A177" s="4" t="s">
        <v>122</v>
      </c>
      <c r="B177" s="130">
        <v>2</v>
      </c>
      <c r="C177" s="130"/>
      <c r="D177" s="113"/>
      <c r="E177" s="94"/>
      <c r="F177" s="204"/>
    </row>
    <row r="178" spans="1:7" x14ac:dyDescent="0.3">
      <c r="A178" s="4" t="s">
        <v>59</v>
      </c>
      <c r="B178" s="130">
        <v>1</v>
      </c>
      <c r="C178" s="130"/>
      <c r="D178" s="157" t="s">
        <v>430</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06.25" customHeight="1" x14ac:dyDescent="0.35">
      <c r="A186" s="266" t="s">
        <v>186</v>
      </c>
      <c r="B186" s="130">
        <v>0</v>
      </c>
      <c r="C186" s="136">
        <f>IF(B186=0, -10, "0")</f>
        <v>-10</v>
      </c>
      <c r="D186" s="297" t="s">
        <v>442</v>
      </c>
      <c r="E186" s="95" t="s">
        <v>416</v>
      </c>
      <c r="F186" s="204"/>
    </row>
    <row r="187" spans="1:7" x14ac:dyDescent="0.3">
      <c r="A187" s="70" t="s">
        <v>251</v>
      </c>
      <c r="B187" s="130">
        <v>2</v>
      </c>
      <c r="C187" s="130"/>
      <c r="D187" s="116"/>
      <c r="E187" s="94"/>
      <c r="F187" s="204"/>
    </row>
    <row r="188" spans="1:7" ht="63.75" customHeight="1" x14ac:dyDescent="0.3">
      <c r="A188" s="70" t="s">
        <v>170</v>
      </c>
      <c r="B188" s="130">
        <v>1</v>
      </c>
      <c r="C188" s="130"/>
      <c r="D188" s="116" t="s">
        <v>415</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33</v>
      </c>
    </row>
    <row r="202" spans="1:7" x14ac:dyDescent="0.3">
      <c r="A202" s="5" t="s">
        <v>35</v>
      </c>
      <c r="B202" s="132"/>
      <c r="C202" s="133"/>
      <c r="D202" s="134">
        <f>D201/(COUNT(B176:C194,B196:C200)*2)</f>
        <v>0.66</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43194</v>
      </c>
      <c r="B208" s="124"/>
      <c r="C208" s="135"/>
      <c r="D208" s="124"/>
    </row>
    <row r="209" spans="1:7" x14ac:dyDescent="0.3">
      <c r="A209" s="306" t="s">
        <v>30</v>
      </c>
      <c r="B209" s="307" t="s">
        <v>31</v>
      </c>
      <c r="C209" s="307"/>
      <c r="D209" s="307" t="s">
        <v>46</v>
      </c>
      <c r="E209" s="308" t="s">
        <v>310</v>
      </c>
      <c r="F209" s="308" t="s">
        <v>360</v>
      </c>
      <c r="G209" s="127"/>
    </row>
    <row r="210" spans="1:7"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45" customHeight="1" x14ac:dyDescent="0.3">
      <c r="A228" s="4" t="s">
        <v>173</v>
      </c>
      <c r="B228" s="130">
        <v>1</v>
      </c>
      <c r="C228" s="136"/>
      <c r="D228" s="113" t="s">
        <v>418</v>
      </c>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97" t="s">
        <v>417</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ht="33" x14ac:dyDescent="0.3">
      <c r="A249" s="209" t="s">
        <v>365</v>
      </c>
      <c r="B249" s="130">
        <v>1</v>
      </c>
      <c r="C249" s="150" t="str">
        <f>IF(B249=0, -5, "0")</f>
        <v>0</v>
      </c>
      <c r="D249" s="137" t="s">
        <v>449</v>
      </c>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2" t="s">
        <v>379</v>
      </c>
      <c r="B256" s="312"/>
      <c r="C256" s="312"/>
      <c r="D256" s="312"/>
      <c r="E256" s="312"/>
      <c r="F256" s="31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43194</v>
      </c>
      <c r="B269" s="124"/>
      <c r="C269" s="135"/>
      <c r="D269" s="124"/>
      <c r="F269" s="206"/>
      <c r="G269" s="214"/>
    </row>
    <row r="270" spans="1:7" s="16" customFormat="1" x14ac:dyDescent="0.3">
      <c r="A270" s="306" t="s">
        <v>30</v>
      </c>
      <c r="B270" s="307" t="s">
        <v>31</v>
      </c>
      <c r="C270" s="307"/>
      <c r="D270" s="307" t="s">
        <v>46</v>
      </c>
      <c r="E270" s="308" t="s">
        <v>310</v>
      </c>
      <c r="F270" s="308" t="s">
        <v>360</v>
      </c>
      <c r="G270" s="214"/>
    </row>
    <row r="271" spans="1:7" s="16" customForma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420</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419</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0.97222222222222221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43194</v>
      </c>
      <c r="B321" s="124"/>
      <c r="C321" s="135"/>
      <c r="D321" s="127"/>
    </row>
    <row r="322" spans="1:7" x14ac:dyDescent="0.3">
      <c r="A322" s="306" t="s">
        <v>30</v>
      </c>
      <c r="B322" s="307" t="s">
        <v>31</v>
      </c>
      <c r="C322" s="307"/>
      <c r="D322" s="307" t="s">
        <v>46</v>
      </c>
      <c r="E322" s="308" t="s">
        <v>310</v>
      </c>
      <c r="F322" s="308" t="s">
        <v>360</v>
      </c>
      <c r="G322" s="127"/>
    </row>
    <row r="323" spans="1:7"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3"/>
      <c r="B349" s="314"/>
      <c r="C349" s="314"/>
      <c r="D349" s="314"/>
      <c r="E349" s="314"/>
      <c r="F349" s="314"/>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43194</v>
      </c>
      <c r="B361" s="124"/>
      <c r="C361" s="135"/>
      <c r="D361" s="124"/>
    </row>
    <row r="362" spans="1:7" x14ac:dyDescent="0.3">
      <c r="A362" s="306" t="s">
        <v>30</v>
      </c>
      <c r="B362" s="307" t="s">
        <v>31</v>
      </c>
      <c r="C362" s="307"/>
      <c r="D362" s="307" t="s">
        <v>46</v>
      </c>
      <c r="E362" s="308" t="s">
        <v>310</v>
      </c>
      <c r="F362" s="308" t="s">
        <v>360</v>
      </c>
      <c r="G362" s="127"/>
    </row>
    <row r="363" spans="1:7"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421</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1</v>
      </c>
      <c r="C381" s="280" t="str">
        <f>IF(B381=0, -5, "0")</f>
        <v>0</v>
      </c>
      <c r="D381" s="149" t="s">
        <v>422</v>
      </c>
      <c r="E381" s="94"/>
      <c r="F381" s="204"/>
      <c r="G381" s="127"/>
    </row>
    <row r="382" spans="1:7" ht="27" customHeight="1" x14ac:dyDescent="0.3">
      <c r="A382" s="70" t="s">
        <v>178</v>
      </c>
      <c r="B382" s="130">
        <v>2</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43194</v>
      </c>
      <c r="B394" s="124"/>
      <c r="C394" s="135"/>
      <c r="D394" s="127"/>
      <c r="G394" s="127"/>
    </row>
    <row r="395" spans="1:7" x14ac:dyDescent="0.3">
      <c r="A395" s="306" t="s">
        <v>30</v>
      </c>
      <c r="B395" s="307" t="s">
        <v>31</v>
      </c>
      <c r="C395" s="307"/>
      <c r="D395" s="307" t="s">
        <v>46</v>
      </c>
      <c r="E395" s="308" t="s">
        <v>310</v>
      </c>
      <c r="F395" s="308" t="s">
        <v>360</v>
      </c>
      <c r="G395" s="127"/>
    </row>
    <row r="396" spans="1:7"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43194</v>
      </c>
      <c r="B447" s="124"/>
      <c r="C447" s="135"/>
      <c r="D447" s="124"/>
    </row>
    <row r="448" spans="1:7" x14ac:dyDescent="0.3">
      <c r="A448" s="306" t="s">
        <v>30</v>
      </c>
      <c r="B448" s="307" t="s">
        <v>31</v>
      </c>
      <c r="C448" s="307"/>
      <c r="D448" s="307" t="s">
        <v>46</v>
      </c>
      <c r="E448" s="308" t="s">
        <v>310</v>
      </c>
      <c r="F448" s="308" t="s">
        <v>360</v>
      </c>
      <c r="G448" s="127"/>
    </row>
    <row r="449" spans="1:6"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43194</v>
      </c>
      <c r="B484" s="124"/>
      <c r="C484" s="135"/>
      <c r="D484" s="124"/>
    </row>
    <row r="485" spans="1:7" x14ac:dyDescent="0.3">
      <c r="A485" s="306" t="s">
        <v>30</v>
      </c>
      <c r="B485" s="307" t="s">
        <v>31</v>
      </c>
      <c r="C485" s="307"/>
      <c r="D485" s="307" t="s">
        <v>46</v>
      </c>
      <c r="E485" s="308" t="s">
        <v>310</v>
      </c>
      <c r="F485" s="308" t="s">
        <v>360</v>
      </c>
      <c r="G485" s="127"/>
    </row>
    <row r="486" spans="1:7" x14ac:dyDescent="0.3">
      <c r="A486" s="306"/>
      <c r="B486" s="41" t="s">
        <v>34</v>
      </c>
      <c r="C486" s="41" t="s">
        <v>33</v>
      </c>
      <c r="D486" s="307"/>
      <c r="E486" s="308"/>
      <c r="F486" s="30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43194</v>
      </c>
      <c r="B506" s="124"/>
      <c r="C506" s="135"/>
      <c r="D506" s="124"/>
    </row>
    <row r="507" spans="1:7" x14ac:dyDescent="0.3">
      <c r="A507" s="306" t="s">
        <v>30</v>
      </c>
      <c r="B507" s="307" t="s">
        <v>31</v>
      </c>
      <c r="C507" s="307"/>
      <c r="D507" s="307" t="s">
        <v>46</v>
      </c>
      <c r="E507" s="308" t="s">
        <v>310</v>
      </c>
      <c r="F507" s="308" t="s">
        <v>360</v>
      </c>
      <c r="G507" s="127"/>
    </row>
    <row r="508" spans="1:7" x14ac:dyDescent="0.3">
      <c r="A508" s="306"/>
      <c r="B508" s="41" t="s">
        <v>34</v>
      </c>
      <c r="C508" s="41" t="s">
        <v>33</v>
      </c>
      <c r="D508" s="307"/>
      <c r="E508" s="308"/>
      <c r="F508" s="308"/>
    </row>
    <row r="509" spans="1:7" x14ac:dyDescent="0.3">
      <c r="A509" s="6" t="s">
        <v>15</v>
      </c>
      <c r="B509" s="130">
        <v>2</v>
      </c>
      <c r="C509" s="130"/>
      <c r="D509" s="95"/>
      <c r="E509" s="94"/>
      <c r="F509" s="204"/>
    </row>
    <row r="510" spans="1:7" ht="33" x14ac:dyDescent="0.3">
      <c r="A510" s="9" t="s">
        <v>218</v>
      </c>
      <c r="B510" s="130">
        <v>1</v>
      </c>
      <c r="C510" s="130"/>
      <c r="D510" s="138" t="s">
        <v>423</v>
      </c>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43194</v>
      </c>
      <c r="B517" s="124"/>
      <c r="C517" s="135"/>
      <c r="D517" s="124"/>
    </row>
    <row r="518" spans="1:7" x14ac:dyDescent="0.3">
      <c r="A518" s="306" t="s">
        <v>30</v>
      </c>
      <c r="B518" s="307" t="s">
        <v>31</v>
      </c>
      <c r="C518" s="307"/>
      <c r="D518" s="307" t="s">
        <v>46</v>
      </c>
      <c r="E518" s="308" t="s">
        <v>310</v>
      </c>
      <c r="F518" s="308" t="s">
        <v>360</v>
      </c>
      <c r="G518" s="127"/>
    </row>
    <row r="519" spans="1:7" x14ac:dyDescent="0.3">
      <c r="A519" s="306"/>
      <c r="B519" s="41" t="s">
        <v>34</v>
      </c>
      <c r="C519" s="41" t="s">
        <v>33</v>
      </c>
      <c r="D519" s="307"/>
      <c r="E519" s="308"/>
      <c r="F519" s="30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43194</v>
      </c>
      <c r="B537" s="124"/>
      <c r="C537" s="135"/>
      <c r="D537" s="124"/>
      <c r="G537" s="127"/>
    </row>
    <row r="538" spans="1:7" x14ac:dyDescent="0.3">
      <c r="A538" s="306" t="s">
        <v>30</v>
      </c>
      <c r="B538" s="307" t="s">
        <v>31</v>
      </c>
      <c r="C538" s="307"/>
      <c r="D538" s="307" t="s">
        <v>46</v>
      </c>
      <c r="E538" s="308" t="s">
        <v>310</v>
      </c>
      <c r="F538" s="308" t="s">
        <v>360</v>
      </c>
      <c r="G538" s="127"/>
    </row>
    <row r="539" spans="1:7" x14ac:dyDescent="0.3">
      <c r="A539" s="306"/>
      <c r="B539" s="41" t="s">
        <v>34</v>
      </c>
      <c r="C539" s="41" t="s">
        <v>33</v>
      </c>
      <c r="D539" s="307"/>
      <c r="E539" s="308"/>
      <c r="F539" s="308"/>
      <c r="G539" s="127"/>
    </row>
    <row r="540" spans="1:7" ht="18" x14ac:dyDescent="0.3">
      <c r="A540" s="70" t="s">
        <v>373</v>
      </c>
      <c r="B540" s="130" t="s">
        <v>32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0.93506493506493504</v>
      </c>
    </row>
  </sheetData>
  <sheetProtection algorithmName="SHA-512" hashValue="hbjSWVOUirqbXbgUFzyRnC165cLnzHZ80ZJ5djxJFzv7GA8h4TF6X6wV0bwcKKJl/V7fHqu8FGQkHwdOavttKg==" saltValue="4QZ1bIA/oIKM1M0lEFmpc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540:B542 B110:B116 B121:B138 B143:B147 B39:B41 B165:B171 B176:B194 B149:B152 B212:B221 B226:B243 B248:B255 B196:B199 B273:B284 B289:B307 B257:B260 B325:B332 B337:B348 B309:B312 B365:B372 B377:B382 B350:B352 B95:B99 B398:B405 B410:B416 B421:B425 B384:B385 B430:B434 B451:B456 B436:B438 B488:B492 B472:B475 B496:B497 B509:B511 B461:B47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43 B532 B153 B200 B261 B313 B353 B386 B439 B476 B498 B512"/>
  </dataValidations>
  <pageMargins left="0.7" right="0.7" top="0.75" bottom="0.75" header="0.3" footer="0.3"/>
  <pageSetup paperSize="9" scale="37" orientation="portrait" r:id="rId1"/>
  <rowBreaks count="5" manualBreakCount="5">
    <brk id="85" max="6" man="1"/>
    <brk id="174" max="6" man="1"/>
    <brk id="256" max="6" man="1"/>
    <brk id="267" max="6" man="1"/>
    <brk id="37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9" sqref="D1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6" t="s">
        <v>50</v>
      </c>
      <c r="B6" s="346"/>
      <c r="C6" s="346"/>
      <c r="D6" s="346"/>
      <c r="E6" s="346"/>
      <c r="F6" s="346"/>
      <c r="G6" s="125"/>
    </row>
    <row r="7" spans="1:7" s="12" customFormat="1" ht="21.75" customHeight="1" x14ac:dyDescent="0.45">
      <c r="A7" s="327" t="str">
        <f>'A1 Exploitation'!A8:F8</f>
        <v>Siliana</v>
      </c>
      <c r="B7" s="327"/>
      <c r="C7" s="327"/>
      <c r="D7" s="327"/>
      <c r="E7" s="327"/>
      <c r="F7" s="327"/>
      <c r="G7" s="125"/>
    </row>
    <row r="8" spans="1:7" s="12" customFormat="1" ht="24" x14ac:dyDescent="0.45">
      <c r="A8" s="14" t="s">
        <v>42</v>
      </c>
      <c r="B8" s="347" t="str">
        <f>'A1 Exploitation'!B9:F9</f>
        <v>M Dhia MECHLAOUI</v>
      </c>
      <c r="C8" s="347"/>
      <c r="D8" s="347"/>
      <c r="E8" s="347"/>
      <c r="F8" s="347"/>
      <c r="G8" s="125"/>
    </row>
    <row r="9" spans="1:7" s="12" customFormat="1" ht="24" x14ac:dyDescent="0.45">
      <c r="A9" s="15" t="s">
        <v>44</v>
      </c>
      <c r="B9" s="348" t="str">
        <f>'A1 Exploitation'!B10:F10</f>
        <v>Directeur magasin et Chef rayons</v>
      </c>
      <c r="C9" s="348"/>
      <c r="D9" s="348"/>
      <c r="E9" s="348"/>
      <c r="F9" s="348"/>
      <c r="G9" s="125"/>
    </row>
    <row r="10" spans="1:7" s="12" customFormat="1" ht="24" x14ac:dyDescent="0.45">
      <c r="A10" s="14" t="s">
        <v>43</v>
      </c>
      <c r="B10" s="345">
        <f>'A1 Exploitation'!B11:F11</f>
        <v>43194</v>
      </c>
      <c r="C10" s="345"/>
      <c r="D10" s="345"/>
      <c r="E10" s="345"/>
      <c r="F10" s="345"/>
      <c r="G10" s="125"/>
    </row>
    <row r="11" spans="1:7" s="12" customFormat="1" ht="24" x14ac:dyDescent="0.45">
      <c r="A11" s="14" t="s">
        <v>294</v>
      </c>
      <c r="B11" s="344">
        <f>D199</f>
        <v>0.91249999999999998</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51.75" customHeight="1" x14ac:dyDescent="0.3">
      <c r="A19" s="17" t="s">
        <v>81</v>
      </c>
      <c r="B19" s="94">
        <v>1</v>
      </c>
      <c r="C19" s="94"/>
      <c r="D19" s="95" t="s">
        <v>424</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1" t="s">
        <v>36</v>
      </c>
      <c r="B22" s="337"/>
      <c r="C22" s="338"/>
      <c r="D22" s="250">
        <f>SUM(B17:C21)</f>
        <v>9</v>
      </c>
    </row>
    <row r="23" spans="1:7" x14ac:dyDescent="0.3">
      <c r="A23" s="332" t="s">
        <v>295</v>
      </c>
      <c r="B23" s="333"/>
      <c r="C23" s="334"/>
      <c r="D23" s="33">
        <f>D22/(COUNT(B17:C21)*2)</f>
        <v>0.9</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2" t="s">
        <v>36</v>
      </c>
      <c r="B33" s="333"/>
      <c r="C33" s="334"/>
      <c r="D33" s="248">
        <f>SUM(B26:C32)</f>
        <v>14</v>
      </c>
    </row>
    <row r="34" spans="1:7" x14ac:dyDescent="0.3">
      <c r="A34" s="332" t="s">
        <v>295</v>
      </c>
      <c r="B34" s="333"/>
      <c r="C34" s="334"/>
      <c r="D34" s="33">
        <f>D33/(COUNT(B26:C32)*2)</f>
        <v>1</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2" t="s">
        <v>36</v>
      </c>
      <c r="B42" s="333"/>
      <c r="C42" s="334"/>
      <c r="D42" s="248">
        <f>SUM(B37:C41)</f>
        <v>10</v>
      </c>
      <c r="E42" s="13"/>
      <c r="F42" s="13"/>
      <c r="G42" s="126"/>
    </row>
    <row r="43" spans="1:7" s="22" customFormat="1" x14ac:dyDescent="0.3">
      <c r="A43" s="332" t="s">
        <v>295</v>
      </c>
      <c r="B43" s="333"/>
      <c r="C43" s="334"/>
      <c r="D43" s="33">
        <f>D42/(COUNT(B37:C41)*2)</f>
        <v>1</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115.5" x14ac:dyDescent="0.3">
      <c r="A50" s="17" t="s">
        <v>84</v>
      </c>
      <c r="B50" s="94">
        <v>2</v>
      </c>
      <c r="C50" s="94"/>
      <c r="D50" s="95" t="s">
        <v>443</v>
      </c>
      <c r="E50" s="94"/>
      <c r="F50" s="94"/>
    </row>
    <row r="51" spans="1:7" ht="18" x14ac:dyDescent="0.35">
      <c r="A51" s="40" t="s">
        <v>296</v>
      </c>
      <c r="B51" s="94">
        <v>2</v>
      </c>
      <c r="C51" s="120" t="str">
        <f>IF(B51=0, -5, "0")</f>
        <v>0</v>
      </c>
      <c r="D51" s="98"/>
      <c r="E51" s="94"/>
      <c r="F51" s="94"/>
    </row>
    <row r="52" spans="1:7" x14ac:dyDescent="0.3">
      <c r="A52" s="332" t="s">
        <v>36</v>
      </c>
      <c r="B52" s="333"/>
      <c r="C52" s="334"/>
      <c r="D52" s="248">
        <f>SUM(B46:C51)</f>
        <v>12</v>
      </c>
    </row>
    <row r="53" spans="1:7" x14ac:dyDescent="0.3">
      <c r="A53" s="332" t="s">
        <v>295</v>
      </c>
      <c r="B53" s="333"/>
      <c r="C53" s="334"/>
      <c r="D53" s="33">
        <f>D52/(COUNT(B46:C51)*2)</f>
        <v>1</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78" customHeight="1" x14ac:dyDescent="0.3">
      <c r="A59" s="23" t="s">
        <v>92</v>
      </c>
      <c r="B59" s="94">
        <v>1</v>
      </c>
      <c r="C59" s="94"/>
      <c r="D59" s="95" t="s">
        <v>425</v>
      </c>
      <c r="E59" s="94"/>
      <c r="F59" s="94"/>
    </row>
    <row r="60" spans="1:7" ht="36" x14ac:dyDescent="0.35">
      <c r="A60" s="43" t="s">
        <v>221</v>
      </c>
      <c r="B60" s="94">
        <v>2</v>
      </c>
      <c r="C60" s="120" t="str">
        <f>IF(B60=0, -5, "0")</f>
        <v>0</v>
      </c>
      <c r="D60" s="95" t="s">
        <v>426</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2" t="s">
        <v>36</v>
      </c>
      <c r="B63" s="333"/>
      <c r="C63" s="334"/>
      <c r="D63" s="248">
        <f>SUM(B56:C62)</f>
        <v>13</v>
      </c>
    </row>
    <row r="64" spans="1:7" x14ac:dyDescent="0.3">
      <c r="A64" s="332" t="s">
        <v>295</v>
      </c>
      <c r="B64" s="333"/>
      <c r="C64" s="334"/>
      <c r="D64" s="33">
        <f>D63/(COUNT(B56:C62)*2)</f>
        <v>0.9285714285714286</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2</v>
      </c>
      <c r="C67" s="101"/>
      <c r="D67" s="102"/>
      <c r="E67" s="102"/>
      <c r="F67" s="94"/>
    </row>
    <row r="68" spans="1:7" ht="51" x14ac:dyDescent="0.4">
      <c r="A68" s="17" t="s">
        <v>272</v>
      </c>
      <c r="B68" s="100">
        <v>0</v>
      </c>
      <c r="C68" s="101"/>
      <c r="D68" s="95" t="s">
        <v>431</v>
      </c>
      <c r="E68" s="95" t="s">
        <v>432</v>
      </c>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427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2" t="s">
        <v>36</v>
      </c>
      <c r="B84" s="333"/>
      <c r="C84" s="334"/>
      <c r="D84" s="248">
        <f>SUM(B67:C83)</f>
        <v>32</v>
      </c>
    </row>
    <row r="85" spans="1:7" x14ac:dyDescent="0.3">
      <c r="A85" s="332" t="s">
        <v>295</v>
      </c>
      <c r="B85" s="333"/>
      <c r="C85" s="334"/>
      <c r="D85" s="33">
        <f>D84/(COUNT(B67:C83)*2)</f>
        <v>0.94117647058823528</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66.75" x14ac:dyDescent="0.35">
      <c r="A99" s="46" t="s">
        <v>193</v>
      </c>
      <c r="B99" s="110">
        <v>0</v>
      </c>
      <c r="C99" s="120">
        <f>IF(B99=0, -5, "0")</f>
        <v>-5</v>
      </c>
      <c r="D99" s="95" t="s">
        <v>444</v>
      </c>
      <c r="E99" s="95" t="s">
        <v>445</v>
      </c>
      <c r="F99" s="94"/>
    </row>
    <row r="100" spans="1:7" ht="33.75" x14ac:dyDescent="0.35">
      <c r="A100" s="45" t="s">
        <v>297</v>
      </c>
      <c r="B100" s="110">
        <v>2</v>
      </c>
      <c r="C100" s="120" t="str">
        <f>IF(B100=0, -5, "0")</f>
        <v>0</v>
      </c>
      <c r="D100" s="95" t="s">
        <v>428</v>
      </c>
      <c r="E100" s="94"/>
      <c r="F100" s="94"/>
    </row>
    <row r="101" spans="1:7" x14ac:dyDescent="0.3">
      <c r="A101" s="51" t="s">
        <v>232</v>
      </c>
      <c r="B101" s="110">
        <v>2</v>
      </c>
      <c r="C101" s="94"/>
      <c r="D101" s="95"/>
      <c r="E101" s="94"/>
      <c r="F101" s="94"/>
    </row>
    <row r="102" spans="1:7" x14ac:dyDescent="0.3">
      <c r="A102" s="332" t="s">
        <v>36</v>
      </c>
      <c r="B102" s="333"/>
      <c r="C102" s="334"/>
      <c r="D102" s="248">
        <f>SUM(B88:C101)</f>
        <v>21</v>
      </c>
    </row>
    <row r="103" spans="1:7" x14ac:dyDescent="0.3">
      <c r="A103" s="332" t="s">
        <v>295</v>
      </c>
      <c r="B103" s="333"/>
      <c r="C103" s="334"/>
      <c r="D103" s="33">
        <f>D102/(COUNT(B88:C101)*2)</f>
        <v>0.7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12"/>
      <c r="E108" s="112"/>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2" t="s">
        <v>36</v>
      </c>
      <c r="B118" s="333"/>
      <c r="C118" s="334"/>
      <c r="D118" s="248">
        <f>SUM(B107:C117)</f>
        <v>22</v>
      </c>
      <c r="E118" s="13"/>
      <c r="F118" s="13"/>
      <c r="G118" s="126"/>
    </row>
    <row r="119" spans="1:7" s="22" customFormat="1" x14ac:dyDescent="0.3">
      <c r="A119" s="332" t="s">
        <v>295</v>
      </c>
      <c r="B119" s="333"/>
      <c r="C119" s="334"/>
      <c r="D119" s="33">
        <f>D118/(COUNT(B107:C117)*2)</f>
        <v>1</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2" t="s">
        <v>36</v>
      </c>
      <c r="B133" s="333"/>
      <c r="C133" s="334"/>
      <c r="D133" s="248">
        <f>SUM(B122:C132)</f>
        <v>22</v>
      </c>
    </row>
    <row r="134" spans="1:7" x14ac:dyDescent="0.3">
      <c r="A134" s="332" t="s">
        <v>295</v>
      </c>
      <c r="B134" s="333"/>
      <c r="C134" s="334"/>
      <c r="D134" s="32">
        <f>D133/(COUNT(B122:C132)*2)</f>
        <v>1</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33" x14ac:dyDescent="0.35">
      <c r="A145" s="40" t="s">
        <v>195</v>
      </c>
      <c r="B145" s="110">
        <v>2</v>
      </c>
      <c r="C145" s="120" t="str">
        <f>IF(B145=0, -5, "0")</f>
        <v>0</v>
      </c>
      <c r="D145" s="123" t="s">
        <v>433</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2" t="s">
        <v>36</v>
      </c>
      <c r="B149" s="333"/>
      <c r="C149" s="334"/>
      <c r="D149" s="248">
        <f>SUM(B137:C148)</f>
        <v>24</v>
      </c>
    </row>
    <row r="150" spans="1:7" x14ac:dyDescent="0.3">
      <c r="A150" s="332" t="s">
        <v>295</v>
      </c>
      <c r="B150" s="333"/>
      <c r="C150" s="334"/>
      <c r="D150" s="33">
        <f>D149/(COUNT(B137:C148)*2)</f>
        <v>1</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2" t="s">
        <v>36</v>
      </c>
      <c r="B161" s="337"/>
      <c r="C161" s="338"/>
      <c r="D161" s="250">
        <f>SUM(B153:C160)</f>
        <v>16</v>
      </c>
    </row>
    <row r="162" spans="1:7" x14ac:dyDescent="0.3">
      <c r="A162" s="332" t="s">
        <v>295</v>
      </c>
      <c r="B162" s="333"/>
      <c r="C162" s="334"/>
      <c r="D162" s="33">
        <f>D161/(COUNT(B153:C160)*2)</f>
        <v>1</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v>2</v>
      </c>
      <c r="C165" s="120" t="str">
        <f>IF(B165=0, -5, "0")</f>
        <v>0</v>
      </c>
      <c r="D165" s="94"/>
      <c r="E165" s="94"/>
      <c r="F165" s="94"/>
    </row>
    <row r="166" spans="1:7" ht="82.5" x14ac:dyDescent="0.3">
      <c r="A166" s="17" t="s">
        <v>287</v>
      </c>
      <c r="B166" s="94">
        <v>0</v>
      </c>
      <c r="C166" s="94"/>
      <c r="D166" s="95" t="s">
        <v>434</v>
      </c>
      <c r="E166" s="95" t="s">
        <v>432</v>
      </c>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2" t="s">
        <v>36</v>
      </c>
      <c r="B169" s="333"/>
      <c r="C169" s="334"/>
      <c r="D169" s="248">
        <f>SUM(B165:C168)</f>
        <v>6</v>
      </c>
    </row>
    <row r="170" spans="1:7" x14ac:dyDescent="0.3">
      <c r="A170" s="332" t="s">
        <v>295</v>
      </c>
      <c r="B170" s="333"/>
      <c r="C170" s="334"/>
      <c r="D170" s="33">
        <f>D169/(COUNT(B165:C168)*2)</f>
        <v>0.75</v>
      </c>
    </row>
    <row r="171" spans="1:7" s="22" customFormat="1" x14ac:dyDescent="0.3">
      <c r="A171" s="26"/>
      <c r="B171" s="27"/>
      <c r="C171" s="27"/>
      <c r="D171" s="28"/>
      <c r="G171" s="126"/>
    </row>
    <row r="172" spans="1:7" ht="19.5" x14ac:dyDescent="0.4">
      <c r="A172" s="335" t="s">
        <v>17</v>
      </c>
      <c r="B172" s="336"/>
      <c r="C172" s="336"/>
      <c r="D172" s="336"/>
      <c r="E172" s="336"/>
      <c r="F172" s="336"/>
    </row>
    <row r="173" spans="1:7" ht="49.5" x14ac:dyDescent="0.3">
      <c r="A173" s="20" t="s">
        <v>180</v>
      </c>
      <c r="B173" s="94">
        <v>0</v>
      </c>
      <c r="C173" s="94"/>
      <c r="D173" s="95" t="s">
        <v>435</v>
      </c>
      <c r="E173" s="95" t="s">
        <v>437</v>
      </c>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2" t="s">
        <v>36</v>
      </c>
      <c r="B177" s="333"/>
      <c r="C177" s="334"/>
      <c r="D177" s="248">
        <f>SUM(B173:C176)</f>
        <v>6</v>
      </c>
    </row>
    <row r="178" spans="1:7" x14ac:dyDescent="0.3">
      <c r="A178" s="332" t="s">
        <v>295</v>
      </c>
      <c r="B178" s="333"/>
      <c r="C178" s="334"/>
      <c r="D178" s="33">
        <f>D177/(COUNT(B173:C176)*2)</f>
        <v>0.75</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2</v>
      </c>
      <c r="C181" s="94"/>
      <c r="D181" s="95"/>
      <c r="E181" s="95"/>
      <c r="F181" s="94"/>
    </row>
    <row r="182" spans="1:7" ht="33" x14ac:dyDescent="0.3">
      <c r="A182" s="52" t="s">
        <v>220</v>
      </c>
      <c r="B182" s="94">
        <v>0</v>
      </c>
      <c r="C182" s="94"/>
      <c r="D182" s="95" t="s">
        <v>436</v>
      </c>
      <c r="E182" s="95" t="s">
        <v>438</v>
      </c>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2" t="s">
        <v>36</v>
      </c>
      <c r="B186" s="333"/>
      <c r="C186" s="334"/>
      <c r="D186" s="248">
        <f>SUM(B181:C185)</f>
        <v>8</v>
      </c>
    </row>
    <row r="187" spans="1:7" x14ac:dyDescent="0.3">
      <c r="A187" s="332" t="s">
        <v>295</v>
      </c>
      <c r="B187" s="333"/>
      <c r="C187" s="334"/>
      <c r="D187" s="33">
        <f>D186/(COUNT(B181:C185)*2)</f>
        <v>0.8</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ht="49.5" x14ac:dyDescent="0.3">
      <c r="A193" s="53" t="s">
        <v>189</v>
      </c>
      <c r="B193" s="94">
        <v>0</v>
      </c>
      <c r="C193" s="94"/>
      <c r="D193" s="95" t="s">
        <v>446</v>
      </c>
      <c r="E193" s="95" t="s">
        <v>439</v>
      </c>
      <c r="F193" s="94"/>
    </row>
    <row r="194" spans="1:6" x14ac:dyDescent="0.3">
      <c r="A194" s="332" t="s">
        <v>36</v>
      </c>
      <c r="B194" s="333"/>
      <c r="C194" s="334"/>
      <c r="D194" s="54">
        <f>SUM(B190:C193)</f>
        <v>4</v>
      </c>
    </row>
    <row r="195" spans="1:6" x14ac:dyDescent="0.3">
      <c r="A195" s="332" t="s">
        <v>295</v>
      </c>
      <c r="B195" s="333"/>
      <c r="C195" s="334"/>
      <c r="D195" s="33">
        <f>D194/(COUNT(B190:C193)*2)</f>
        <v>0.66666666666666663</v>
      </c>
    </row>
    <row r="197" spans="1:6" ht="18" x14ac:dyDescent="0.35">
      <c r="A197" s="64" t="s">
        <v>246</v>
      </c>
      <c r="B197" s="63"/>
      <c r="C197" s="63"/>
      <c r="D197" s="293">
        <v>0</v>
      </c>
      <c r="E197" s="286"/>
      <c r="F197" s="287"/>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0.91249999999999998</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7" orientation="portrait" r:id="rId1"/>
  <rowBreaks count="2" manualBreakCount="2">
    <brk id="65" max="5" man="1"/>
    <brk id="135"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5" zoomScale="60" workbookViewId="0">
      <selection activeCell="B41" sqref="B4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6" t="s">
        <v>179</v>
      </c>
      <c r="B7" s="326"/>
      <c r="C7" s="326"/>
      <c r="D7" s="326"/>
      <c r="E7" s="326"/>
      <c r="F7" s="326"/>
      <c r="G7" s="125"/>
    </row>
    <row r="8" spans="1:7" ht="29.25" x14ac:dyDescent="0.45">
      <c r="A8" s="327" t="str">
        <f>'Page de garde'!D18</f>
        <v>Siliana</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6" t="s">
        <v>30</v>
      </c>
      <c r="B50" s="307" t="s">
        <v>31</v>
      </c>
      <c r="C50" s="307"/>
      <c r="D50" s="307" t="s">
        <v>46</v>
      </c>
      <c r="E50" s="308" t="s">
        <v>310</v>
      </c>
      <c r="F50" s="308" t="s">
        <v>360</v>
      </c>
      <c r="G50" s="127"/>
    </row>
    <row r="51" spans="1:7"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6" t="s">
        <v>30</v>
      </c>
      <c r="B107" s="307" t="s">
        <v>31</v>
      </c>
      <c r="C107" s="307"/>
      <c r="D107" s="307" t="s">
        <v>46</v>
      </c>
      <c r="E107" s="308" t="s">
        <v>310</v>
      </c>
      <c r="F107" s="308" t="s">
        <v>360</v>
      </c>
    </row>
    <row r="108" spans="1:7"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6" t="s">
        <v>30</v>
      </c>
      <c r="B162" s="307" t="s">
        <v>31</v>
      </c>
      <c r="C162" s="307"/>
      <c r="D162" s="307" t="s">
        <v>46</v>
      </c>
      <c r="E162" s="308" t="s">
        <v>310</v>
      </c>
      <c r="F162" s="308" t="s">
        <v>360</v>
      </c>
      <c r="G162" s="127"/>
    </row>
    <row r="163" spans="1:7"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6" t="s">
        <v>30</v>
      </c>
      <c r="B209" s="307" t="s">
        <v>31</v>
      </c>
      <c r="C209" s="307"/>
      <c r="D209" s="307" t="s">
        <v>46</v>
      </c>
      <c r="E209" s="308" t="s">
        <v>310</v>
      </c>
      <c r="F209" s="308" t="s">
        <v>360</v>
      </c>
      <c r="G209" s="127"/>
    </row>
    <row r="210" spans="1:7"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6" t="s">
        <v>30</v>
      </c>
      <c r="B270" s="307" t="s">
        <v>31</v>
      </c>
      <c r="C270" s="307"/>
      <c r="D270" s="307" t="s">
        <v>46</v>
      </c>
      <c r="E270" s="308" t="s">
        <v>310</v>
      </c>
      <c r="F270" s="308" t="s">
        <v>360</v>
      </c>
      <c r="G270" s="214"/>
    </row>
    <row r="271" spans="1:7" s="16" customForma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6" t="s">
        <v>30</v>
      </c>
      <c r="B322" s="307" t="s">
        <v>31</v>
      </c>
      <c r="C322" s="307"/>
      <c r="D322" s="307" t="s">
        <v>46</v>
      </c>
      <c r="E322" s="308" t="s">
        <v>310</v>
      </c>
      <c r="F322" s="308" t="s">
        <v>360</v>
      </c>
      <c r="G322" s="127"/>
    </row>
    <row r="323" spans="1:7"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6" t="s">
        <v>30</v>
      </c>
      <c r="B362" s="307" t="s">
        <v>31</v>
      </c>
      <c r="C362" s="307"/>
      <c r="D362" s="307" t="s">
        <v>46</v>
      </c>
      <c r="E362" s="308" t="s">
        <v>310</v>
      </c>
      <c r="F362" s="308" t="s">
        <v>360</v>
      </c>
      <c r="G362" s="127"/>
    </row>
    <row r="363" spans="1:7"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6" t="s">
        <v>30</v>
      </c>
      <c r="B395" s="307" t="s">
        <v>31</v>
      </c>
      <c r="C395" s="307"/>
      <c r="D395" s="307" t="s">
        <v>46</v>
      </c>
      <c r="E395" s="308" t="s">
        <v>310</v>
      </c>
      <c r="F395" s="308" t="s">
        <v>360</v>
      </c>
      <c r="G395" s="127"/>
    </row>
    <row r="396" spans="1:7"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6" t="s">
        <v>30</v>
      </c>
      <c r="B448" s="307" t="s">
        <v>31</v>
      </c>
      <c r="C448" s="307"/>
      <c r="D448" s="307" t="s">
        <v>46</v>
      </c>
      <c r="E448" s="308" t="s">
        <v>310</v>
      </c>
      <c r="F448" s="308" t="s">
        <v>360</v>
      </c>
      <c r="G448" s="127"/>
    </row>
    <row r="449" spans="1:6"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x14ac:dyDescent="0.3">
      <c r="A485" s="306" t="s">
        <v>30</v>
      </c>
      <c r="B485" s="307" t="s">
        <v>31</v>
      </c>
      <c r="C485" s="307"/>
      <c r="D485" s="307" t="s">
        <v>46</v>
      </c>
      <c r="E485" s="308" t="s">
        <v>310</v>
      </c>
      <c r="F485" s="308" t="s">
        <v>360</v>
      </c>
      <c r="G485" s="127"/>
    </row>
    <row r="486" spans="1:7" x14ac:dyDescent="0.3">
      <c r="A486" s="306"/>
      <c r="B486" s="41" t="s">
        <v>34</v>
      </c>
      <c r="C486" s="41" t="s">
        <v>33</v>
      </c>
      <c r="D486" s="307"/>
      <c r="E486" s="308"/>
      <c r="F486" s="308"/>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6" t="s">
        <v>30</v>
      </c>
      <c r="B507" s="307" t="s">
        <v>31</v>
      </c>
      <c r="C507" s="307"/>
      <c r="D507" s="307" t="s">
        <v>46</v>
      </c>
      <c r="E507" s="308" t="s">
        <v>310</v>
      </c>
      <c r="F507" s="308" t="s">
        <v>360</v>
      </c>
      <c r="G507" s="127"/>
    </row>
    <row r="508" spans="1:7" x14ac:dyDescent="0.3">
      <c r="A508" s="306"/>
      <c r="B508" s="41" t="s">
        <v>34</v>
      </c>
      <c r="C508" s="41" t="s">
        <v>33</v>
      </c>
      <c r="D508" s="349"/>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6" t="s">
        <v>30</v>
      </c>
      <c r="B518" s="307" t="s">
        <v>31</v>
      </c>
      <c r="C518" s="307"/>
      <c r="D518" s="307" t="s">
        <v>46</v>
      </c>
      <c r="E518" s="308" t="s">
        <v>310</v>
      </c>
      <c r="F518" s="308" t="s">
        <v>360</v>
      </c>
      <c r="G518" s="127"/>
    </row>
    <row r="519" spans="1:7" x14ac:dyDescent="0.3">
      <c r="A519" s="306"/>
      <c r="B519" s="41" t="s">
        <v>34</v>
      </c>
      <c r="C519" s="41" t="s">
        <v>33</v>
      </c>
      <c r="D519" s="349"/>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6" t="s">
        <v>30</v>
      </c>
      <c r="B538" s="307" t="s">
        <v>31</v>
      </c>
      <c r="C538" s="307"/>
      <c r="D538" s="307" t="s">
        <v>46</v>
      </c>
      <c r="E538" s="308" t="s">
        <v>310</v>
      </c>
      <c r="F538" s="308" t="s">
        <v>360</v>
      </c>
      <c r="G538" s="127"/>
    </row>
    <row r="539" spans="1:7" x14ac:dyDescent="0.3">
      <c r="A539" s="306"/>
      <c r="B539" s="41" t="s">
        <v>34</v>
      </c>
      <c r="C539" s="41" t="s">
        <v>33</v>
      </c>
      <c r="D539" s="349"/>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6" t="s">
        <v>50</v>
      </c>
      <c r="B6" s="346"/>
      <c r="C6" s="346"/>
      <c r="D6" s="346"/>
      <c r="E6" s="346"/>
      <c r="F6" s="346"/>
      <c r="G6" s="125"/>
    </row>
    <row r="7" spans="1:7" s="12" customFormat="1" ht="21.75" customHeight="1" x14ac:dyDescent="0.45">
      <c r="A7" s="327" t="str">
        <f>'A2 Exploitation'!A8:F8</f>
        <v>Siliana</v>
      </c>
      <c r="B7" s="327"/>
      <c r="C7" s="327"/>
      <c r="D7" s="327"/>
      <c r="E7" s="327"/>
      <c r="F7" s="327"/>
      <c r="G7" s="125"/>
    </row>
    <row r="8" spans="1:7" s="12" customFormat="1" ht="24" x14ac:dyDescent="0.45">
      <c r="A8" s="14" t="s">
        <v>42</v>
      </c>
      <c r="B8" s="347">
        <f>'A2 Exploitation'!B9:F9</f>
        <v>0</v>
      </c>
      <c r="C8" s="347"/>
      <c r="D8" s="347"/>
      <c r="E8" s="347"/>
      <c r="F8" s="347"/>
      <c r="G8" s="125"/>
    </row>
    <row r="9" spans="1:7" s="12" customFormat="1" ht="24" x14ac:dyDescent="0.45">
      <c r="A9" s="15" t="s">
        <v>44</v>
      </c>
      <c r="B9" s="348">
        <f>'A2 Exploitation'!B10:F10</f>
        <v>0</v>
      </c>
      <c r="C9" s="348"/>
      <c r="D9" s="348"/>
      <c r="E9" s="348"/>
      <c r="F9" s="348"/>
      <c r="G9" s="125"/>
    </row>
    <row r="10" spans="1:7" s="12" customFormat="1" ht="24" x14ac:dyDescent="0.45">
      <c r="A10" s="14" t="s">
        <v>43</v>
      </c>
      <c r="B10" s="345">
        <f>'A2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50">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48">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48">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48">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48">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48">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48">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48">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48">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48">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50">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48">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48">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48">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E197*100/F197</f>
        <v>#DIV/0!</v>
      </c>
      <c r="E197" s="286">
        <f>COUNTIF('A1 Technique'!F17:F193,"ok")</f>
        <v>0</v>
      </c>
      <c r="F197" s="287">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9" zoomScale="60" workbookViewId="0">
      <selection activeCell="D547" sqref="D54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6" t="s">
        <v>179</v>
      </c>
      <c r="B7" s="326"/>
      <c r="C7" s="326"/>
      <c r="D7" s="326"/>
      <c r="E7" s="326"/>
      <c r="F7" s="326"/>
      <c r="G7" s="125"/>
    </row>
    <row r="8" spans="1:7" ht="29.25" x14ac:dyDescent="0.45">
      <c r="A8" s="327" t="str">
        <f>'Page de garde'!D18</f>
        <v>Siliana</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6" t="s">
        <v>30</v>
      </c>
      <c r="B50" s="307" t="s">
        <v>31</v>
      </c>
      <c r="C50" s="307"/>
      <c r="D50" s="307" t="s">
        <v>46</v>
      </c>
      <c r="E50" s="308" t="s">
        <v>310</v>
      </c>
      <c r="F50" s="308" t="s">
        <v>360</v>
      </c>
      <c r="G50" s="127"/>
    </row>
    <row r="51" spans="1:7"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6" t="s">
        <v>30</v>
      </c>
      <c r="B107" s="307" t="s">
        <v>31</v>
      </c>
      <c r="C107" s="307"/>
      <c r="D107" s="307" t="s">
        <v>46</v>
      </c>
      <c r="E107" s="308" t="s">
        <v>310</v>
      </c>
      <c r="F107" s="308" t="s">
        <v>360</v>
      </c>
    </row>
    <row r="108" spans="1:7"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6" t="s">
        <v>30</v>
      </c>
      <c r="B162" s="307" t="s">
        <v>31</v>
      </c>
      <c r="C162" s="307"/>
      <c r="D162" s="307" t="s">
        <v>46</v>
      </c>
      <c r="E162" s="308" t="s">
        <v>310</v>
      </c>
      <c r="F162" s="308" t="s">
        <v>360</v>
      </c>
      <c r="G162" s="127"/>
    </row>
    <row r="163" spans="1:7"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6" t="s">
        <v>30</v>
      </c>
      <c r="B209" s="307" t="s">
        <v>31</v>
      </c>
      <c r="C209" s="307"/>
      <c r="D209" s="307" t="s">
        <v>46</v>
      </c>
      <c r="E209" s="308" t="s">
        <v>310</v>
      </c>
      <c r="F209" s="308" t="s">
        <v>360</v>
      </c>
      <c r="G209" s="127"/>
    </row>
    <row r="210" spans="1:7"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6" t="s">
        <v>30</v>
      </c>
      <c r="B270" s="307" t="s">
        <v>31</v>
      </c>
      <c r="C270" s="307"/>
      <c r="D270" s="307" t="s">
        <v>46</v>
      </c>
      <c r="E270" s="308" t="s">
        <v>310</v>
      </c>
      <c r="F270" s="308" t="s">
        <v>360</v>
      </c>
      <c r="G270" s="214"/>
    </row>
    <row r="271" spans="1:7" s="16" customForma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6" t="s">
        <v>30</v>
      </c>
      <c r="B322" s="307" t="s">
        <v>31</v>
      </c>
      <c r="C322" s="307"/>
      <c r="D322" s="307" t="s">
        <v>46</v>
      </c>
      <c r="E322" s="308" t="s">
        <v>310</v>
      </c>
      <c r="F322" s="308" t="s">
        <v>360</v>
      </c>
      <c r="G322" s="127"/>
    </row>
    <row r="323" spans="1:7"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6" t="s">
        <v>30</v>
      </c>
      <c r="B362" s="307" t="s">
        <v>31</v>
      </c>
      <c r="C362" s="307"/>
      <c r="D362" s="307" t="s">
        <v>46</v>
      </c>
      <c r="E362" s="308" t="s">
        <v>310</v>
      </c>
      <c r="F362" s="308" t="s">
        <v>360</v>
      </c>
      <c r="G362" s="127"/>
    </row>
    <row r="363" spans="1:7"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6" t="s">
        <v>30</v>
      </c>
      <c r="B395" s="307" t="s">
        <v>31</v>
      </c>
      <c r="C395" s="307"/>
      <c r="D395" s="307" t="s">
        <v>46</v>
      </c>
      <c r="E395" s="308" t="s">
        <v>310</v>
      </c>
      <c r="F395" s="308" t="s">
        <v>360</v>
      </c>
      <c r="G395" s="127"/>
    </row>
    <row r="396" spans="1:7"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6" t="s">
        <v>30</v>
      </c>
      <c r="B448" s="307" t="s">
        <v>31</v>
      </c>
      <c r="C448" s="307"/>
      <c r="D448" s="307" t="s">
        <v>46</v>
      </c>
      <c r="E448" s="308" t="s">
        <v>310</v>
      </c>
      <c r="F448" s="308" t="s">
        <v>360</v>
      </c>
      <c r="G448" s="127"/>
    </row>
    <row r="449" spans="1:6"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x14ac:dyDescent="0.3">
      <c r="A485" s="306" t="s">
        <v>30</v>
      </c>
      <c r="B485" s="307" t="s">
        <v>31</v>
      </c>
      <c r="C485" s="307"/>
      <c r="D485" s="307" t="s">
        <v>46</v>
      </c>
      <c r="E485" s="308" t="s">
        <v>310</v>
      </c>
      <c r="F485" s="308" t="s">
        <v>360</v>
      </c>
      <c r="G485" s="127"/>
    </row>
    <row r="486" spans="1:7"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6" t="s">
        <v>30</v>
      </c>
      <c r="B507" s="307" t="s">
        <v>31</v>
      </c>
      <c r="C507" s="307"/>
      <c r="D507" s="307" t="s">
        <v>46</v>
      </c>
      <c r="E507" s="308" t="s">
        <v>310</v>
      </c>
      <c r="F507" s="308" t="s">
        <v>360</v>
      </c>
      <c r="G507" s="127"/>
    </row>
    <row r="508" spans="1:7"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6" t="s">
        <v>30</v>
      </c>
      <c r="B518" s="307" t="s">
        <v>31</v>
      </c>
      <c r="C518" s="307"/>
      <c r="D518" s="307" t="s">
        <v>46</v>
      </c>
      <c r="E518" s="308" t="s">
        <v>310</v>
      </c>
      <c r="F518" s="308" t="s">
        <v>360</v>
      </c>
      <c r="G518" s="127"/>
    </row>
    <row r="519" spans="1:7"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6" t="s">
        <v>30</v>
      </c>
      <c r="B538" s="307" t="s">
        <v>31</v>
      </c>
      <c r="C538" s="307"/>
      <c r="D538" s="307" t="s">
        <v>46</v>
      </c>
      <c r="E538" s="308" t="s">
        <v>310</v>
      </c>
      <c r="F538" s="308" t="s">
        <v>360</v>
      </c>
      <c r="G538" s="127"/>
    </row>
    <row r="539" spans="1:7"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6" t="s">
        <v>50</v>
      </c>
      <c r="B6" s="346"/>
      <c r="C6" s="346"/>
      <c r="D6" s="346"/>
      <c r="E6" s="346"/>
      <c r="F6" s="346"/>
      <c r="G6" s="125"/>
    </row>
    <row r="7" spans="1:7" s="12" customFormat="1" ht="21.75" customHeight="1" x14ac:dyDescent="0.45">
      <c r="A7" s="327" t="str">
        <f>'A3 Exploitation'!A8:F8</f>
        <v>Siliana</v>
      </c>
      <c r="B7" s="327"/>
      <c r="C7" s="327"/>
      <c r="D7" s="327"/>
      <c r="E7" s="327"/>
      <c r="F7" s="327"/>
      <c r="G7" s="125"/>
    </row>
    <row r="8" spans="1:7" s="12" customFormat="1" ht="24" x14ac:dyDescent="0.45">
      <c r="A8" s="14" t="s">
        <v>42</v>
      </c>
      <c r="B8" s="347">
        <f>'A3 Exploitation'!B9:F9</f>
        <v>0</v>
      </c>
      <c r="C8" s="347"/>
      <c r="D8" s="347"/>
      <c r="E8" s="347"/>
      <c r="F8" s="347"/>
      <c r="G8" s="125"/>
    </row>
    <row r="9" spans="1:7" s="12" customFormat="1" ht="24" x14ac:dyDescent="0.45">
      <c r="A9" s="15" t="s">
        <v>44</v>
      </c>
      <c r="B9" s="348">
        <f>'A3 Exploitation'!B10:F10</f>
        <v>0</v>
      </c>
      <c r="C9" s="348"/>
      <c r="D9" s="348"/>
      <c r="E9" s="348"/>
      <c r="F9" s="348"/>
      <c r="G9" s="125"/>
    </row>
    <row r="10" spans="1:7" s="12" customFormat="1" ht="24" x14ac:dyDescent="0.45">
      <c r="A10" s="14" t="s">
        <v>43</v>
      </c>
      <c r="B10" s="345">
        <f>'A3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92">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91">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91">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91">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91">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91">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91">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91">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91">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91">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92">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91">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91">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91">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E197*100/F197</f>
        <v>#DIV/0!</v>
      </c>
      <c r="E197" s="286">
        <f>COUNTIF('A2 Technique'!F17:F193,"ok")</f>
        <v>0</v>
      </c>
      <c r="F197" s="287">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6" t="s">
        <v>179</v>
      </c>
      <c r="B7" s="326"/>
      <c r="C7" s="326"/>
      <c r="D7" s="326"/>
      <c r="E7" s="326"/>
      <c r="F7" s="326"/>
      <c r="G7" s="125"/>
    </row>
    <row r="8" spans="1:7" ht="29.25" x14ac:dyDescent="0.45">
      <c r="A8" s="327" t="str">
        <f>'Page de garde'!D18</f>
        <v>Siliana</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6" t="s">
        <v>30</v>
      </c>
      <c r="B50" s="307" t="s">
        <v>31</v>
      </c>
      <c r="C50" s="307"/>
      <c r="D50" s="307" t="s">
        <v>46</v>
      </c>
      <c r="E50" s="308" t="s">
        <v>310</v>
      </c>
      <c r="F50" s="308" t="s">
        <v>360</v>
      </c>
      <c r="G50" s="127"/>
    </row>
    <row r="51" spans="1:7" ht="16.5" customHeight="1"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6" t="s">
        <v>30</v>
      </c>
      <c r="B107" s="307" t="s">
        <v>31</v>
      </c>
      <c r="C107" s="307"/>
      <c r="D107" s="307" t="s">
        <v>46</v>
      </c>
      <c r="E107" s="308" t="s">
        <v>310</v>
      </c>
      <c r="F107" s="308" t="s">
        <v>360</v>
      </c>
    </row>
    <row r="108" spans="1:7" ht="16.5" customHeight="1"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6" t="s">
        <v>30</v>
      </c>
      <c r="B162" s="307" t="s">
        <v>31</v>
      </c>
      <c r="C162" s="307"/>
      <c r="D162" s="307" t="s">
        <v>46</v>
      </c>
      <c r="E162" s="308" t="s">
        <v>310</v>
      </c>
      <c r="F162" s="308" t="s">
        <v>360</v>
      </c>
      <c r="G162" s="127"/>
    </row>
    <row r="163" spans="1:7" ht="16.5" customHeight="1"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6" t="s">
        <v>30</v>
      </c>
      <c r="B209" s="307" t="s">
        <v>31</v>
      </c>
      <c r="C209" s="307"/>
      <c r="D209" s="307" t="s">
        <v>46</v>
      </c>
      <c r="E209" s="308" t="s">
        <v>310</v>
      </c>
      <c r="F209" s="308" t="s">
        <v>360</v>
      </c>
      <c r="G209" s="127"/>
    </row>
    <row r="210" spans="1:7" ht="16.5" customHeight="1"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6" t="s">
        <v>30</v>
      </c>
      <c r="B270" s="307" t="s">
        <v>31</v>
      </c>
      <c r="C270" s="307"/>
      <c r="D270" s="307" t="s">
        <v>46</v>
      </c>
      <c r="E270" s="308" t="s">
        <v>310</v>
      </c>
      <c r="F270" s="308" t="s">
        <v>360</v>
      </c>
      <c r="G270" s="214"/>
    </row>
    <row r="271" spans="1:7" s="16" customFormat="1" ht="16.5" customHeigh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6" t="s">
        <v>30</v>
      </c>
      <c r="B322" s="307" t="s">
        <v>31</v>
      </c>
      <c r="C322" s="307"/>
      <c r="D322" s="307" t="s">
        <v>46</v>
      </c>
      <c r="E322" s="308" t="s">
        <v>310</v>
      </c>
      <c r="F322" s="308" t="s">
        <v>360</v>
      </c>
      <c r="G322" s="127"/>
    </row>
    <row r="323" spans="1:7" ht="16.5" customHeight="1"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6" t="s">
        <v>30</v>
      </c>
      <c r="B362" s="307" t="s">
        <v>31</v>
      </c>
      <c r="C362" s="307"/>
      <c r="D362" s="307" t="s">
        <v>46</v>
      </c>
      <c r="E362" s="308" t="s">
        <v>310</v>
      </c>
      <c r="F362" s="308" t="s">
        <v>360</v>
      </c>
      <c r="G362" s="127"/>
    </row>
    <row r="363" spans="1:7" ht="16.5" customHeight="1"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6" t="s">
        <v>30</v>
      </c>
      <c r="B395" s="307" t="s">
        <v>31</v>
      </c>
      <c r="C395" s="307"/>
      <c r="D395" s="307" t="s">
        <v>46</v>
      </c>
      <c r="E395" s="308" t="s">
        <v>310</v>
      </c>
      <c r="F395" s="308" t="s">
        <v>360</v>
      </c>
      <c r="G395" s="127"/>
    </row>
    <row r="396" spans="1:7" ht="16.5" customHeight="1"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6" t="s">
        <v>30</v>
      </c>
      <c r="B448" s="307" t="s">
        <v>31</v>
      </c>
      <c r="C448" s="307"/>
      <c r="D448" s="307" t="s">
        <v>46</v>
      </c>
      <c r="E448" s="308" t="s">
        <v>310</v>
      </c>
      <c r="F448" s="308" t="s">
        <v>360</v>
      </c>
      <c r="G448" s="127"/>
    </row>
    <row r="449" spans="1:6" ht="16.5" customHeight="1"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ht="16.5" customHeight="1" x14ac:dyDescent="0.3">
      <c r="A485" s="306" t="s">
        <v>30</v>
      </c>
      <c r="B485" s="307" t="s">
        <v>31</v>
      </c>
      <c r="C485" s="307"/>
      <c r="D485" s="307" t="s">
        <v>46</v>
      </c>
      <c r="E485" s="308" t="s">
        <v>310</v>
      </c>
      <c r="F485" s="308" t="s">
        <v>360</v>
      </c>
      <c r="G485" s="127"/>
    </row>
    <row r="486" spans="1:7" ht="16.5" customHeight="1"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6" t="s">
        <v>30</v>
      </c>
      <c r="B507" s="307" t="s">
        <v>31</v>
      </c>
      <c r="C507" s="307"/>
      <c r="D507" s="307" t="s">
        <v>46</v>
      </c>
      <c r="E507" s="308" t="s">
        <v>310</v>
      </c>
      <c r="F507" s="308" t="s">
        <v>360</v>
      </c>
      <c r="G507" s="127"/>
    </row>
    <row r="508" spans="1:7" ht="16.5" customHeight="1"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6" t="s">
        <v>30</v>
      </c>
      <c r="B518" s="307" t="s">
        <v>31</v>
      </c>
      <c r="C518" s="307"/>
      <c r="D518" s="307" t="s">
        <v>46</v>
      </c>
      <c r="E518" s="308" t="s">
        <v>310</v>
      </c>
      <c r="F518" s="308" t="s">
        <v>360</v>
      </c>
      <c r="G518" s="127"/>
    </row>
    <row r="519" spans="1:7" ht="16.5" customHeight="1"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6" t="s">
        <v>30</v>
      </c>
      <c r="B538" s="307" t="s">
        <v>31</v>
      </c>
      <c r="C538" s="307"/>
      <c r="D538" s="307" t="s">
        <v>46</v>
      </c>
      <c r="E538" s="308" t="s">
        <v>310</v>
      </c>
      <c r="F538" s="308" t="s">
        <v>360</v>
      </c>
      <c r="G538" s="127"/>
    </row>
    <row r="539" spans="1:7" ht="16.5" customHeight="1"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6" t="s">
        <v>50</v>
      </c>
      <c r="B6" s="346"/>
      <c r="C6" s="346"/>
      <c r="D6" s="346"/>
      <c r="E6" s="346"/>
      <c r="F6" s="346"/>
      <c r="G6" s="125"/>
    </row>
    <row r="7" spans="1:7" s="12" customFormat="1" ht="21.75" customHeight="1" x14ac:dyDescent="0.45">
      <c r="A7" s="327" t="e">
        <f>#REF!</f>
        <v>#REF!</v>
      </c>
      <c r="B7" s="327"/>
      <c r="C7" s="327"/>
      <c r="D7" s="327"/>
      <c r="E7" s="327"/>
      <c r="F7" s="327"/>
      <c r="G7" s="125"/>
    </row>
    <row r="8" spans="1:7" s="12" customFormat="1" ht="24" x14ac:dyDescent="0.45">
      <c r="A8" s="14" t="s">
        <v>42</v>
      </c>
      <c r="B8" s="347">
        <f>'A4 Exploitation'!B9:F9</f>
        <v>0</v>
      </c>
      <c r="C8" s="347"/>
      <c r="D8" s="347"/>
      <c r="E8" s="347"/>
      <c r="F8" s="347"/>
      <c r="G8" s="125"/>
    </row>
    <row r="9" spans="1:7" s="12" customFormat="1" ht="24" x14ac:dyDescent="0.45">
      <c r="A9" s="15" t="s">
        <v>44</v>
      </c>
      <c r="B9" s="348">
        <f>'A4 Exploitation'!B10:F10</f>
        <v>0</v>
      </c>
      <c r="C9" s="348"/>
      <c r="D9" s="348"/>
      <c r="E9" s="348"/>
      <c r="F9" s="348"/>
      <c r="G9" s="125"/>
    </row>
    <row r="10" spans="1:7" s="12" customFormat="1" ht="24" x14ac:dyDescent="0.45">
      <c r="A10" s="14" t="s">
        <v>43</v>
      </c>
      <c r="B10" s="345">
        <f>'A4 Exploitation'!A8:F8</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45">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44">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44">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44">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44">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44">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44">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44">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44">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44">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45">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44">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44">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44">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E197*100/F197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2018-04-19T17:22:35Z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