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activeTab="2"/>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c r="D117" i="43"/>
  <c r="D118" i="43" s="1"/>
  <c r="D139" i="43"/>
  <c r="D140" i="43" s="1"/>
  <c r="D172" i="43"/>
  <c r="D173" i="43"/>
  <c r="D222" i="43"/>
  <c r="D223" i="43" s="1"/>
  <c r="D244" i="43"/>
  <c r="D245" i="43"/>
  <c r="D285" i="43"/>
  <c r="D286" i="43" s="1"/>
  <c r="D333" i="43"/>
  <c r="D334" i="43" s="1"/>
  <c r="D373" i="43"/>
  <c r="D374" i="43" s="1"/>
  <c r="D406" i="43"/>
  <c r="D407" i="43"/>
  <c r="D417" i="43"/>
  <c r="D418" i="43" s="1"/>
  <c r="D426" i="43"/>
  <c r="D427" i="43" s="1"/>
  <c r="D457" i="43"/>
  <c r="D458" i="43"/>
  <c r="D476" i="43"/>
  <c r="D493" i="43"/>
  <c r="D494" i="43" s="1"/>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476" i="43"/>
  <c r="D477"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D543" i="43" s="1"/>
  <c r="B543" i="43" s="1"/>
  <c r="D544" i="43" s="1"/>
  <c r="E532" i="43"/>
  <c r="D532" i="43" s="1"/>
  <c r="B532" i="43" s="1"/>
  <c r="D533" i="43" s="1"/>
  <c r="D534" i="43" s="1"/>
  <c r="B162" i="29" s="1"/>
  <c r="F532" i="43"/>
  <c r="F512" i="43"/>
  <c r="E512" i="43"/>
  <c r="D512" i="43" s="1"/>
  <c r="B512" i="43" s="1"/>
  <c r="D513" i="43" s="1"/>
  <c r="D514" i="43" s="1"/>
  <c r="B152" i="29" s="1"/>
  <c r="F498" i="43"/>
  <c r="E498" i="43"/>
  <c r="F476" i="43"/>
  <c r="E476" i="43"/>
  <c r="F439" i="43"/>
  <c r="E439" i="43"/>
  <c r="F386" i="43"/>
  <c r="E386" i="43"/>
  <c r="D386" i="43" s="1"/>
  <c r="B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41" i="43" l="1"/>
  <c r="D42" i="43" s="1"/>
  <c r="D45" i="43" s="1"/>
  <c r="D46" i="43" s="1"/>
  <c r="D41" i="43"/>
  <c r="D261" i="43"/>
  <c r="B261" i="43" s="1"/>
  <c r="D262" i="43" s="1"/>
  <c r="D265" i="43" s="1"/>
  <c r="D266" i="43" s="1"/>
  <c r="D353" i="43"/>
  <c r="D439" i="43"/>
  <c r="B439" i="43" s="1"/>
  <c r="D440" i="43" s="1"/>
  <c r="D443" i="43" s="1"/>
  <c r="D444" i="43" s="1"/>
  <c r="D498" i="43"/>
  <c r="B498" i="43" s="1"/>
  <c r="D499" i="43" s="1"/>
  <c r="D547" i="33"/>
  <c r="D45" i="31"/>
  <c r="D46" i="31" s="1"/>
  <c r="D502" i="31"/>
  <c r="D503" i="31" s="1"/>
  <c r="D155" i="43"/>
  <c r="D157" i="43"/>
  <c r="D158" i="43" s="1"/>
  <c r="D390" i="43"/>
  <c r="D391" i="43" s="1"/>
  <c r="D388" i="43"/>
  <c r="D202" i="43"/>
  <c r="D204" i="43"/>
  <c r="D205" i="43" s="1"/>
  <c r="D263" i="43"/>
  <c r="D478" i="43"/>
  <c r="D480" i="43"/>
  <c r="D481" i="43" s="1"/>
  <c r="D545" i="43"/>
  <c r="B171" i="29" s="1"/>
  <c r="D43" i="43"/>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3" l="1"/>
  <c r="D547" i="43"/>
  <c r="D441" i="40"/>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61" i="37" l="1"/>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D195" i="35"/>
  <c r="B172" i="29"/>
  <c r="B90" i="29"/>
  <c r="B117" i="29"/>
  <c r="B135" i="29"/>
  <c r="B63" i="29"/>
  <c r="B72" i="29"/>
  <c r="B108" i="29"/>
  <c r="D198" i="37" l="1"/>
  <c r="D199" i="37" s="1"/>
  <c r="B179" i="29"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1" i="37" l="1"/>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<sst xmlns="http://schemas.openxmlformats.org/spreadsheetml/2006/main" count="5220" uniqueCount="477">
  <si>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</si>
  <si>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</si>
  <si>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</si>
  <si>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</si>
  <si>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</si>
  <si>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</si>
  <si>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</si>
  <si>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</si>
  <si>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</si>
  <si>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</si>
  <si>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</si>
  <si>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</si>
  <si>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</si>
  <si>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</si>
  <si>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</si>
  <si>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</si>
  <si>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</si>
  <si>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</si>
  <si>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</si>
  <si>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</si>
  <si>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</si>
  <si>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</si>
  <si>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</si>
  <si>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</si>
  <si>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</si>
  <si>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</si>
  <si>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</si>
  <si>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</si>
  <si>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</si>
  <si>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</si>
  <si>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</si>
  <si>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</si>
  <si>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</si>
  <si>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</si>
  <si>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</si>
  <si>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</si>
  <si>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</si>
  <si>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</si>
  <si>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</si>
  <si>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</si>
  <si>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</si>
  <si>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</si>
  <si>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</si>
  <si>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</si>
  <si>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</si>
  <si>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</si>
  <si>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</si>
  <si>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</si>
  <si>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</si>
  <si>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</si>
  <si>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</si>
  <si>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</si>
  <si>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</si>
  <si>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</si>
  <si>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</si>
  <si>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</si>
  <si>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</si>
  <si>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</si>
  <si>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</si>
  <si>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</si>
  <si>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</si>
  <si>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</si>
  <si>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</si>
  <si>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</si>
  <si>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</si>
  <si>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</si>
  <si>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</si>
  <si>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</si>
  <si>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</si>
  <si>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</si>
  <si>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</si>
  <si>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</si>
  <si>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</si>
  <si>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</si>
  <si>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</si>
  <si>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</si>
  <si>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</si>
  <si>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</si>
  <si>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</si>
  <si>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</si>
  <si>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</si>
  <si>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</si>
  <si>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</si>
  <si>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</si>
  <si>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</si>
  <si>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</si>
  <si>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</si>
  <si>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</si>
  <si>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</si>
  <si>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</si>
  <si>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</si>
  <si>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</si>
  <si>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</si>
  <si>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</si>
  <si>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</si>
  <si>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</si>
  <si>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</si>
  <si>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</si>
  <si>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</si>
  <si>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</si>
  <si>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</si>
  <si>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</si>
  <si>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</si>
  <si>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</si>
  <si>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</si>
  <si>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</si>
  <si>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</si>
  <si>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</si>
  <si>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</si>
  <si>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</si>
  <si>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</si>
  <si>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</si>
  <si>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</si>
  <si>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</si>
  <si>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</si>
  <si>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</si>
  <si>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</si>
  <si>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</si>
  <si>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</si>
  <si>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</si>
  <si>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</si>
  <si>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</si>
  <si>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</si>
  <si>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</si>
  <si>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</si>
  <si>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</si>
  <si>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</si>
  <si>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</si>
  <si>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</si>
  <si>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</si>
  <si>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</si>
  <si>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</si>
  <si>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</si>
  <si>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</si>
  <si>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</si>
  <si>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</si>
  <si>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</si>
  <si>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</si>
  <si>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</si>
  <si>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</si>
  <si>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</si>
  <si>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</si>
  <si>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</si>
  <si>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</si>
  <si>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</si>
  <si>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</si>
  <si>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</si>
  <si>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</si>
  <si>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</si>
  <si>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</si>
  <si>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</si>
  <si>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</si>
  <si>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</si>
  <si>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</si>
  <si>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</si>
  <si>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</si>
  <si>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</si>
  <si>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</si>
  <si>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</si>
  <si>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</si>
  <si>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</si>
  <si>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</si>
  <si>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</si>
  <si>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</si>
  <si>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</si>
  <si>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</si>
  <si>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</si>
  <si>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</si>
  <si>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</si>
  <si>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</si>
  <si>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</si>
  <si>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</si>
  <si>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</si>
  <si>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</si>
  <si>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</si>
  <si>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</si>
  <si>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</si>
  <si>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</si>
  <si>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</si>
  <si>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</si>
  <si>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</si>
  <si>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</si>
  <si>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</si>
  <si>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</si>
  <si>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</si>
  <si>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</si>
  <si>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</si>
  <si>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</si>
  <si>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</si>
  <si>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</si>
  <si>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</si>
  <si>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</si>
  <si>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</si>
  <si>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</si>
  <si>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</si>
  <si>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</si>
  <si>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</si>
  <si>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</si>
  <si>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</si>
  <si>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</si>
  <si>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</si>
  <si>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</si>
  <si>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</si>
  <si>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</si>
  <si>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</si>
  <si>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</si>
  <si>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</si>
  <si>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</si>
  <si>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</si>
  <si>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</si>
  <si>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</si>
  <si>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</si>
  <si>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</si>
  <si>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</si>
  <si>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</si>
  <si>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</si>
  <si>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</si>
  <si>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</si>
  <si>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</si>
  <si>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</si>
  <si>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</si>
  <si>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</si>
  <si>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</si>
  <si>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</si>
  <si>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</si>
  <si>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</si>
  <si>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</si>
  <si>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</si>
  <si>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</si>
  <si>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</si>
  <si>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</si>
  <si>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</si>
  <si>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</si>
  <si>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</si>
  <si>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</si>
  <si>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</si>
  <si>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</si>
  <si>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</si>
  <si>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</si>
  <si>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</si>
  <si>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</si>
  <si>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</si>
  <si>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</si>
  <si>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</si>
  <si>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</si>
  <si>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</si>
  <si>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</si>
  <si>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</si>
  <si>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</si>
  <si>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</si>
  <si>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</si>
  <si>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</si>
  <si>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</si>
  <si>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</si>
  <si>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</si>
  <si>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</si>
  <si>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</si>
  <si>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</si>
  <si>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</si>
  <si>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</si>
  <si>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</si>
  <si>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</si>
  <si>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</si>
  <si>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</si>
  <si>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</si>
  <si>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</si>
  <si>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</si>
  <si>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</si>
  <si>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</si>
  <si>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</si>
  <si>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</si>
  <si>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</si>
  <si>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</si>
  <si>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</si>
  <si>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</si>
  <si>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</si>
  <si>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</si>
  <si>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</si>
  <si>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</si>
  <si>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</si>
  <si>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</si>
  <si>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</si>
  <si>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</si>
  <si>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</si>
  <si>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</si>
  <si>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</si>
  <si>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</si>
  <si>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</si>
  <si>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</si>
  <si>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</si>
  <si>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</si>
  <si>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</si>
  <si>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</si>
  <si>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</si>
  <si>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</si>
  <si>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</si>
  <si>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</si>
  <si>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</si>
  <si>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</si>
  <si>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</si>
  <si>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</si>
  <si>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</si>
  <si>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</si>
  <si>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</si>
  <si>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</si>
  <si>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</si>
  <si>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</si>
  <si>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</si>
  <si>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</si>
  <si>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</si>
  <si>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</si>
  <si>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</si>
  <si>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</si>
  <si>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</si>
  <si>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</si>
  <si>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</si>
  <si>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</si>
  <si>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</si>
  <si>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</si>
  <si>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</si>
  <si>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</si>
  <si>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</si>
  <si>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</si>
  <si>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</si>
  <si>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</si>
  <si>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</si>
  <si>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</si>
  <si>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</si>
  <si>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</si>
  <si>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</si>
  <si>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</si>
  <si>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</si>
  <si>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</si>
  <si>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</si>
  <si>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</si>
  <si>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</si>
  <si>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</si>
  <si>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</si>
  <si>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</si>
  <si>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</si>
  <si>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</si>
  <si>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</si>
  <si>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</si>
  <si>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</si>
  <si>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</si>
  <si>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</si>
  <si>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</si>
  <si>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</si>
  <si>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</si>
  <si>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</si>
  <si>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</si>
  <si>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</si>
  <si>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</si>
  <si>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</si>
  <si>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</si>
  <si>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</si>
  <si>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</si>
  <si>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</si>
  <si>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</si>
  <si>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</si>
  <si>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</si>
  <si>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</si>
  <si>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</si>
  <si>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</si>
  <si>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</si>
  <si>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</si>
  <si>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</si>
  <si>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</si>
  <si>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</si>
  <si>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</si>
  <si>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</si>
  <si>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</si>
  <si>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</si>
  <si>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</si>
  <si>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</si>
  <si>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</si>
  <si>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</si>
  <si>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</si>
  <si>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</si>
  <si>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</si>
  <si>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</si>
  <si>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</si>
  <si>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</si>
  <si>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</si>
  <si>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</si>
  <si>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</si>
  <si>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</si>
  <si>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</si>
  <si>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</si>
  <si>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</si>
  <si>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</si>
  <si>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</si>
  <si>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</si>
  <si>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</si>
  <si>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</si>
  <si>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</si>
  <si>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</si>
  <si>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</si>
  <si>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</si>
  <si>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</si>
  <si>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</si>
  <si>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</si>
  <si>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</si>
  <si>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</si>
  <si>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</si>
  <si>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</si>
  <si>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</si>
  <si>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</si>
  <si>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Sfax El Jadida</t>
  </si>
  <si>
    <t>Mme Meriam CHOUCHENE</t>
  </si>
  <si>
    <t>Chefs rayons</t>
  </si>
  <si>
    <t>Le quai de réception est mal rangé; les palettes et les caisses sales sont maintenues à ce niveau.</t>
  </si>
  <si>
    <t>Le revêtement du sol du quai de réception est crevassé</t>
  </si>
  <si>
    <t>Laboratoire non climatisé</t>
  </si>
  <si>
    <t>Les vitres de protection du meubles d'exposition des préparations à température ambiante sont démontées.</t>
  </si>
  <si>
    <t>Fixer les vitres.</t>
  </si>
  <si>
    <t>Fixer les distributeurs de savon liquide.</t>
  </si>
  <si>
    <t>Présence excessive de givre au plafond de la chambre froide négative PLS.</t>
  </si>
  <si>
    <t>Revoir le système de drainage des eux usées à ce niveau.</t>
  </si>
  <si>
    <t>T° meuble 5,1°C</t>
  </si>
  <si>
    <t>Mention unique de la date de mise en emballage; la date d'ouverture initiale n'est pas mentionnée dans les fiches de traçabilité.</t>
  </si>
  <si>
    <t>Réparer le poste lave-mains.
Réparer ou remplacer le distributeur de savon liquide au rayon fromage/ charcuterie.</t>
  </si>
  <si>
    <t>L'opérateur n'utilise pas du savon liquide lors du lavage des mains.</t>
  </si>
  <si>
    <t>Respecter le protocole de lavage des mains.</t>
  </si>
  <si>
    <t>T° meuble froid 1,7°C.</t>
  </si>
  <si>
    <t>T° salade mechouia 0,4°C.</t>
  </si>
  <si>
    <t>T° labo 9,2°C</t>
  </si>
  <si>
    <t>Assurer un traitement antirouille pour ces équipements.</t>
  </si>
  <si>
    <t>Le système d'ouverture à pédale de la poubelle traiteur est endommagé.</t>
  </si>
  <si>
    <t>Présence de souillures persistantes sur les paniers de la friteuse; 
Présence de restes de graisse sur les broches de la rôtissoires prêtes à l'utilisation.
Assurer le dégraissage et ne nettoyage approfondi de ces équipements.</t>
  </si>
  <si>
    <t>Les tapis du four sont usés et effilés. Le nettoyage de ces ustensiles est difficile.</t>
  </si>
  <si>
    <t xml:space="preserve">les poches à crème jetables sont nettoyées et maintenues au laboratoire pour réutilisation ultérieure. </t>
  </si>
  <si>
    <t>Les échantillons de pains vérifiés (n° lot 26022018) ne sont pas conformes ' (poids 150g &lt; 200g).
Aviser le fournisseur sur cet écart.</t>
  </si>
  <si>
    <t>Renforcer le nettoyage et désinfection de cet équipement.
Aviser le service qualité sur cet écart.</t>
  </si>
  <si>
    <t xml:space="preserve">Présence de souillures et de cadavre d'insecte dans la presse orange. Cette machine n'est pas incluse dans le plan  et le suivi de nettoyage et désinfection du rayon.
</t>
  </si>
  <si>
    <t>L'état de propreté des pelles des épices est insatisfaisant.</t>
  </si>
  <si>
    <t>L'afficheur du sas est en panne.</t>
  </si>
  <si>
    <t>T° labo 11,6°C.</t>
  </si>
  <si>
    <t>Directeur en congé le jour de l'audit</t>
  </si>
  <si>
    <t>T° chambre froide 5°C</t>
  </si>
  <si>
    <t>Fixer les câbles électriques du meuble froid.</t>
  </si>
  <si>
    <t>Réserve PGC encombrée; le nettoyage est difficile à ce niveau.</t>
  </si>
  <si>
    <t>Absence de dispositif de papier aux sanitaires hommes.</t>
  </si>
  <si>
    <t>Absence de suivi de tamisage pour les produits fabriqués au magasin.</t>
  </si>
  <si>
    <t>Une attention est requise à l'enregistrement correcte des quantités de viandes et des numéros de lots lors de la réalisation de la traçabilité.</t>
  </si>
  <si>
    <t>Correcte</t>
  </si>
  <si>
    <t>Indication erronée du numéro de lot sur la fiche de traçabilité des moules demi-coquillage emballées le 22/03.</t>
  </si>
  <si>
    <t>Interdire cette pratique; ces ustensiles sont à utilisation unique.</t>
  </si>
  <si>
    <t>La liste des ingrédients de l’étiquette UHD des biscuits ‘Rosa’ n’est pas similaire à la liste inscrite par le fournisseur</t>
  </si>
  <si>
    <t>Présence de piqûres de moisissures sur les grilles externes  d'aération du meuble fromage râpé.</t>
  </si>
  <si>
    <t xml:space="preserve">Manque traçabilité du produit 'Avant veau' réceptionné le 19/03:
Après vérification de la traçabilité à partir de la première date d'utilisation de l'avant veau (21/03) jusqu'au 22/03, on a pu constaté que la quantité mentionnée pour ce produit (28kg)  est nettement supérieure à la quantité réceptionnée (24kg).
</t>
  </si>
  <si>
    <t xml:space="preserve">Le revêtement interne des meubles froids est écaillé.
</t>
  </si>
  <si>
    <t>DEIV du rayon traiteur rempli de cadavres d'insectes.
Les appâts chimiques ne sont pas protégés par des portes appâts (réserve PGC).</t>
  </si>
  <si>
    <t xml:space="preserve">Diffusion d'eau à partir du sol du stand traiteur.
stagnation du condensat au sol donnant sur la réserve PGC
</t>
  </si>
  <si>
    <t>Les oranges maltaises et les ananas exposés sont flétris; présence de mouches de vinaigre aux alentours du produit.</t>
  </si>
  <si>
    <t>Absence de papier essuie-mains ou de dispositifs de séchage aux sanitaires.</t>
  </si>
  <si>
    <t>Le local déchet est encombré et sale; Le débarrassage de déchet n'a pas eu lieu le jour de l'audit.
Attente prolongée des déchets divers dans le couloir des chambres froides ce qui a engendré le dégagement d'odeur nauséabonde à ce niveau.</t>
  </si>
  <si>
    <t>Présence de déchets éparpillés au sol de la zone de réception; renforcer le nettoyage à ce niveau.</t>
  </si>
  <si>
    <t>Présence des bulletins d'analyse et plans d'action</t>
  </si>
  <si>
    <t>Enregistrements des autocontrôles de nettoyage et de désinfection</t>
  </si>
  <si>
    <t xml:space="preserve">Utilisation correcte des cadenciers de cuisson et de fabrication </t>
  </si>
  <si>
    <t>L'étiquette d'une meule de fromage Alouche est effacée; les mentions obligatoires tel que la DLC et le n° lot sont illisibles.</t>
  </si>
  <si>
    <t>La DLC UHD dépasse la DLC du fournisseur du fromage Sardaigne 'Meriah'. (DLC fournisseur 26/03, DLC UHD 27/mars).</t>
  </si>
  <si>
    <t>Non respect de la fréquence de lavage des mains notamment avant de débuter le service.</t>
  </si>
  <si>
    <t xml:space="preserve">Respect des durées de vie des produits trad. exposés dans le stand </t>
  </si>
  <si>
    <t>Les jointures de la chambre froide PLS sont détériorées.</t>
  </si>
  <si>
    <t>Les câbles électriques trainent à l'intérieur du meuble froid des fromages LS.</t>
  </si>
  <si>
    <t>Le sol du laboratoire est rugueux.
Le revêtement du sol est écaillé.
Les jointures de la porte du laboratoire sont usées.</t>
  </si>
  <si>
    <t>Fixer le revêtement du sol.
Remplacer les jointures de la porte du laboratoire.</t>
  </si>
  <si>
    <t>Présence de fuite d'eau au poste lave-mains du stand volaillerie trad.
Le distributeur de savon liquide est endommagé au rayon fromage/ charcuterie.</t>
  </si>
  <si>
    <t>Procéder au dégivrage de l'enceinte frigorifique.</t>
  </si>
  <si>
    <t>Taux de réalisation du plan d'action précédent</t>
  </si>
  <si>
    <t>Les billots de la boucherie trad. et laboratoire (découpe agneaux) sont fortement fissurés; le nettoyage de ces équipements devient difficile.</t>
  </si>
  <si>
    <t>Absence de distributeur de savon liquide dans les sanitaires femmes.</t>
  </si>
  <si>
    <t>Les chevalets des rayons fromages et volaille trad. sont rouillés.
Présence de rouille sur la râpe de fromage et l'ouvre boite au laboratoire traiteur.
Présence de rouille sur les grilles d'aération du meuble volaille trad.</t>
  </si>
  <si>
    <t xml:space="preserve">Présence d'odeur de regard au stand volaille trad. </t>
  </si>
  <si>
    <t>Réparer ou remplacer la poubelle.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</si>
</sst>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3" fillId="14" borderId="1" xfId="0" applyFont="1" applyFill="1" applyBorder="1" applyAlignment="1" applyProtection="1">
      <alignment horizontal="left" vertical="center" wrapText="1"/>
      <protection hidden="1"/>
    </xf>
    <xf numFmtId="9" fontId="8" fillId="14" borderId="1" xfId="0" applyNumberFormat="1" applyFont="1" applyFill="1" applyBorder="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39655704"/>
        <c:axId val="139648256"/>
      </c:barChart>
      <c:catAx>
        <c:axId val="139655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48256"/>
        <c:crosses val="autoZero"/>
        <c:auto val="1"/>
        <c:lblAlgn val="ctr"/>
        <c:lblOffset val="100"/>
        <c:noMultiLvlLbl val="0"/>
      </c:catAx>
      <c:valAx>
        <c:axId val="13964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55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8658256"/>
        <c:axId val="168660608"/>
      </c:barChart>
      <c:catAx>
        <c:axId val="16865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60608"/>
        <c:crosses val="autoZero"/>
        <c:auto val="1"/>
        <c:lblAlgn val="ctr"/>
        <c:lblOffset val="100"/>
        <c:noMultiLvlLbl val="0"/>
      </c:catAx>
      <c:valAx>
        <c:axId val="16866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5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8657472"/>
        <c:axId val="168664528"/>
      </c:barChart>
      <c:catAx>
        <c:axId val="16865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64528"/>
        <c:crosses val="autoZero"/>
        <c:auto val="1"/>
        <c:lblAlgn val="ctr"/>
        <c:lblOffset val="100"/>
        <c:noMultiLvlLbl val="0"/>
      </c:catAx>
      <c:valAx>
        <c:axId val="16866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5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8663352"/>
        <c:axId val="168658648"/>
      </c:barChart>
      <c:catAx>
        <c:axId val="168663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58648"/>
        <c:crosses val="autoZero"/>
        <c:auto val="1"/>
        <c:lblAlgn val="ctr"/>
        <c:lblOffset val="100"/>
        <c:noMultiLvlLbl val="0"/>
      </c:catAx>
      <c:valAx>
        <c:axId val="168658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63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8657864"/>
        <c:axId val="168659432"/>
      </c:barChart>
      <c:catAx>
        <c:axId val="168657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59432"/>
        <c:crosses val="autoZero"/>
        <c:auto val="1"/>
        <c:lblAlgn val="ctr"/>
        <c:lblOffset val="100"/>
        <c:noMultiLvlLbl val="0"/>
      </c:catAx>
      <c:valAx>
        <c:axId val="168659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57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8660216"/>
        <c:axId val="168662960"/>
      </c:barChart>
      <c:catAx>
        <c:axId val="168660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62960"/>
        <c:crosses val="autoZero"/>
        <c:auto val="1"/>
        <c:lblAlgn val="ctr"/>
        <c:lblOffset val="100"/>
        <c:noMultiLvlLbl val="0"/>
      </c:catAx>
      <c:valAx>
        <c:axId val="16866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60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0.83185840707964598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8663744"/>
        <c:axId val="168661392"/>
      </c:barChart>
      <c:catAx>
        <c:axId val="16866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61392"/>
        <c:crosses val="autoZero"/>
        <c:auto val="1"/>
        <c:lblAlgn val="ctr"/>
        <c:lblOffset val="100"/>
        <c:noMultiLvlLbl val="0"/>
      </c:catAx>
      <c:valAx>
        <c:axId val="16866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6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0.92345276872964166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8664136"/>
        <c:axId val="168662176"/>
      </c:barChart>
      <c:catAx>
        <c:axId val="168664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662176"/>
        <c:crosses val="autoZero"/>
        <c:auto val="1"/>
        <c:lblAlgn val="ctr"/>
        <c:lblOffset val="100"/>
        <c:noMultiLvlLbl val="0"/>
      </c:catAx>
      <c:valAx>
        <c:axId val="16866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664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0.87765558790464382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9182416"/>
        <c:axId val="169181632"/>
        <c:extLst xmlns:c16r2="http://schemas.microsoft.com/office/drawing/2015/06/chart"/>
      </c:barChart>
      <c:catAx>
        <c:axId val="1691824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181632"/>
        <c:crosses val="autoZero"/>
        <c:auto val="1"/>
        <c:lblAlgn val="ctr"/>
        <c:lblOffset val="100"/>
        <c:noMultiLvlLbl val="0"/>
      </c:catAx>
      <c:valAx>
        <c:axId val="1691816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918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9180848"/>
        <c:axId val="169183200"/>
        <c:extLst xmlns:c16r2="http://schemas.microsoft.com/office/drawing/2015/06/chart"/>
      </c:barChart>
      <c:catAx>
        <c:axId val="16918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183200"/>
        <c:crosses val="autoZero"/>
        <c:auto val="1"/>
        <c:lblAlgn val="ctr"/>
        <c:lblOffset val="100"/>
        <c:noMultiLvlLbl val="0"/>
      </c:catAx>
      <c:valAx>
        <c:axId val="16918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918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39649824"/>
        <c:axId val="139650608"/>
      </c:barChart>
      <c:catAx>
        <c:axId val="13964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650608"/>
        <c:crosses val="autoZero"/>
        <c:auto val="1"/>
        <c:lblAlgn val="ctr"/>
        <c:lblOffset val="100"/>
        <c:noMultiLvlLbl val="0"/>
      </c:catAx>
      <c:valAx>
        <c:axId val="13965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4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39651784"/>
        <c:axId val="141970344"/>
      </c:barChart>
      <c:catAx>
        <c:axId val="139651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70344"/>
        <c:crosses val="autoZero"/>
        <c:auto val="1"/>
        <c:lblAlgn val="ctr"/>
        <c:lblOffset val="100"/>
        <c:noMultiLvlLbl val="0"/>
      </c:catAx>
      <c:valAx>
        <c:axId val="141970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9651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1969168"/>
        <c:axId val="141973872"/>
      </c:barChart>
      <c:catAx>
        <c:axId val="14196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73872"/>
        <c:crosses val="autoZero"/>
        <c:auto val="1"/>
        <c:lblAlgn val="ctr"/>
        <c:lblOffset val="100"/>
        <c:noMultiLvlLbl val="0"/>
      </c:catAx>
      <c:valAx>
        <c:axId val="14197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6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0.88095238095238093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1969952"/>
        <c:axId val="141966424"/>
      </c:barChart>
      <c:catAx>
        <c:axId val="141969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66424"/>
        <c:crosses val="autoZero"/>
        <c:auto val="1"/>
        <c:lblAlgn val="ctr"/>
        <c:lblOffset val="100"/>
        <c:noMultiLvlLbl val="0"/>
      </c:catAx>
      <c:valAx>
        <c:axId val="141966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6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1966816"/>
        <c:axId val="141971128"/>
      </c:barChart>
      <c:catAx>
        <c:axId val="14196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71128"/>
        <c:crosses val="autoZero"/>
        <c:auto val="1"/>
        <c:lblAlgn val="ctr"/>
        <c:lblOffset val="100"/>
        <c:noMultiLvlLbl val="0"/>
      </c:catAx>
      <c:valAx>
        <c:axId val="141971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6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0.93478260869565222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1972304"/>
        <c:axId val="141972696"/>
      </c:barChart>
      <c:catAx>
        <c:axId val="14197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72696"/>
        <c:crosses val="autoZero"/>
        <c:auto val="1"/>
        <c:lblAlgn val="ctr"/>
        <c:lblOffset val="100"/>
        <c:noMultiLvlLbl val="0"/>
      </c:catAx>
      <c:valAx>
        <c:axId val="141972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7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1970736"/>
        <c:axId val="141968776"/>
      </c:barChart>
      <c:catAx>
        <c:axId val="14197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68776"/>
        <c:crosses val="autoZero"/>
        <c:auto val="1"/>
        <c:lblAlgn val="ctr"/>
        <c:lblOffset val="100"/>
        <c:noMultiLvlLbl val="0"/>
      </c:catAx>
      <c:valAx>
        <c:axId val="141968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7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1971520"/>
        <c:axId val="141973088"/>
      </c:barChart>
      <c:catAx>
        <c:axId val="14197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973088"/>
        <c:crosses val="autoZero"/>
        <c:auto val="1"/>
        <c:lblAlgn val="ctr"/>
        <c:lblOffset val="100"/>
        <c:noMultiLvlLbl val="0"/>
      </c:catAx>
      <c:valAx>
        <c:axId val="14197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97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2"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408</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294" t="s">
        <v>327</v>
      </c>
      <c r="C23" s="294"/>
      <c r="D23" s="78"/>
      <c r="E23" s="78"/>
      <c r="F23" s="78"/>
      <c r="G23" s="78"/>
      <c r="H23" s="78"/>
      <c r="I23" s="78"/>
      <c r="J23" s="77" t="str">
        <f>D18</f>
        <v>Sfax El Jadida</v>
      </c>
    </row>
    <row r="24" spans="1:11" ht="33" customHeight="1" x14ac:dyDescent="0.25">
      <c r="A24" s="86" t="s">
        <v>328</v>
      </c>
      <c r="B24" s="293">
        <f>AVERAGE('A1 Exploitation'!D549,'A1 Technique'!D199)</f>
        <v>0.87765558790464382</v>
      </c>
      <c r="C24" s="293"/>
      <c r="D24" s="78"/>
      <c r="E24" s="78"/>
      <c r="F24" s="78"/>
      <c r="G24" s="78"/>
      <c r="H24" s="78"/>
      <c r="I24" s="78"/>
    </row>
    <row r="25" spans="1:11" ht="33" customHeight="1" x14ac:dyDescent="0.25">
      <c r="A25" s="85" t="s">
        <v>329</v>
      </c>
      <c r="B25" s="293">
        <f>AVERAGE('A2 Exploitation'!D549,'A2 Technique'!D199)</f>
        <v>0</v>
      </c>
      <c r="C25" s="293"/>
      <c r="D25" s="78"/>
      <c r="E25" s="78"/>
      <c r="F25" s="78"/>
      <c r="G25" s="78"/>
      <c r="H25" s="78"/>
      <c r="I25" s="78"/>
    </row>
    <row r="26" spans="1:11" ht="33" customHeight="1" x14ac:dyDescent="0.25">
      <c r="A26" s="86" t="s">
        <v>330</v>
      </c>
      <c r="B26" s="293">
        <f>AVERAGE('A3 Exploitation'!D549,'A3 Technique'!D199)</f>
        <v>0</v>
      </c>
      <c r="C26" s="293"/>
      <c r="D26" s="78"/>
      <c r="E26" s="78"/>
      <c r="F26" s="78"/>
      <c r="G26" s="78"/>
      <c r="H26" s="78"/>
      <c r="I26" s="78"/>
    </row>
    <row r="27" spans="1:11" ht="33" customHeight="1" x14ac:dyDescent="0.25">
      <c r="A27" s="86" t="s">
        <v>331</v>
      </c>
      <c r="B27" s="293">
        <f>AVERAGE('A4 Exploitation'!D549,'A4 Technique'!D199)</f>
        <v>0</v>
      </c>
      <c r="C27" s="293"/>
      <c r="D27" s="78"/>
      <c r="E27" s="78"/>
      <c r="F27" s="78"/>
      <c r="G27" s="78"/>
      <c r="H27" s="78"/>
      <c r="I27" s="78"/>
    </row>
    <row r="28" spans="1:11" ht="33" customHeight="1" x14ac:dyDescent="0.25">
      <c r="A28" s="85" t="s">
        <v>332</v>
      </c>
      <c r="B28" s="293">
        <f>AVERAGE('A5 Exploitation'!D549,'A5 Technique'!D199)</f>
        <v>0</v>
      </c>
      <c r="C28" s="293"/>
      <c r="D28" s="78"/>
      <c r="E28" s="78"/>
      <c r="F28" s="78"/>
      <c r="G28" s="78"/>
      <c r="H28" s="78"/>
      <c r="I28" s="78"/>
    </row>
    <row r="29" spans="1:11" ht="33" customHeight="1" x14ac:dyDescent="0.25">
      <c r="A29" s="85" t="s">
        <v>333</v>
      </c>
      <c r="B29" s="293">
        <f>AVERAGE('A6 Exploitation'!D549,'A6 Technique'!D199)</f>
        <v>0</v>
      </c>
      <c r="C29" s="29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4" t="s">
        <v>334</v>
      </c>
      <c r="C33" s="294"/>
      <c r="D33" s="78"/>
      <c r="E33" s="78"/>
      <c r="F33" s="78"/>
      <c r="G33" s="78"/>
      <c r="H33" s="78"/>
      <c r="I33" s="78"/>
      <c r="J33" s="77" t="str">
        <f>D18</f>
        <v>Sfax El Jadida</v>
      </c>
    </row>
    <row r="34" spans="1:10" ht="33" customHeight="1" x14ac:dyDescent="0.25">
      <c r="A34" s="86" t="s">
        <v>328</v>
      </c>
      <c r="B34" s="293">
        <f>'A1 Exploitation'!D549</f>
        <v>0.92345276872964166</v>
      </c>
      <c r="C34" s="293"/>
      <c r="D34" s="78"/>
      <c r="E34" s="78"/>
      <c r="F34" s="78"/>
      <c r="G34" s="78"/>
      <c r="H34" s="78"/>
      <c r="I34" s="78"/>
    </row>
    <row r="35" spans="1:10" ht="33" customHeight="1" x14ac:dyDescent="0.25">
      <c r="A35" s="85" t="s">
        <v>329</v>
      </c>
      <c r="B35" s="293">
        <f>'A2 Exploitation'!D549</f>
        <v>0</v>
      </c>
      <c r="C35" s="293"/>
      <c r="D35" s="78"/>
      <c r="E35" s="78"/>
      <c r="F35" s="78"/>
      <c r="G35" s="78"/>
      <c r="H35" s="78"/>
      <c r="I35" s="78"/>
    </row>
    <row r="36" spans="1:10" ht="33" customHeight="1" x14ac:dyDescent="0.25">
      <c r="A36" s="86" t="s">
        <v>330</v>
      </c>
      <c r="B36" s="293">
        <f>'A3 Exploitation'!D549</f>
        <v>0</v>
      </c>
      <c r="C36" s="293"/>
      <c r="D36" s="78"/>
      <c r="E36" s="78"/>
      <c r="F36" s="78"/>
      <c r="G36" s="78"/>
      <c r="H36" s="78"/>
      <c r="I36" s="78"/>
    </row>
    <row r="37" spans="1:10" ht="33" customHeight="1" x14ac:dyDescent="0.25">
      <c r="A37" s="86" t="s">
        <v>331</v>
      </c>
      <c r="B37" s="293">
        <f>'A4 Exploitation'!D549</f>
        <v>0</v>
      </c>
      <c r="C37" s="293"/>
      <c r="D37" s="78"/>
      <c r="E37" s="78"/>
      <c r="F37" s="78"/>
      <c r="G37" s="78"/>
      <c r="H37" s="78"/>
      <c r="I37" s="78"/>
    </row>
    <row r="38" spans="1:10" ht="33" customHeight="1" x14ac:dyDescent="0.25">
      <c r="A38" s="85" t="s">
        <v>332</v>
      </c>
      <c r="B38" s="293">
        <f>'A5 Exploitation'!D549</f>
        <v>0</v>
      </c>
      <c r="C38" s="293"/>
      <c r="D38" s="78"/>
      <c r="E38" s="78"/>
      <c r="F38" s="78"/>
      <c r="G38" s="78"/>
      <c r="H38" s="78"/>
      <c r="I38" s="78"/>
    </row>
    <row r="39" spans="1:10" ht="33" customHeight="1" x14ac:dyDescent="0.25">
      <c r="A39" s="85" t="s">
        <v>333</v>
      </c>
      <c r="B39" s="293">
        <f>'A6 Exploitation'!D549</f>
        <v>0</v>
      </c>
      <c r="C39" s="29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297" t="s">
        <v>335</v>
      </c>
      <c r="C42" s="297"/>
      <c r="D42" s="78"/>
      <c r="E42" s="78"/>
      <c r="F42" s="78"/>
      <c r="G42" s="78"/>
      <c r="H42" s="78"/>
      <c r="I42" s="78"/>
      <c r="J42" s="77" t="str">
        <f>D18</f>
        <v>Sfax El Jadida</v>
      </c>
    </row>
    <row r="43" spans="1:10" ht="33" customHeight="1" x14ac:dyDescent="0.25">
      <c r="A43" s="86" t="s">
        <v>328</v>
      </c>
      <c r="B43" s="293">
        <f>AVERAGE('A1 Exploitation'!D547, 'A1 Technique'!D197)</f>
        <v>0.5</v>
      </c>
      <c r="C43" s="293"/>
      <c r="D43" s="78"/>
      <c r="E43" s="78"/>
      <c r="F43" s="78"/>
      <c r="G43" s="78"/>
      <c r="H43" s="78"/>
      <c r="I43" s="78"/>
    </row>
    <row r="44" spans="1:10" ht="33" customHeight="1" x14ac:dyDescent="0.25">
      <c r="A44" s="85" t="s">
        <v>329</v>
      </c>
      <c r="B44" s="293" t="e">
        <f>AVERAGE('A2 Exploitation'!D547, 'A2 Technique'!D197)</f>
        <v>#DIV/0!</v>
      </c>
      <c r="C44" s="293"/>
      <c r="D44" s="78"/>
      <c r="E44" s="78"/>
      <c r="F44" s="78"/>
      <c r="G44" s="78"/>
      <c r="H44" s="78"/>
      <c r="I44" s="78"/>
    </row>
    <row r="45" spans="1:10" ht="33" customHeight="1" x14ac:dyDescent="0.25">
      <c r="A45" s="86" t="s">
        <v>330</v>
      </c>
      <c r="B45" s="293" t="e">
        <f>AVERAGE('A3 Exploitation'!D547, 'A3 Technique'!D197)</f>
        <v>#DIV/0!</v>
      </c>
      <c r="C45" s="293"/>
      <c r="D45" s="78"/>
      <c r="E45" s="78"/>
      <c r="F45" s="78"/>
      <c r="G45" s="78"/>
      <c r="H45" s="78"/>
      <c r="I45" s="78"/>
    </row>
    <row r="46" spans="1:10" ht="33" customHeight="1" x14ac:dyDescent="0.25">
      <c r="A46" s="86" t="s">
        <v>331</v>
      </c>
      <c r="B46" s="293" t="e">
        <f>AVERAGE('A4 Exploitation'!D547, 'A4 Technique'!D197)</f>
        <v>#DIV/0!</v>
      </c>
      <c r="C46" s="293"/>
      <c r="D46" s="78"/>
      <c r="E46" s="78"/>
      <c r="F46" s="78"/>
      <c r="G46" s="78"/>
      <c r="H46" s="78"/>
      <c r="I46" s="78"/>
    </row>
    <row r="47" spans="1:10" ht="33" customHeight="1" x14ac:dyDescent="0.25">
      <c r="A47" s="85" t="s">
        <v>332</v>
      </c>
      <c r="B47" s="293" t="e">
        <f>AVERAGE('A5 Exploitation'!D547, 'A5 Technique'!D197)</f>
        <v>#DIV/0!</v>
      </c>
      <c r="C47" s="293"/>
      <c r="D47" s="78"/>
      <c r="E47" s="78"/>
      <c r="F47" s="78"/>
      <c r="G47" s="78"/>
      <c r="H47" s="78"/>
      <c r="I47" s="78"/>
    </row>
    <row r="48" spans="1:10" ht="33" customHeight="1" x14ac:dyDescent="0.25">
      <c r="A48" s="85" t="s">
        <v>333</v>
      </c>
      <c r="B48" s="293" t="e">
        <f>AVERAGE('A6 Exploitation'!D547, 'A6 Technique'!D197)</f>
        <v>#DIV/0!</v>
      </c>
      <c r="C48" s="29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4" t="s">
        <v>336</v>
      </c>
      <c r="C51" s="294"/>
      <c r="D51" s="78"/>
      <c r="E51" s="78"/>
      <c r="F51" s="78"/>
      <c r="G51" s="78"/>
      <c r="H51" s="78"/>
      <c r="I51" s="78"/>
      <c r="J51" s="77" t="str">
        <f>D18</f>
        <v>Sfax El Jadida</v>
      </c>
    </row>
    <row r="52" spans="1:10" ht="33" customHeight="1" x14ac:dyDescent="0.25">
      <c r="A52" s="86" t="s">
        <v>328</v>
      </c>
      <c r="B52" s="296">
        <f>'A1 Exploitation'!D46</f>
        <v>0.93333333333333335</v>
      </c>
      <c r="C52" s="296"/>
      <c r="D52" s="78"/>
      <c r="E52" s="78"/>
      <c r="F52" s="78"/>
      <c r="G52" s="78"/>
      <c r="H52" s="78"/>
      <c r="I52" s="78"/>
    </row>
    <row r="53" spans="1:10" ht="33" customHeight="1" x14ac:dyDescent="0.25">
      <c r="A53" s="85" t="s">
        <v>329</v>
      </c>
      <c r="B53" s="296">
        <f>'A2 Exploitation'!D46</f>
        <v>0</v>
      </c>
      <c r="C53" s="296"/>
      <c r="D53" s="78"/>
      <c r="E53" s="78"/>
      <c r="F53" s="78"/>
      <c r="G53" s="78"/>
      <c r="H53" s="78"/>
      <c r="I53" s="78"/>
    </row>
    <row r="54" spans="1:10" ht="33" customHeight="1" x14ac:dyDescent="0.25">
      <c r="A54" s="86" t="s">
        <v>330</v>
      </c>
      <c r="B54" s="296">
        <f>'A3 Exploitation'!D46</f>
        <v>0</v>
      </c>
      <c r="C54" s="296"/>
      <c r="D54" s="78"/>
      <c r="E54" s="78"/>
      <c r="F54" s="78"/>
      <c r="G54" s="78"/>
      <c r="H54" s="78"/>
      <c r="I54" s="78"/>
    </row>
    <row r="55" spans="1:10" ht="33" customHeight="1" x14ac:dyDescent="0.25">
      <c r="A55" s="86" t="s">
        <v>331</v>
      </c>
      <c r="B55" s="296">
        <f>'A4 Exploitation'!D46</f>
        <v>0</v>
      </c>
      <c r="C55" s="296"/>
      <c r="D55" s="78"/>
      <c r="E55" s="78"/>
      <c r="F55" s="78"/>
      <c r="G55" s="78"/>
      <c r="H55" s="78"/>
      <c r="I55" s="78"/>
    </row>
    <row r="56" spans="1:10" ht="33" customHeight="1" x14ac:dyDescent="0.25">
      <c r="A56" s="85" t="s">
        <v>332</v>
      </c>
      <c r="B56" s="296">
        <f>'A5 Exploitation'!D46</f>
        <v>0</v>
      </c>
      <c r="C56" s="296"/>
      <c r="D56" s="78"/>
      <c r="E56" s="78"/>
      <c r="F56" s="78"/>
      <c r="G56" s="78"/>
      <c r="H56" s="78"/>
      <c r="I56" s="78"/>
    </row>
    <row r="57" spans="1:10" ht="33" customHeight="1" x14ac:dyDescent="0.25">
      <c r="A57" s="85" t="s">
        <v>333</v>
      </c>
      <c r="B57" s="296">
        <f>'A6 Exploitation'!D46</f>
        <v>0</v>
      </c>
      <c r="C57" s="29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4" t="s">
        <v>337</v>
      </c>
      <c r="C60" s="294"/>
      <c r="D60" s="78"/>
      <c r="E60" s="78"/>
      <c r="F60" s="78"/>
      <c r="G60" s="78"/>
      <c r="H60" s="78"/>
      <c r="I60" s="78"/>
      <c r="J60" s="77" t="str">
        <f>D18</f>
        <v>Sfax El Jadida</v>
      </c>
    </row>
    <row r="61" spans="1:10" ht="33" customHeight="1" x14ac:dyDescent="0.25">
      <c r="A61" s="86" t="s">
        <v>328</v>
      </c>
      <c r="B61" s="293">
        <f>'A1 Exploitation'!D103</f>
        <v>0.82352941176470584</v>
      </c>
      <c r="C61" s="293"/>
      <c r="D61" s="78"/>
      <c r="E61" s="78"/>
      <c r="F61" s="78"/>
      <c r="G61" s="78"/>
      <c r="H61" s="78"/>
      <c r="I61" s="78"/>
    </row>
    <row r="62" spans="1:10" ht="33" customHeight="1" x14ac:dyDescent="0.25">
      <c r="A62" s="85" t="s">
        <v>329</v>
      </c>
      <c r="B62" s="293">
        <f>'A2 Exploitation'!D103</f>
        <v>0</v>
      </c>
      <c r="C62" s="293"/>
      <c r="D62" s="78"/>
      <c r="E62" s="78"/>
      <c r="F62" s="78"/>
      <c r="G62" s="78"/>
      <c r="H62" s="78"/>
      <c r="I62" s="78"/>
    </row>
    <row r="63" spans="1:10" ht="33" customHeight="1" x14ac:dyDescent="0.25">
      <c r="A63" s="86" t="s">
        <v>330</v>
      </c>
      <c r="B63" s="293">
        <f>'A3 Exploitation'!D103</f>
        <v>0</v>
      </c>
      <c r="C63" s="293"/>
      <c r="D63" s="78"/>
      <c r="E63" s="78"/>
      <c r="F63" s="78"/>
      <c r="G63" s="78"/>
      <c r="H63" s="78"/>
      <c r="I63" s="78"/>
    </row>
    <row r="64" spans="1:10" ht="33" customHeight="1" x14ac:dyDescent="0.25">
      <c r="A64" s="86" t="s">
        <v>331</v>
      </c>
      <c r="B64" s="293">
        <f>'A4 Exploitation'!D103</f>
        <v>0</v>
      </c>
      <c r="C64" s="293"/>
      <c r="D64" s="78"/>
      <c r="E64" s="78"/>
      <c r="F64" s="78"/>
      <c r="G64" s="78"/>
      <c r="H64" s="78"/>
      <c r="I64" s="78"/>
    </row>
    <row r="65" spans="1:10" ht="33" customHeight="1" x14ac:dyDescent="0.25">
      <c r="A65" s="85" t="s">
        <v>332</v>
      </c>
      <c r="B65" s="293">
        <f>'A5 Exploitation'!D103</f>
        <v>0</v>
      </c>
      <c r="C65" s="293"/>
      <c r="D65" s="78"/>
      <c r="E65" s="78"/>
      <c r="F65" s="78"/>
      <c r="G65" s="78"/>
      <c r="H65" s="78"/>
      <c r="I65" s="78"/>
    </row>
    <row r="66" spans="1:10" ht="33" customHeight="1" x14ac:dyDescent="0.25">
      <c r="A66" s="85" t="s">
        <v>333</v>
      </c>
      <c r="B66" s="293">
        <f>'A6 Exploitation'!D103</f>
        <v>0</v>
      </c>
      <c r="C66" s="29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4" t="s">
        <v>338</v>
      </c>
      <c r="C69" s="294"/>
      <c r="D69" s="78"/>
      <c r="E69" s="78"/>
      <c r="F69" s="78"/>
      <c r="G69" s="78"/>
      <c r="H69" s="78"/>
      <c r="I69" s="78"/>
      <c r="J69" s="77" t="str">
        <f>D18</f>
        <v>Sfax El Jadida</v>
      </c>
    </row>
    <row r="70" spans="1:10" ht="33" customHeight="1" x14ac:dyDescent="0.25">
      <c r="A70" s="86" t="s">
        <v>328</v>
      </c>
      <c r="B70" s="293">
        <f>'A1 Exploitation'!D158</f>
        <v>0.98571428571428577</v>
      </c>
      <c r="C70" s="293"/>
      <c r="D70" s="78"/>
      <c r="E70" s="78"/>
      <c r="F70" s="78"/>
      <c r="G70" s="78"/>
      <c r="H70" s="78"/>
      <c r="I70" s="78"/>
    </row>
    <row r="71" spans="1:10" ht="33" customHeight="1" x14ac:dyDescent="0.25">
      <c r="A71" s="85" t="s">
        <v>329</v>
      </c>
      <c r="B71" s="293">
        <f>'A2 Exploitation'!D158</f>
        <v>0</v>
      </c>
      <c r="C71" s="293"/>
      <c r="D71" s="78"/>
      <c r="E71" s="78"/>
      <c r="F71" s="78"/>
      <c r="G71" s="78"/>
      <c r="H71" s="78"/>
      <c r="I71" s="78"/>
    </row>
    <row r="72" spans="1:10" ht="33" customHeight="1" x14ac:dyDescent="0.25">
      <c r="A72" s="86" t="s">
        <v>330</v>
      </c>
      <c r="B72" s="293">
        <f>'A3 Exploitation'!D158</f>
        <v>0</v>
      </c>
      <c r="C72" s="293"/>
      <c r="D72" s="78"/>
      <c r="E72" s="78"/>
      <c r="F72" s="78"/>
      <c r="G72" s="78"/>
      <c r="H72" s="78"/>
      <c r="I72" s="78"/>
    </row>
    <row r="73" spans="1:10" ht="33" customHeight="1" x14ac:dyDescent="0.25">
      <c r="A73" s="86" t="s">
        <v>331</v>
      </c>
      <c r="B73" s="293">
        <f>'A4 Exploitation'!D158</f>
        <v>0</v>
      </c>
      <c r="C73" s="293"/>
      <c r="D73" s="78"/>
      <c r="E73" s="78"/>
      <c r="F73" s="78"/>
      <c r="G73" s="78"/>
      <c r="H73" s="78"/>
      <c r="I73" s="78"/>
    </row>
    <row r="74" spans="1:10" ht="33" customHeight="1" x14ac:dyDescent="0.25">
      <c r="A74" s="85" t="s">
        <v>332</v>
      </c>
      <c r="B74" s="293">
        <f>'A5 Exploitation'!D158</f>
        <v>0</v>
      </c>
      <c r="C74" s="293"/>
      <c r="D74" s="78"/>
      <c r="E74" s="78"/>
      <c r="F74" s="78"/>
      <c r="G74" s="78"/>
      <c r="H74" s="78"/>
      <c r="I74" s="78"/>
    </row>
    <row r="75" spans="1:10" ht="33" customHeight="1" x14ac:dyDescent="0.25">
      <c r="A75" s="85" t="s">
        <v>333</v>
      </c>
      <c r="B75" s="293">
        <f>'A6 Exploitation'!D158</f>
        <v>0</v>
      </c>
      <c r="C75" s="29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4" t="s">
        <v>339</v>
      </c>
      <c r="C78" s="294"/>
      <c r="D78" s="78"/>
      <c r="E78" s="78"/>
      <c r="F78" s="78"/>
      <c r="G78" s="78"/>
      <c r="H78" s="78"/>
      <c r="I78" s="78"/>
      <c r="J78" s="77" t="str">
        <f>D18</f>
        <v>Sfax El Jadida</v>
      </c>
    </row>
    <row r="79" spans="1:10" ht="33" customHeight="1" x14ac:dyDescent="0.25">
      <c r="A79" s="86" t="s">
        <v>328</v>
      </c>
      <c r="B79" s="293">
        <f>'A1 Exploitation'!D205</f>
        <v>0.796875</v>
      </c>
      <c r="C79" s="293"/>
      <c r="D79" s="78"/>
      <c r="E79" s="78"/>
      <c r="F79" s="78"/>
      <c r="G79" s="78"/>
      <c r="H79" s="78"/>
      <c r="I79" s="78"/>
    </row>
    <row r="80" spans="1:10" ht="33" customHeight="1" x14ac:dyDescent="0.25">
      <c r="A80" s="85" t="s">
        <v>329</v>
      </c>
      <c r="B80" s="293">
        <f>'A2 Exploitation'!D205</f>
        <v>0</v>
      </c>
      <c r="C80" s="293"/>
      <c r="D80" s="78"/>
      <c r="E80" s="78"/>
      <c r="F80" s="78"/>
      <c r="G80" s="78"/>
      <c r="H80" s="78"/>
      <c r="I80" s="78"/>
    </row>
    <row r="81" spans="1:10" ht="33" customHeight="1" x14ac:dyDescent="0.25">
      <c r="A81" s="86" t="s">
        <v>330</v>
      </c>
      <c r="B81" s="293">
        <f>'A3 Exploitation'!D205</f>
        <v>0</v>
      </c>
      <c r="C81" s="293"/>
      <c r="D81" s="78"/>
      <c r="E81" s="78"/>
      <c r="F81" s="78"/>
      <c r="G81" s="78"/>
      <c r="H81" s="78"/>
      <c r="I81" s="78"/>
    </row>
    <row r="82" spans="1:10" ht="33" customHeight="1" x14ac:dyDescent="0.25">
      <c r="A82" s="86" t="s">
        <v>331</v>
      </c>
      <c r="B82" s="293">
        <f>'A4 Exploitation'!D205</f>
        <v>0</v>
      </c>
      <c r="C82" s="293"/>
      <c r="D82" s="78"/>
      <c r="E82" s="78"/>
      <c r="F82" s="78"/>
      <c r="G82" s="78"/>
      <c r="H82" s="78"/>
      <c r="I82" s="78"/>
    </row>
    <row r="83" spans="1:10" ht="33" customHeight="1" x14ac:dyDescent="0.25">
      <c r="A83" s="85" t="s">
        <v>332</v>
      </c>
      <c r="B83" s="293">
        <f>'A5 Exploitation'!D205</f>
        <v>0</v>
      </c>
      <c r="C83" s="293"/>
      <c r="D83" s="78"/>
      <c r="E83" s="78"/>
      <c r="F83" s="78"/>
      <c r="G83" s="78"/>
      <c r="H83" s="78"/>
      <c r="I83" s="78"/>
    </row>
    <row r="84" spans="1:10" ht="33" customHeight="1" x14ac:dyDescent="0.25">
      <c r="A84" s="85" t="s">
        <v>333</v>
      </c>
      <c r="B84" s="293">
        <f>'A6 Exploitation'!D205</f>
        <v>0</v>
      </c>
      <c r="C84" s="29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4" t="s">
        <v>340</v>
      </c>
      <c r="C87" s="294"/>
      <c r="D87" s="78"/>
      <c r="E87" s="78"/>
      <c r="F87" s="78"/>
      <c r="G87" s="78"/>
      <c r="H87" s="78"/>
      <c r="I87" s="78"/>
      <c r="J87" s="77" t="str">
        <f>D18</f>
        <v>Sfax El Jadida</v>
      </c>
    </row>
    <row r="88" spans="1:10" ht="33" customHeight="1" x14ac:dyDescent="0.25">
      <c r="A88" s="86" t="s">
        <v>328</v>
      </c>
      <c r="B88" s="293">
        <f>'A1 Exploitation'!D266</f>
        <v>0.88095238095238093</v>
      </c>
      <c r="C88" s="293"/>
      <c r="D88" s="78"/>
      <c r="E88" s="78"/>
      <c r="F88" s="78"/>
      <c r="G88" s="78"/>
      <c r="H88" s="78"/>
      <c r="I88" s="78"/>
    </row>
    <row r="89" spans="1:10" ht="33" customHeight="1" x14ac:dyDescent="0.25">
      <c r="A89" s="85" t="s">
        <v>329</v>
      </c>
      <c r="B89" s="293">
        <f>'A2 Exploitation'!D266</f>
        <v>0</v>
      </c>
      <c r="C89" s="293"/>
      <c r="D89" s="78"/>
      <c r="E89" s="78"/>
      <c r="F89" s="78"/>
      <c r="G89" s="78"/>
      <c r="H89" s="78"/>
      <c r="I89" s="78"/>
    </row>
    <row r="90" spans="1:10" ht="33" customHeight="1" x14ac:dyDescent="0.25">
      <c r="A90" s="86" t="s">
        <v>330</v>
      </c>
      <c r="B90" s="293">
        <f>'A3 Exploitation'!D266</f>
        <v>0</v>
      </c>
      <c r="C90" s="293"/>
      <c r="D90" s="78"/>
      <c r="E90" s="78"/>
      <c r="F90" s="78"/>
      <c r="G90" s="78"/>
      <c r="H90" s="78"/>
      <c r="I90" s="78"/>
    </row>
    <row r="91" spans="1:10" ht="33" customHeight="1" x14ac:dyDescent="0.25">
      <c r="A91" s="86" t="s">
        <v>331</v>
      </c>
      <c r="B91" s="293">
        <f>'A4 Exploitation'!D266</f>
        <v>0</v>
      </c>
      <c r="C91" s="293"/>
      <c r="D91" s="78"/>
      <c r="E91" s="78"/>
      <c r="F91" s="78"/>
      <c r="G91" s="78"/>
      <c r="H91" s="78"/>
      <c r="I91" s="78"/>
    </row>
    <row r="92" spans="1:10" ht="33" customHeight="1" x14ac:dyDescent="0.25">
      <c r="A92" s="85" t="s">
        <v>332</v>
      </c>
      <c r="B92" s="293">
        <f>'A5 Exploitation'!D266</f>
        <v>0</v>
      </c>
      <c r="C92" s="293"/>
      <c r="D92" s="78"/>
      <c r="E92" s="78"/>
      <c r="F92" s="78"/>
      <c r="G92" s="78"/>
      <c r="H92" s="78"/>
      <c r="I92" s="78"/>
    </row>
    <row r="93" spans="1:10" ht="33" customHeight="1" x14ac:dyDescent="0.25">
      <c r="A93" s="85" t="s">
        <v>333</v>
      </c>
      <c r="B93" s="293">
        <f>'A6 Exploitation'!D266</f>
        <v>0</v>
      </c>
      <c r="C93" s="29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4" t="s">
        <v>341</v>
      </c>
      <c r="C96" s="294"/>
      <c r="D96" s="78"/>
      <c r="E96" s="78"/>
      <c r="F96" s="78"/>
      <c r="G96" s="78"/>
      <c r="H96" s="78"/>
      <c r="I96" s="78"/>
      <c r="J96" s="77" t="str">
        <f>D18</f>
        <v>Sfax El Jadida</v>
      </c>
    </row>
    <row r="97" spans="1:10" ht="33" customHeight="1" x14ac:dyDescent="0.25">
      <c r="A97" s="86" t="s">
        <v>328</v>
      </c>
      <c r="B97" s="293">
        <f>'A1 Exploitation'!D318</f>
        <v>0.98571428571428577</v>
      </c>
      <c r="C97" s="293"/>
      <c r="D97" s="78"/>
      <c r="E97" s="78"/>
      <c r="F97" s="78"/>
      <c r="G97" s="78"/>
      <c r="H97" s="78"/>
      <c r="I97" s="78"/>
    </row>
    <row r="98" spans="1:10" ht="33" customHeight="1" x14ac:dyDescent="0.25">
      <c r="A98" s="85" t="s">
        <v>329</v>
      </c>
      <c r="B98" s="293">
        <f>'A2 Exploitation'!D318</f>
        <v>0</v>
      </c>
      <c r="C98" s="293"/>
      <c r="D98" s="78"/>
      <c r="E98" s="78"/>
      <c r="F98" s="78"/>
      <c r="G98" s="78"/>
      <c r="H98" s="78"/>
      <c r="I98" s="78"/>
    </row>
    <row r="99" spans="1:10" ht="33" customHeight="1" x14ac:dyDescent="0.25">
      <c r="A99" s="86" t="s">
        <v>330</v>
      </c>
      <c r="B99" s="293">
        <f>'A3 Exploitation'!D318</f>
        <v>0</v>
      </c>
      <c r="C99" s="293"/>
      <c r="D99" s="78"/>
      <c r="E99" s="78"/>
      <c r="F99" s="78"/>
      <c r="G99" s="78"/>
      <c r="H99" s="78"/>
      <c r="I99" s="78"/>
    </row>
    <row r="100" spans="1:10" ht="33" customHeight="1" x14ac:dyDescent="0.25">
      <c r="A100" s="86" t="s">
        <v>331</v>
      </c>
      <c r="B100" s="293">
        <f>'A4 Exploitation'!D318</f>
        <v>0</v>
      </c>
      <c r="C100" s="293"/>
      <c r="D100" s="78"/>
      <c r="E100" s="78"/>
      <c r="F100" s="78"/>
      <c r="G100" s="78"/>
      <c r="H100" s="78"/>
      <c r="I100" s="78"/>
    </row>
    <row r="101" spans="1:10" ht="33" customHeight="1" x14ac:dyDescent="0.25">
      <c r="A101" s="85" t="s">
        <v>332</v>
      </c>
      <c r="B101" s="293">
        <f>'A5 Exploitation'!D318</f>
        <v>0</v>
      </c>
      <c r="C101" s="293"/>
      <c r="D101" s="78"/>
      <c r="E101" s="78"/>
      <c r="F101" s="78"/>
      <c r="G101" s="78"/>
      <c r="H101" s="78"/>
      <c r="I101" s="78"/>
    </row>
    <row r="102" spans="1:10" ht="33" customHeight="1" x14ac:dyDescent="0.25">
      <c r="A102" s="85" t="s">
        <v>333</v>
      </c>
      <c r="B102" s="293">
        <f>'A6 Exploitation'!D318</f>
        <v>0</v>
      </c>
      <c r="C102" s="29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4" t="s">
        <v>342</v>
      </c>
      <c r="C105" s="294"/>
      <c r="D105" s="78"/>
      <c r="E105" s="78"/>
      <c r="F105" s="78"/>
      <c r="G105" s="78"/>
      <c r="H105" s="78"/>
      <c r="I105" s="78"/>
      <c r="J105" s="77" t="str">
        <f>D18</f>
        <v>Sfax El Jadida</v>
      </c>
    </row>
    <row r="106" spans="1:10" ht="33" customHeight="1" x14ac:dyDescent="0.25">
      <c r="A106" s="86" t="s">
        <v>328</v>
      </c>
      <c r="B106" s="293">
        <f>'A1 Exploitation'!D358</f>
        <v>0.93478260869565222</v>
      </c>
      <c r="C106" s="293"/>
      <c r="D106" s="78"/>
      <c r="E106" s="78"/>
      <c r="F106" s="78"/>
      <c r="G106" s="78"/>
      <c r="H106" s="78"/>
      <c r="I106" s="78"/>
    </row>
    <row r="107" spans="1:10" ht="33" customHeight="1" x14ac:dyDescent="0.25">
      <c r="A107" s="85" t="s">
        <v>329</v>
      </c>
      <c r="B107" s="293">
        <f>'A2 Exploitation'!D358</f>
        <v>0</v>
      </c>
      <c r="C107" s="293"/>
      <c r="D107" s="78"/>
      <c r="E107" s="78"/>
      <c r="F107" s="78"/>
      <c r="G107" s="78"/>
      <c r="H107" s="78"/>
      <c r="I107" s="78"/>
    </row>
    <row r="108" spans="1:10" ht="33" customHeight="1" x14ac:dyDescent="0.25">
      <c r="A108" s="86" t="s">
        <v>330</v>
      </c>
      <c r="B108" s="293">
        <f>'A3 Exploitation'!D358</f>
        <v>0</v>
      </c>
      <c r="C108" s="293"/>
      <c r="D108" s="78"/>
      <c r="E108" s="78"/>
      <c r="F108" s="78"/>
      <c r="G108" s="78"/>
      <c r="H108" s="78"/>
      <c r="I108" s="78"/>
    </row>
    <row r="109" spans="1:10" ht="33" customHeight="1" x14ac:dyDescent="0.25">
      <c r="A109" s="86" t="s">
        <v>331</v>
      </c>
      <c r="B109" s="293">
        <f>'A4 Exploitation'!D358</f>
        <v>0</v>
      </c>
      <c r="C109" s="293"/>
      <c r="D109" s="78"/>
      <c r="E109" s="78"/>
      <c r="F109" s="78"/>
      <c r="G109" s="78"/>
      <c r="H109" s="78"/>
      <c r="I109" s="78"/>
    </row>
    <row r="110" spans="1:10" ht="33" customHeight="1" x14ac:dyDescent="0.25">
      <c r="A110" s="85" t="s">
        <v>332</v>
      </c>
      <c r="B110" s="293">
        <f>'A5 Exploitation'!D358</f>
        <v>0</v>
      </c>
      <c r="C110" s="293"/>
      <c r="D110" s="78"/>
      <c r="E110" s="78"/>
      <c r="F110" s="78"/>
      <c r="G110" s="78"/>
      <c r="H110" s="78"/>
      <c r="I110" s="78"/>
    </row>
    <row r="111" spans="1:10" ht="33" customHeight="1" x14ac:dyDescent="0.25">
      <c r="A111" s="85" t="s">
        <v>333</v>
      </c>
      <c r="B111" s="293">
        <f>'A6 Exploitation'!D358</f>
        <v>0</v>
      </c>
      <c r="C111" s="29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4" t="s">
        <v>343</v>
      </c>
      <c r="C114" s="294"/>
      <c r="D114" s="78"/>
      <c r="E114" s="78"/>
      <c r="F114" s="78"/>
      <c r="G114" s="78"/>
      <c r="H114" s="78"/>
      <c r="I114" s="78"/>
      <c r="J114" s="77" t="str">
        <f>D18</f>
        <v>Sfax El Jadida</v>
      </c>
    </row>
    <row r="115" spans="1:10" ht="33" customHeight="1" x14ac:dyDescent="0.25">
      <c r="A115" s="86" t="s">
        <v>328</v>
      </c>
      <c r="B115" s="293">
        <f>'A1 Exploitation'!D391</f>
        <v>0.97058823529411764</v>
      </c>
      <c r="C115" s="293"/>
      <c r="D115" s="78"/>
      <c r="E115" s="78"/>
      <c r="F115" s="78"/>
      <c r="G115" s="78"/>
      <c r="H115" s="78"/>
      <c r="I115" s="78"/>
    </row>
    <row r="116" spans="1:10" ht="33" customHeight="1" x14ac:dyDescent="0.25">
      <c r="A116" s="85" t="s">
        <v>329</v>
      </c>
      <c r="B116" s="293">
        <f>'A2 Exploitation'!D391</f>
        <v>0</v>
      </c>
      <c r="C116" s="293"/>
      <c r="D116" s="78"/>
      <c r="E116" s="78"/>
      <c r="F116" s="78"/>
      <c r="G116" s="78"/>
      <c r="H116" s="78"/>
      <c r="I116" s="78"/>
    </row>
    <row r="117" spans="1:10" ht="33" customHeight="1" x14ac:dyDescent="0.25">
      <c r="A117" s="86" t="s">
        <v>330</v>
      </c>
      <c r="B117" s="293">
        <f>'A3 Exploitation'!D391</f>
        <v>0</v>
      </c>
      <c r="C117" s="293"/>
      <c r="D117" s="78"/>
      <c r="E117" s="78"/>
      <c r="F117" s="78"/>
      <c r="G117" s="78"/>
      <c r="H117" s="78"/>
      <c r="I117" s="78"/>
    </row>
    <row r="118" spans="1:10" ht="33" customHeight="1" x14ac:dyDescent="0.25">
      <c r="A118" s="86" t="s">
        <v>331</v>
      </c>
      <c r="B118" s="293">
        <f>'A4 Exploitation'!D391</f>
        <v>0</v>
      </c>
      <c r="C118" s="293"/>
      <c r="D118" s="78"/>
      <c r="E118" s="78"/>
      <c r="F118" s="78"/>
      <c r="G118" s="78"/>
      <c r="H118" s="78"/>
      <c r="I118" s="78"/>
    </row>
    <row r="119" spans="1:10" ht="33" customHeight="1" x14ac:dyDescent="0.25">
      <c r="A119" s="85" t="s">
        <v>332</v>
      </c>
      <c r="B119" s="293">
        <f>'A5 Exploitation'!D391</f>
        <v>0</v>
      </c>
      <c r="C119" s="293"/>
      <c r="D119" s="78"/>
      <c r="E119" s="78"/>
      <c r="F119" s="78"/>
      <c r="G119" s="78"/>
      <c r="H119" s="78"/>
      <c r="I119" s="78"/>
    </row>
    <row r="120" spans="1:10" ht="33" customHeight="1" x14ac:dyDescent="0.25">
      <c r="A120" s="85" t="s">
        <v>333</v>
      </c>
      <c r="B120" s="293">
        <f>'A6 Exploitation'!D391</f>
        <v>0</v>
      </c>
      <c r="C120" s="29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4" t="s">
        <v>344</v>
      </c>
      <c r="C123" s="294"/>
      <c r="D123" s="78"/>
      <c r="E123" s="78"/>
      <c r="F123" s="78"/>
      <c r="G123" s="78"/>
      <c r="H123" s="78"/>
      <c r="I123" s="78"/>
      <c r="J123" s="77" t="str">
        <f>D18</f>
        <v>Sfax El Jadida</v>
      </c>
    </row>
    <row r="124" spans="1:10" ht="33" customHeight="1" x14ac:dyDescent="0.25">
      <c r="A124" s="86" t="s">
        <v>328</v>
      </c>
      <c r="B124" s="293">
        <f>'A1 Exploitation'!D444</f>
        <v>1</v>
      </c>
      <c r="C124" s="293"/>
      <c r="D124" s="78"/>
      <c r="E124" s="78"/>
      <c r="F124" s="78"/>
      <c r="G124" s="78"/>
      <c r="H124" s="78"/>
      <c r="I124" s="78"/>
    </row>
    <row r="125" spans="1:10" ht="33" customHeight="1" x14ac:dyDescent="0.25">
      <c r="A125" s="85" t="s">
        <v>329</v>
      </c>
      <c r="B125" s="293">
        <f>'A2 Exploitation'!D444</f>
        <v>0</v>
      </c>
      <c r="C125" s="293"/>
      <c r="D125" s="78"/>
      <c r="E125" s="78"/>
      <c r="F125" s="78"/>
      <c r="G125" s="78"/>
      <c r="H125" s="78"/>
      <c r="I125" s="78"/>
    </row>
    <row r="126" spans="1:10" ht="33" customHeight="1" x14ac:dyDescent="0.25">
      <c r="A126" s="86" t="s">
        <v>330</v>
      </c>
      <c r="B126" s="293">
        <f>'A3 Exploitation'!D444</f>
        <v>0</v>
      </c>
      <c r="C126" s="293"/>
      <c r="D126" s="78"/>
      <c r="E126" s="78"/>
      <c r="F126" s="78"/>
      <c r="G126" s="78"/>
      <c r="H126" s="78"/>
      <c r="I126" s="78"/>
    </row>
    <row r="127" spans="1:10" ht="33" customHeight="1" x14ac:dyDescent="0.25">
      <c r="A127" s="86" t="s">
        <v>331</v>
      </c>
      <c r="B127" s="293">
        <f>'A4 Exploitation'!D444</f>
        <v>0</v>
      </c>
      <c r="C127" s="293"/>
      <c r="D127" s="78"/>
      <c r="E127" s="78"/>
      <c r="F127" s="78"/>
      <c r="G127" s="78"/>
      <c r="H127" s="78"/>
      <c r="I127" s="78"/>
    </row>
    <row r="128" spans="1:10" ht="33" customHeight="1" x14ac:dyDescent="0.25">
      <c r="A128" s="85" t="s">
        <v>332</v>
      </c>
      <c r="B128" s="293">
        <f>'A5 Exploitation'!D444</f>
        <v>0</v>
      </c>
      <c r="C128" s="293"/>
      <c r="D128" s="78"/>
      <c r="E128" s="78"/>
      <c r="F128" s="78"/>
      <c r="G128" s="78"/>
      <c r="H128" s="78"/>
      <c r="I128" s="78"/>
    </row>
    <row r="129" spans="1:10" ht="33" customHeight="1" x14ac:dyDescent="0.25">
      <c r="A129" s="85" t="s">
        <v>333</v>
      </c>
      <c r="B129" s="293">
        <f>'A6 Exploitation'!D444</f>
        <v>0</v>
      </c>
      <c r="C129" s="29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4" t="s">
        <v>345</v>
      </c>
      <c r="C132" s="294"/>
      <c r="D132" s="78"/>
      <c r="E132" s="78"/>
      <c r="F132" s="78"/>
      <c r="G132" s="78"/>
      <c r="H132" s="78"/>
      <c r="I132" s="78"/>
      <c r="J132" s="77" t="str">
        <f>D18</f>
        <v>Sfax El Jadida</v>
      </c>
    </row>
    <row r="133" spans="1:10" ht="33" customHeight="1" x14ac:dyDescent="0.25">
      <c r="A133" s="86" t="s">
        <v>328</v>
      </c>
      <c r="B133" s="293">
        <f>'A1 Exploitation'!D481</f>
        <v>0.97499999999999998</v>
      </c>
      <c r="C133" s="293"/>
      <c r="D133" s="78"/>
      <c r="E133" s="78"/>
      <c r="F133" s="78"/>
      <c r="G133" s="78"/>
      <c r="H133" s="78"/>
      <c r="I133" s="78"/>
    </row>
    <row r="134" spans="1:10" ht="33" customHeight="1" x14ac:dyDescent="0.25">
      <c r="A134" s="85" t="s">
        <v>329</v>
      </c>
      <c r="B134" s="293">
        <f>'A2 Exploitation'!D481</f>
        <v>0</v>
      </c>
      <c r="C134" s="293"/>
      <c r="D134" s="78"/>
      <c r="E134" s="78"/>
      <c r="F134" s="78"/>
      <c r="G134" s="78"/>
      <c r="H134" s="78"/>
      <c r="I134" s="78"/>
    </row>
    <row r="135" spans="1:10" ht="33" customHeight="1" x14ac:dyDescent="0.25">
      <c r="A135" s="86" t="s">
        <v>330</v>
      </c>
      <c r="B135" s="293">
        <f>'A3 Exploitation'!D481</f>
        <v>0</v>
      </c>
      <c r="C135" s="293"/>
      <c r="D135" s="78"/>
      <c r="E135" s="78"/>
      <c r="F135" s="78"/>
      <c r="G135" s="78"/>
      <c r="H135" s="78"/>
      <c r="I135" s="78"/>
    </row>
    <row r="136" spans="1:10" ht="33" customHeight="1" x14ac:dyDescent="0.25">
      <c r="A136" s="86" t="s">
        <v>331</v>
      </c>
      <c r="B136" s="293">
        <f>'A4 Exploitation'!D481</f>
        <v>0</v>
      </c>
      <c r="C136" s="293"/>
      <c r="D136" s="78"/>
      <c r="E136" s="78"/>
      <c r="F136" s="78"/>
      <c r="G136" s="78"/>
      <c r="H136" s="78"/>
      <c r="I136" s="78"/>
    </row>
    <row r="137" spans="1:10" ht="33" customHeight="1" x14ac:dyDescent="0.25">
      <c r="A137" s="85" t="s">
        <v>332</v>
      </c>
      <c r="B137" s="293">
        <f>'A5 Exploitation'!D481</f>
        <v>0</v>
      </c>
      <c r="C137" s="293"/>
      <c r="D137" s="78"/>
      <c r="E137" s="78"/>
      <c r="F137" s="78"/>
      <c r="G137" s="78"/>
      <c r="H137" s="78"/>
      <c r="I137" s="78"/>
    </row>
    <row r="138" spans="1:10" ht="33" customHeight="1" x14ac:dyDescent="0.25">
      <c r="A138" s="85" t="s">
        <v>333</v>
      </c>
      <c r="B138" s="293">
        <f>'A6 Exploitation'!D481</f>
        <v>0</v>
      </c>
      <c r="C138" s="29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4" t="s">
        <v>346</v>
      </c>
      <c r="C141" s="294"/>
      <c r="D141" s="78"/>
      <c r="E141" s="78"/>
      <c r="F141" s="78"/>
      <c r="G141" s="78"/>
      <c r="H141" s="78"/>
      <c r="I141" s="78"/>
      <c r="J141" s="77" t="str">
        <f>D18</f>
        <v>Sfax El Jadida</v>
      </c>
    </row>
    <row r="142" spans="1:10" ht="33" customHeight="1" x14ac:dyDescent="0.25">
      <c r="A142" s="86" t="s">
        <v>328</v>
      </c>
      <c r="B142" s="293">
        <f>'A1 Exploitation'!D503</f>
        <v>0.9375</v>
      </c>
      <c r="C142" s="293"/>
      <c r="D142" s="78"/>
      <c r="E142" s="78"/>
      <c r="F142" s="78"/>
      <c r="G142" s="78"/>
      <c r="H142" s="78"/>
      <c r="I142" s="78"/>
    </row>
    <row r="143" spans="1:10" ht="33" customHeight="1" x14ac:dyDescent="0.25">
      <c r="A143" s="85" t="s">
        <v>329</v>
      </c>
      <c r="B143" s="293">
        <f>'A2 Exploitation'!D503</f>
        <v>0</v>
      </c>
      <c r="C143" s="293"/>
      <c r="D143" s="78"/>
      <c r="E143" s="78"/>
      <c r="F143" s="78"/>
      <c r="G143" s="78"/>
      <c r="H143" s="78"/>
      <c r="I143" s="78"/>
    </row>
    <row r="144" spans="1:10" ht="33" customHeight="1" x14ac:dyDescent="0.25">
      <c r="A144" s="86" t="s">
        <v>330</v>
      </c>
      <c r="B144" s="293">
        <f>'A3 Exploitation'!D503</f>
        <v>0</v>
      </c>
      <c r="C144" s="293"/>
      <c r="D144" s="78"/>
      <c r="E144" s="78"/>
      <c r="F144" s="78"/>
      <c r="G144" s="78"/>
      <c r="H144" s="78"/>
      <c r="I144" s="78"/>
    </row>
    <row r="145" spans="1:10" ht="33" customHeight="1" x14ac:dyDescent="0.25">
      <c r="A145" s="86" t="s">
        <v>331</v>
      </c>
      <c r="B145" s="293">
        <f>'A4 Exploitation'!D503</f>
        <v>0</v>
      </c>
      <c r="C145" s="293"/>
      <c r="D145" s="78"/>
      <c r="E145" s="78"/>
      <c r="F145" s="78"/>
      <c r="G145" s="78"/>
      <c r="H145" s="78"/>
      <c r="I145" s="78"/>
    </row>
    <row r="146" spans="1:10" ht="33" customHeight="1" x14ac:dyDescent="0.25">
      <c r="A146" s="85" t="s">
        <v>332</v>
      </c>
      <c r="B146" s="293">
        <f>'A5 Exploitation'!D503</f>
        <v>0</v>
      </c>
      <c r="C146" s="293"/>
      <c r="D146" s="78"/>
      <c r="E146" s="78"/>
      <c r="F146" s="78"/>
      <c r="G146" s="78"/>
      <c r="H146" s="78"/>
      <c r="I146" s="78"/>
    </row>
    <row r="147" spans="1:10" ht="33" customHeight="1" x14ac:dyDescent="0.25">
      <c r="A147" s="85" t="s">
        <v>333</v>
      </c>
      <c r="B147" s="293">
        <f>'A6 Exploitation'!D503</f>
        <v>0</v>
      </c>
      <c r="C147" s="29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4" t="s">
        <v>347</v>
      </c>
      <c r="C150" s="294"/>
      <c r="D150" s="78"/>
      <c r="E150" s="78"/>
      <c r="F150" s="78"/>
      <c r="G150" s="78"/>
      <c r="H150" s="78"/>
      <c r="I150" s="78"/>
      <c r="J150" s="77" t="str">
        <f>D18</f>
        <v>Sfax El Jadida</v>
      </c>
    </row>
    <row r="151" spans="1:10" ht="33" customHeight="1" x14ac:dyDescent="0.25">
      <c r="A151" s="86" t="s">
        <v>328</v>
      </c>
      <c r="B151" s="293">
        <f>'A1 Exploitation'!D514</f>
        <v>0.875</v>
      </c>
      <c r="C151" s="293"/>
      <c r="D151" s="78"/>
      <c r="E151" s="78"/>
      <c r="F151" s="78"/>
      <c r="G151" s="78"/>
      <c r="H151" s="78"/>
      <c r="I151" s="78"/>
    </row>
    <row r="152" spans="1:10" ht="33" customHeight="1" x14ac:dyDescent="0.25">
      <c r="A152" s="85" t="s">
        <v>329</v>
      </c>
      <c r="B152" s="293">
        <f>'A2 Exploitation'!D514</f>
        <v>0</v>
      </c>
      <c r="C152" s="293"/>
      <c r="D152" s="78"/>
      <c r="E152" s="78"/>
      <c r="F152" s="78"/>
      <c r="G152" s="78"/>
      <c r="H152" s="78"/>
      <c r="I152" s="78"/>
    </row>
    <row r="153" spans="1:10" ht="33" customHeight="1" x14ac:dyDescent="0.25">
      <c r="A153" s="86" t="s">
        <v>330</v>
      </c>
      <c r="B153" s="293">
        <f>'A3 Exploitation'!D514</f>
        <v>0</v>
      </c>
      <c r="C153" s="293"/>
      <c r="D153" s="78"/>
      <c r="E153" s="78"/>
      <c r="F153" s="78"/>
      <c r="G153" s="78"/>
      <c r="H153" s="78"/>
      <c r="I153" s="78"/>
    </row>
    <row r="154" spans="1:10" ht="33" customHeight="1" x14ac:dyDescent="0.25">
      <c r="A154" s="86" t="s">
        <v>331</v>
      </c>
      <c r="B154" s="293">
        <f>'A4 Exploitation'!D514</f>
        <v>0</v>
      </c>
      <c r="C154" s="293"/>
      <c r="D154" s="78"/>
      <c r="E154" s="78"/>
      <c r="F154" s="78"/>
      <c r="G154" s="78"/>
      <c r="H154" s="78"/>
      <c r="I154" s="78"/>
    </row>
    <row r="155" spans="1:10" ht="33" customHeight="1" x14ac:dyDescent="0.25">
      <c r="A155" s="85" t="s">
        <v>332</v>
      </c>
      <c r="B155" s="293">
        <f>'A5 Exploitation'!D514</f>
        <v>0</v>
      </c>
      <c r="C155" s="293"/>
      <c r="D155" s="78"/>
      <c r="E155" s="78"/>
      <c r="F155" s="78"/>
      <c r="G155" s="78"/>
      <c r="H155" s="78"/>
      <c r="I155" s="78"/>
    </row>
    <row r="156" spans="1:10" ht="33" customHeight="1" x14ac:dyDescent="0.25">
      <c r="A156" s="85" t="s">
        <v>333</v>
      </c>
      <c r="B156" s="293">
        <f>'A6 Exploitation'!D514</f>
        <v>0</v>
      </c>
      <c r="C156" s="29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295"/>
      <c r="C159" s="295"/>
      <c r="D159" s="78"/>
      <c r="E159" s="78"/>
      <c r="F159" s="78"/>
      <c r="G159" s="78"/>
      <c r="H159" s="78"/>
      <c r="I159" s="78"/>
    </row>
    <row r="160" spans="1:10" ht="33" customHeight="1" x14ac:dyDescent="0.25">
      <c r="A160" s="85" t="s">
        <v>326</v>
      </c>
      <c r="B160" s="294" t="s">
        <v>348</v>
      </c>
      <c r="C160" s="294"/>
      <c r="D160" s="78"/>
      <c r="E160" s="78"/>
      <c r="F160" s="78"/>
      <c r="G160" s="78"/>
      <c r="H160" s="78"/>
      <c r="I160" s="78"/>
      <c r="J160" s="77" t="str">
        <f>D18</f>
        <v>Sfax El Jadida</v>
      </c>
    </row>
    <row r="161" spans="1:10" ht="33" customHeight="1" x14ac:dyDescent="0.25">
      <c r="A161" s="86" t="s">
        <v>328</v>
      </c>
      <c r="B161" s="293">
        <f>'A1 Exploitation'!D534</f>
        <v>0.95</v>
      </c>
      <c r="C161" s="293"/>
      <c r="D161" s="78"/>
      <c r="E161" s="78"/>
      <c r="F161" s="78"/>
      <c r="G161" s="78"/>
      <c r="H161" s="78"/>
      <c r="I161" s="78"/>
    </row>
    <row r="162" spans="1:10" ht="33" customHeight="1" x14ac:dyDescent="0.25">
      <c r="A162" s="85" t="s">
        <v>329</v>
      </c>
      <c r="B162" s="293">
        <f>'A2 Exploitation'!D534</f>
        <v>0</v>
      </c>
      <c r="C162" s="293"/>
      <c r="D162" s="78"/>
      <c r="E162" s="78"/>
      <c r="F162" s="78"/>
      <c r="G162" s="78"/>
      <c r="H162" s="78"/>
      <c r="I162" s="78"/>
    </row>
    <row r="163" spans="1:10" ht="33" customHeight="1" x14ac:dyDescent="0.25">
      <c r="A163" s="86" t="s">
        <v>330</v>
      </c>
      <c r="B163" s="293">
        <f>'A3 Exploitation'!D534</f>
        <v>0</v>
      </c>
      <c r="C163" s="293"/>
      <c r="D163" s="78"/>
      <c r="E163" s="78"/>
      <c r="F163" s="78"/>
      <c r="G163" s="78"/>
      <c r="H163" s="78"/>
      <c r="I163" s="78"/>
    </row>
    <row r="164" spans="1:10" ht="33" customHeight="1" x14ac:dyDescent="0.25">
      <c r="A164" s="86" t="s">
        <v>331</v>
      </c>
      <c r="B164" s="293">
        <f>'A4 Exploitation'!D534</f>
        <v>0</v>
      </c>
      <c r="C164" s="293"/>
    </row>
    <row r="165" spans="1:10" ht="33" customHeight="1" x14ac:dyDescent="0.25">
      <c r="A165" s="85" t="s">
        <v>332</v>
      </c>
      <c r="B165" s="293">
        <f>'A5 Exploitation'!D534</f>
        <v>0</v>
      </c>
      <c r="C165" s="293"/>
    </row>
    <row r="166" spans="1:10" ht="18" x14ac:dyDescent="0.25">
      <c r="A166" s="85" t="s">
        <v>333</v>
      </c>
      <c r="B166" s="293">
        <f>'A6 Exploitation'!D534</f>
        <v>0</v>
      </c>
      <c r="C166" s="293"/>
    </row>
    <row r="167" spans="1:10" ht="18.75" x14ac:dyDescent="0.25">
      <c r="A167" s="89"/>
      <c r="B167" s="82"/>
      <c r="C167" s="82"/>
    </row>
    <row r="168" spans="1:10" ht="33" customHeight="1" x14ac:dyDescent="0.25">
      <c r="A168" s="89"/>
      <c r="B168" s="82"/>
      <c r="C168" s="82"/>
    </row>
    <row r="169" spans="1:10" ht="33" customHeight="1" x14ac:dyDescent="0.25">
      <c r="A169" s="85" t="s">
        <v>326</v>
      </c>
      <c r="B169" s="294" t="s">
        <v>349</v>
      </c>
      <c r="C169" s="294"/>
      <c r="J169" s="77" t="str">
        <f>D18</f>
        <v>Sfax El Jadida</v>
      </c>
    </row>
    <row r="170" spans="1:10" ht="33" customHeight="1" x14ac:dyDescent="0.25">
      <c r="A170" s="86" t="s">
        <v>328</v>
      </c>
      <c r="B170" s="293">
        <f>'A1 Exploitation'!D545</f>
        <v>1</v>
      </c>
      <c r="C170" s="293"/>
    </row>
    <row r="171" spans="1:10" ht="33" customHeight="1" x14ac:dyDescent="0.25">
      <c r="A171" s="85" t="s">
        <v>329</v>
      </c>
      <c r="B171" s="293">
        <f>'A2 Exploitation'!D545</f>
        <v>0</v>
      </c>
      <c r="C171" s="293"/>
    </row>
    <row r="172" spans="1:10" ht="33" customHeight="1" x14ac:dyDescent="0.25">
      <c r="A172" s="86" t="s">
        <v>330</v>
      </c>
      <c r="B172" s="293">
        <f>'A3 Exploitation'!D545</f>
        <v>0</v>
      </c>
      <c r="C172" s="293"/>
    </row>
    <row r="173" spans="1:10" ht="33" customHeight="1" x14ac:dyDescent="0.25">
      <c r="A173" s="86" t="s">
        <v>331</v>
      </c>
      <c r="B173" s="293">
        <f>'A4 Exploitation'!D545</f>
        <v>0</v>
      </c>
      <c r="C173" s="293"/>
    </row>
    <row r="174" spans="1:10" ht="33" customHeight="1" x14ac:dyDescent="0.25">
      <c r="A174" s="85" t="s">
        <v>332</v>
      </c>
      <c r="B174" s="293">
        <f>'A5 Exploitation'!D545</f>
        <v>0</v>
      </c>
      <c r="C174" s="293"/>
    </row>
    <row r="175" spans="1:10" ht="18" x14ac:dyDescent="0.25">
      <c r="A175" s="85" t="s">
        <v>333</v>
      </c>
      <c r="B175" s="293">
        <f>'A6 Exploitation'!D545</f>
        <v>0</v>
      </c>
      <c r="C175" s="293"/>
    </row>
    <row r="176" spans="1:10" ht="18.75" x14ac:dyDescent="0.25">
      <c r="A176" s="89"/>
      <c r="B176" s="82"/>
      <c r="C176" s="82"/>
    </row>
    <row r="177" spans="1:10" ht="33" customHeight="1" x14ac:dyDescent="0.25">
      <c r="A177" s="89"/>
      <c r="B177" s="82"/>
      <c r="C177" s="82"/>
    </row>
    <row r="178" spans="1:10" ht="33" customHeight="1" x14ac:dyDescent="0.25">
      <c r="A178" s="85" t="s">
        <v>326</v>
      </c>
      <c r="B178" s="294" t="s">
        <v>350</v>
      </c>
      <c r="C178" s="294"/>
      <c r="J178" s="77" t="str">
        <f>D18</f>
        <v>Sfax El Jadida</v>
      </c>
    </row>
    <row r="179" spans="1:10" ht="33" customHeight="1" x14ac:dyDescent="0.25">
      <c r="A179" s="86" t="s">
        <v>328</v>
      </c>
      <c r="B179" s="293">
        <f>'A1 Technique'!D199</f>
        <v>0.83185840707964598</v>
      </c>
      <c r="C179" s="293"/>
    </row>
    <row r="180" spans="1:10" ht="33" customHeight="1" x14ac:dyDescent="0.25">
      <c r="A180" s="85" t="s">
        <v>329</v>
      </c>
      <c r="B180" s="293">
        <f>'A2 Technique'!D199</f>
        <v>0</v>
      </c>
      <c r="C180" s="293"/>
    </row>
    <row r="181" spans="1:10" ht="33" customHeight="1" x14ac:dyDescent="0.25">
      <c r="A181" s="86" t="s">
        <v>330</v>
      </c>
      <c r="B181" s="293">
        <f>'A3 Technique'!D199</f>
        <v>0</v>
      </c>
      <c r="C181" s="293"/>
    </row>
    <row r="182" spans="1:10" ht="33" customHeight="1" x14ac:dyDescent="0.25">
      <c r="A182" s="86" t="s">
        <v>331</v>
      </c>
      <c r="B182" s="293">
        <f>'A4 Technique'!D199</f>
        <v>0</v>
      </c>
      <c r="C182" s="293"/>
    </row>
    <row r="183" spans="1:10" ht="33" customHeight="1" x14ac:dyDescent="0.25">
      <c r="A183" s="85" t="s">
        <v>332</v>
      </c>
      <c r="B183" s="293">
        <f>'A5 Technique'!D199</f>
        <v>0</v>
      </c>
      <c r="C183" s="293"/>
    </row>
    <row r="184" spans="1:10" ht="18" x14ac:dyDescent="0.25">
      <c r="A184" s="85" t="s">
        <v>333</v>
      </c>
      <c r="B184" s="293">
        <f>'A6 Technique'!D199</f>
        <v>0</v>
      </c>
      <c r="C184" s="29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0"/>
      <c r="E1" s="320"/>
      <c r="F1" s="320"/>
      <c r="G1" s="32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1" t="s">
        <v>179</v>
      </c>
      <c r="B7" s="321"/>
      <c r="C7" s="321"/>
      <c r="D7" s="321"/>
      <c r="E7" s="321"/>
      <c r="F7" s="321"/>
      <c r="G7" s="125"/>
    </row>
    <row r="8" spans="1:7" ht="29.25" x14ac:dyDescent="0.45">
      <c r="A8" s="322" t="str">
        <f>'Page de garde'!D18</f>
        <v>Sfax El Jadida</v>
      </c>
      <c r="B8" s="322"/>
      <c r="C8" s="322"/>
      <c r="D8" s="322"/>
      <c r="E8" s="322"/>
      <c r="F8" s="322"/>
      <c r="G8" s="125"/>
    </row>
    <row r="9" spans="1:7" ht="24" x14ac:dyDescent="0.45">
      <c r="A9" s="14" t="s">
        <v>42</v>
      </c>
      <c r="B9" s="323"/>
      <c r="C9" s="323"/>
      <c r="D9" s="323"/>
      <c r="E9" s="323"/>
      <c r="F9" s="323"/>
      <c r="G9" s="125"/>
    </row>
    <row r="10" spans="1:7" ht="24" x14ac:dyDescent="0.45">
      <c r="A10" s="15" t="s">
        <v>44</v>
      </c>
      <c r="B10" s="324"/>
      <c r="C10" s="324"/>
      <c r="D10" s="324"/>
      <c r="E10" s="324"/>
      <c r="F10" s="324"/>
      <c r="G10" s="125"/>
    </row>
    <row r="11" spans="1:7" ht="24" x14ac:dyDescent="0.45">
      <c r="A11" s="14" t="s">
        <v>43</v>
      </c>
      <c r="B11" s="319"/>
      <c r="C11" s="319"/>
      <c r="D11" s="319"/>
      <c r="E11" s="319"/>
      <c r="F11" s="319"/>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1" t="s">
        <v>30</v>
      </c>
      <c r="B17" s="302" t="s">
        <v>31</v>
      </c>
      <c r="C17" s="302"/>
      <c r="D17" s="302" t="s">
        <v>46</v>
      </c>
      <c r="E17" s="303" t="s">
        <v>310</v>
      </c>
      <c r="F17" s="303" t="s">
        <v>358</v>
      </c>
    </row>
    <row r="18" spans="1:8" ht="16.5" customHeight="1" x14ac:dyDescent="0.3">
      <c r="A18" s="301"/>
      <c r="B18" s="41" t="s">
        <v>34</v>
      </c>
      <c r="C18" s="41" t="s">
        <v>33</v>
      </c>
      <c r="D18" s="302"/>
      <c r="E18" s="303"/>
      <c r="F18" s="30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1" t="s">
        <v>379</v>
      </c>
      <c r="B38" s="312"/>
      <c r="C38" s="312"/>
      <c r="D38" s="312"/>
      <c r="E38" s="312"/>
      <c r="F38" s="31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1" t="s">
        <v>30</v>
      </c>
      <c r="B50" s="302" t="s">
        <v>31</v>
      </c>
      <c r="C50" s="302"/>
      <c r="D50" s="302" t="s">
        <v>46</v>
      </c>
      <c r="E50" s="303" t="s">
        <v>310</v>
      </c>
      <c r="F50" s="303" t="s">
        <v>360</v>
      </c>
      <c r="G50" s="127"/>
    </row>
    <row r="51" spans="1:7" ht="16.5" customHeight="1" x14ac:dyDescent="0.3">
      <c r="A51" s="301"/>
      <c r="B51" s="41" t="s">
        <v>34</v>
      </c>
      <c r="C51" s="41" t="s">
        <v>33</v>
      </c>
      <c r="D51" s="302"/>
      <c r="E51" s="303"/>
      <c r="F51" s="30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1" t="s">
        <v>379</v>
      </c>
      <c r="B94" s="312"/>
      <c r="C94" s="312"/>
      <c r="D94" s="312"/>
      <c r="E94" s="312"/>
      <c r="F94" s="31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1" t="s">
        <v>30</v>
      </c>
      <c r="B107" s="302" t="s">
        <v>31</v>
      </c>
      <c r="C107" s="302"/>
      <c r="D107" s="302" t="s">
        <v>46</v>
      </c>
      <c r="E107" s="303" t="s">
        <v>310</v>
      </c>
      <c r="F107" s="303" t="s">
        <v>360</v>
      </c>
    </row>
    <row r="108" spans="1:7" ht="16.5" customHeight="1" x14ac:dyDescent="0.3">
      <c r="A108" s="301"/>
      <c r="B108" s="41" t="s">
        <v>34</v>
      </c>
      <c r="C108" s="41" t="s">
        <v>33</v>
      </c>
      <c r="D108" s="302"/>
      <c r="E108" s="303"/>
      <c r="F108" s="30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4" t="s">
        <v>379</v>
      </c>
      <c r="B148" s="315"/>
      <c r="C148" s="315"/>
      <c r="D148" s="31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1" t="s">
        <v>30</v>
      </c>
      <c r="B162" s="302" t="s">
        <v>31</v>
      </c>
      <c r="C162" s="302"/>
      <c r="D162" s="302" t="s">
        <v>46</v>
      </c>
      <c r="E162" s="303" t="s">
        <v>310</v>
      </c>
      <c r="F162" s="303" t="s">
        <v>360</v>
      </c>
      <c r="G162" s="127"/>
    </row>
    <row r="163" spans="1:7" ht="16.5" customHeight="1" x14ac:dyDescent="0.3">
      <c r="A163" s="301"/>
      <c r="B163" s="41" t="s">
        <v>34</v>
      </c>
      <c r="C163" s="41" t="s">
        <v>33</v>
      </c>
      <c r="D163" s="302"/>
      <c r="E163" s="303"/>
      <c r="F163" s="30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07" t="s">
        <v>379</v>
      </c>
      <c r="B195" s="307"/>
      <c r="C195" s="307"/>
      <c r="D195" s="307"/>
      <c r="E195" s="307"/>
      <c r="F195" s="30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1" t="s">
        <v>30</v>
      </c>
      <c r="B209" s="302" t="s">
        <v>31</v>
      </c>
      <c r="C209" s="302"/>
      <c r="D209" s="302" t="s">
        <v>46</v>
      </c>
      <c r="E209" s="303" t="s">
        <v>310</v>
      </c>
      <c r="F209" s="303" t="s">
        <v>360</v>
      </c>
      <c r="G209" s="127"/>
    </row>
    <row r="210" spans="1:7" ht="16.5" customHeight="1" x14ac:dyDescent="0.3">
      <c r="A210" s="301"/>
      <c r="B210" s="41" t="s">
        <v>34</v>
      </c>
      <c r="C210" s="41" t="s">
        <v>33</v>
      </c>
      <c r="D210" s="302"/>
      <c r="E210" s="303"/>
      <c r="F210" s="30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07" t="s">
        <v>379</v>
      </c>
      <c r="B256" s="307"/>
      <c r="C256" s="307"/>
      <c r="D256" s="307"/>
      <c r="E256" s="307"/>
      <c r="F256" s="30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1" t="s">
        <v>30</v>
      </c>
      <c r="B270" s="302" t="s">
        <v>31</v>
      </c>
      <c r="C270" s="302"/>
      <c r="D270" s="302" t="s">
        <v>46</v>
      </c>
      <c r="E270" s="303" t="s">
        <v>310</v>
      </c>
      <c r="F270" s="303" t="s">
        <v>360</v>
      </c>
      <c r="G270" s="214"/>
    </row>
    <row r="271" spans="1:7" s="16" customFormat="1" ht="16.5" customHeight="1" x14ac:dyDescent="0.3">
      <c r="A271" s="301"/>
      <c r="B271" s="41" t="s">
        <v>34</v>
      </c>
      <c r="C271" s="41" t="s">
        <v>33</v>
      </c>
      <c r="D271" s="302"/>
      <c r="E271" s="303"/>
      <c r="F271" s="30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08" t="s">
        <v>396</v>
      </c>
      <c r="B308" s="309"/>
      <c r="C308" s="309"/>
      <c r="D308" s="309"/>
      <c r="E308" s="309"/>
      <c r="F308" s="31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1" t="s">
        <v>30</v>
      </c>
      <c r="B322" s="302" t="s">
        <v>31</v>
      </c>
      <c r="C322" s="302"/>
      <c r="D322" s="302" t="s">
        <v>46</v>
      </c>
      <c r="E322" s="303" t="s">
        <v>310</v>
      </c>
      <c r="F322" s="303" t="s">
        <v>360</v>
      </c>
      <c r="G322" s="127"/>
    </row>
    <row r="323" spans="1:7" ht="16.5" customHeight="1" x14ac:dyDescent="0.3">
      <c r="A323" s="301"/>
      <c r="B323" s="41" t="s">
        <v>34</v>
      </c>
      <c r="C323" s="41" t="s">
        <v>33</v>
      </c>
      <c r="D323" s="302"/>
      <c r="E323" s="303"/>
      <c r="F323" s="30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08" t="s">
        <v>379</v>
      </c>
      <c r="B349" s="309"/>
      <c r="C349" s="309"/>
      <c r="D349" s="309"/>
      <c r="E349" s="309"/>
      <c r="F349" s="30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1" t="s">
        <v>30</v>
      </c>
      <c r="B362" s="302" t="s">
        <v>31</v>
      </c>
      <c r="C362" s="302"/>
      <c r="D362" s="302" t="s">
        <v>46</v>
      </c>
      <c r="E362" s="303" t="s">
        <v>310</v>
      </c>
      <c r="F362" s="303" t="s">
        <v>360</v>
      </c>
      <c r="G362" s="127"/>
    </row>
    <row r="363" spans="1:7" ht="16.5" customHeight="1" x14ac:dyDescent="0.3">
      <c r="A363" s="301"/>
      <c r="B363" s="41" t="s">
        <v>34</v>
      </c>
      <c r="C363" s="41" t="s">
        <v>33</v>
      </c>
      <c r="D363" s="302"/>
      <c r="E363" s="303"/>
      <c r="F363" s="30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07" t="s">
        <v>379</v>
      </c>
      <c r="B383" s="307"/>
      <c r="C383" s="307"/>
      <c r="D383" s="307"/>
      <c r="E383" s="307"/>
      <c r="F383" s="30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1" t="s">
        <v>30</v>
      </c>
      <c r="B395" s="302" t="s">
        <v>31</v>
      </c>
      <c r="C395" s="302"/>
      <c r="D395" s="302" t="s">
        <v>46</v>
      </c>
      <c r="E395" s="303" t="s">
        <v>310</v>
      </c>
      <c r="F395" s="303" t="s">
        <v>360</v>
      </c>
      <c r="G395" s="127"/>
    </row>
    <row r="396" spans="1:7" ht="16.5" customHeight="1" x14ac:dyDescent="0.3">
      <c r="A396" s="301"/>
      <c r="B396" s="41" t="s">
        <v>34</v>
      </c>
      <c r="C396" s="41" t="s">
        <v>33</v>
      </c>
      <c r="D396" s="302"/>
      <c r="E396" s="303"/>
      <c r="F396" s="30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07" t="s">
        <v>379</v>
      </c>
      <c r="B435" s="307"/>
      <c r="C435" s="307"/>
      <c r="D435" s="307"/>
      <c r="E435" s="307"/>
      <c r="F435" s="30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1" t="s">
        <v>30</v>
      </c>
      <c r="B448" s="302" t="s">
        <v>31</v>
      </c>
      <c r="C448" s="302"/>
      <c r="D448" s="302" t="s">
        <v>46</v>
      </c>
      <c r="E448" s="303" t="s">
        <v>310</v>
      </c>
      <c r="F448" s="303" t="s">
        <v>360</v>
      </c>
      <c r="G448" s="127"/>
    </row>
    <row r="449" spans="1:6" ht="16.5" customHeight="1" x14ac:dyDescent="0.3">
      <c r="A449" s="301"/>
      <c r="B449" s="41" t="s">
        <v>34</v>
      </c>
      <c r="C449" s="41" t="s">
        <v>33</v>
      </c>
      <c r="D449" s="302"/>
      <c r="E449" s="303"/>
      <c r="F449" s="30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4" t="s">
        <v>379</v>
      </c>
      <c r="B471" s="305"/>
      <c r="C471" s="305"/>
      <c r="D471" s="305"/>
      <c r="E471" s="305"/>
      <c r="F471" s="30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6" t="s">
        <v>367</v>
      </c>
      <c r="B483" s="306"/>
      <c r="C483" s="306"/>
      <c r="D483" s="306"/>
      <c r="E483" s="185"/>
      <c r="F483" s="201"/>
    </row>
    <row r="484" spans="1:7" x14ac:dyDescent="0.3">
      <c r="A484" s="74">
        <f>B11</f>
        <v>0</v>
      </c>
      <c r="B484" s="124"/>
      <c r="C484" s="135"/>
      <c r="D484" s="124"/>
    </row>
    <row r="485" spans="1:7" ht="16.5" customHeight="1" x14ac:dyDescent="0.3">
      <c r="A485" s="301" t="s">
        <v>30</v>
      </c>
      <c r="B485" s="302" t="s">
        <v>31</v>
      </c>
      <c r="C485" s="302"/>
      <c r="D485" s="302" t="s">
        <v>46</v>
      </c>
      <c r="E485" s="303" t="s">
        <v>310</v>
      </c>
      <c r="F485" s="303" t="s">
        <v>360</v>
      </c>
      <c r="G485" s="127"/>
    </row>
    <row r="486" spans="1:7" ht="16.5" customHeight="1" x14ac:dyDescent="0.3">
      <c r="A486" s="301"/>
      <c r="B486" s="41" t="s">
        <v>34</v>
      </c>
      <c r="C486" s="41" t="s">
        <v>33</v>
      </c>
      <c r="D486" s="302"/>
      <c r="E486" s="303"/>
      <c r="F486" s="30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1" t="s">
        <v>30</v>
      </c>
      <c r="B507" s="302" t="s">
        <v>31</v>
      </c>
      <c r="C507" s="302"/>
      <c r="D507" s="302" t="s">
        <v>46</v>
      </c>
      <c r="E507" s="303" t="s">
        <v>310</v>
      </c>
      <c r="F507" s="303" t="s">
        <v>360</v>
      </c>
      <c r="G507" s="127"/>
    </row>
    <row r="508" spans="1:7" ht="16.5" customHeight="1" x14ac:dyDescent="0.3">
      <c r="A508" s="301"/>
      <c r="B508" s="41" t="s">
        <v>34</v>
      </c>
      <c r="C508" s="41" t="s">
        <v>33</v>
      </c>
      <c r="D508" s="302"/>
      <c r="E508" s="303"/>
      <c r="F508" s="30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1" t="s">
        <v>30</v>
      </c>
      <c r="B518" s="302" t="s">
        <v>31</v>
      </c>
      <c r="C518" s="302"/>
      <c r="D518" s="302" t="s">
        <v>46</v>
      </c>
      <c r="E518" s="303" t="s">
        <v>310</v>
      </c>
      <c r="F518" s="303" t="s">
        <v>360</v>
      </c>
      <c r="G518" s="127"/>
    </row>
    <row r="519" spans="1:7" ht="16.5" customHeight="1" x14ac:dyDescent="0.3">
      <c r="A519" s="301"/>
      <c r="B519" s="41" t="s">
        <v>34</v>
      </c>
      <c r="C519" s="41" t="s">
        <v>33</v>
      </c>
      <c r="D519" s="302"/>
      <c r="E519" s="303"/>
      <c r="F519" s="30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1" t="s">
        <v>30</v>
      </c>
      <c r="B538" s="302" t="s">
        <v>31</v>
      </c>
      <c r="C538" s="302"/>
      <c r="D538" s="302" t="s">
        <v>46</v>
      </c>
      <c r="E538" s="303" t="s">
        <v>310</v>
      </c>
      <c r="F538" s="303" t="s">
        <v>360</v>
      </c>
      <c r="G538" s="127"/>
    </row>
    <row r="539" spans="1:7" ht="16.5" customHeight="1" x14ac:dyDescent="0.3">
      <c r="A539" s="301"/>
      <c r="B539" s="41" t="s">
        <v>34</v>
      </c>
      <c r="C539" s="41" t="s">
        <v>33</v>
      </c>
      <c r="D539" s="302"/>
      <c r="E539" s="303"/>
      <c r="F539" s="30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0"/>
      <c r="E1" s="320"/>
      <c r="F1" s="320"/>
      <c r="G1" s="32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1" t="s">
        <v>50</v>
      </c>
      <c r="B6" s="341"/>
      <c r="C6" s="341"/>
      <c r="D6" s="341"/>
      <c r="E6" s="341"/>
      <c r="F6" s="341"/>
      <c r="G6" s="125"/>
    </row>
    <row r="7" spans="1:7" s="12" customFormat="1" ht="21.75" customHeight="1" x14ac:dyDescent="0.45">
      <c r="A7" s="322" t="str">
        <f>'A5 Exploitation'!A8:F8</f>
        <v>Sfax El Jadida</v>
      </c>
      <c r="B7" s="322"/>
      <c r="C7" s="322"/>
      <c r="D7" s="322"/>
      <c r="E7" s="322"/>
      <c r="F7" s="322"/>
      <c r="G7" s="125"/>
    </row>
    <row r="8" spans="1:7" s="12" customFormat="1" ht="24" x14ac:dyDescent="0.45">
      <c r="A8" s="14" t="s">
        <v>42</v>
      </c>
      <c r="B8" s="342">
        <f>'A5 Exploitation'!B9:F9</f>
        <v>0</v>
      </c>
      <c r="C8" s="342"/>
      <c r="D8" s="342"/>
      <c r="E8" s="342"/>
      <c r="F8" s="342"/>
      <c r="G8" s="125"/>
    </row>
    <row r="9" spans="1:7" s="12" customFormat="1" ht="24" x14ac:dyDescent="0.45">
      <c r="A9" s="15" t="s">
        <v>44</v>
      </c>
      <c r="B9" s="343">
        <f>'A5 Exploitation'!B10:F10</f>
        <v>0</v>
      </c>
      <c r="C9" s="343"/>
      <c r="D9" s="343"/>
      <c r="E9" s="343"/>
      <c r="F9" s="343"/>
      <c r="G9" s="125"/>
    </row>
    <row r="10" spans="1:7" s="12" customFormat="1" ht="24" x14ac:dyDescent="0.45">
      <c r="A10" s="14" t="s">
        <v>43</v>
      </c>
      <c r="B10" s="340">
        <f>'A5 Exploitation'!B11:F11</f>
        <v>0</v>
      </c>
      <c r="C10" s="340"/>
      <c r="D10" s="340"/>
      <c r="E10" s="340"/>
      <c r="F10" s="340"/>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01" t="s">
        <v>30</v>
      </c>
      <c r="B13" s="302" t="s">
        <v>31</v>
      </c>
      <c r="C13" s="302"/>
      <c r="D13" s="302" t="s">
        <v>46</v>
      </c>
      <c r="E13" s="302" t="s">
        <v>190</v>
      </c>
      <c r="F13" s="302" t="s">
        <v>191</v>
      </c>
      <c r="G13" s="112"/>
    </row>
    <row r="14" spans="1:7" s="12" customFormat="1" ht="12.75" customHeight="1" x14ac:dyDescent="0.3">
      <c r="A14" s="301"/>
      <c r="B14" s="34" t="s">
        <v>34</v>
      </c>
      <c r="C14" s="34" t="s">
        <v>33</v>
      </c>
      <c r="D14" s="302"/>
      <c r="E14" s="302"/>
      <c r="F14" s="302"/>
      <c r="G14" s="127"/>
    </row>
    <row r="15" spans="1:7" x14ac:dyDescent="0.3">
      <c r="A15" s="17"/>
      <c r="B15" s="17"/>
      <c r="C15" s="17"/>
      <c r="D15" s="17"/>
    </row>
    <row r="16" spans="1:7" ht="19.5" x14ac:dyDescent="0.4">
      <c r="A16" s="334" t="s">
        <v>0</v>
      </c>
      <c r="B16" s="335"/>
      <c r="C16" s="335"/>
      <c r="D16" s="335"/>
      <c r="E16" s="335"/>
      <c r="F16" s="33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6" t="s">
        <v>36</v>
      </c>
      <c r="B22" s="332"/>
      <c r="C22" s="333"/>
      <c r="D22" s="258">
        <f>SUM(B17:C21)</f>
        <v>0</v>
      </c>
    </row>
    <row r="23" spans="1:7" x14ac:dyDescent="0.3">
      <c r="A23" s="327" t="s">
        <v>295</v>
      </c>
      <c r="B23" s="328"/>
      <c r="C23" s="329"/>
      <c r="D23" s="33">
        <f>D22/(COUNT(B17:C21)*2)</f>
        <v>0</v>
      </c>
    </row>
    <row r="24" spans="1:7" s="22" customFormat="1" x14ac:dyDescent="0.3">
      <c r="A24" s="26"/>
      <c r="B24" s="27"/>
      <c r="C24" s="27"/>
      <c r="D24" s="28"/>
      <c r="G24" s="126"/>
    </row>
    <row r="25" spans="1:7" ht="19.5" x14ac:dyDescent="0.4">
      <c r="A25" s="325" t="s">
        <v>4</v>
      </c>
      <c r="B25" s="326"/>
      <c r="C25" s="326"/>
      <c r="D25" s="326"/>
      <c r="E25" s="326"/>
      <c r="F25" s="32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27" t="s">
        <v>36</v>
      </c>
      <c r="B33" s="328"/>
      <c r="C33" s="329"/>
      <c r="D33" s="257">
        <f>SUM(B26:C32)</f>
        <v>0</v>
      </c>
    </row>
    <row r="34" spans="1:7" x14ac:dyDescent="0.3">
      <c r="A34" s="327" t="s">
        <v>295</v>
      </c>
      <c r="B34" s="328"/>
      <c r="C34" s="329"/>
      <c r="D34" s="33">
        <f>D33/(COUNT(B26:C32)*2)</f>
        <v>0</v>
      </c>
    </row>
    <row r="35" spans="1:7" s="22" customFormat="1" x14ac:dyDescent="0.3">
      <c r="A35" s="26"/>
      <c r="B35" s="27"/>
      <c r="C35" s="27"/>
      <c r="D35" s="28"/>
      <c r="G35" s="126"/>
    </row>
    <row r="36" spans="1:7" s="22" customFormat="1" ht="19.5" x14ac:dyDescent="0.4">
      <c r="A36" s="325" t="s">
        <v>219</v>
      </c>
      <c r="B36" s="326"/>
      <c r="C36" s="326"/>
      <c r="D36" s="326"/>
      <c r="E36" s="326"/>
      <c r="F36" s="32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27" t="s">
        <v>36</v>
      </c>
      <c r="B42" s="328"/>
      <c r="C42" s="329"/>
      <c r="D42" s="257">
        <f>SUM(B37:C41)</f>
        <v>0</v>
      </c>
      <c r="E42" s="13"/>
      <c r="F42" s="13"/>
      <c r="G42" s="126"/>
    </row>
    <row r="43" spans="1:7" s="22" customFormat="1" x14ac:dyDescent="0.3">
      <c r="A43" s="327" t="s">
        <v>295</v>
      </c>
      <c r="B43" s="328"/>
      <c r="C43" s="329"/>
      <c r="D43" s="33">
        <f>D42/(COUNT(B37:C41)*2)</f>
        <v>0</v>
      </c>
      <c r="E43" s="13"/>
      <c r="F43" s="13"/>
      <c r="G43" s="126"/>
    </row>
    <row r="44" spans="1:7" s="22" customFormat="1" x14ac:dyDescent="0.3">
      <c r="A44" s="47"/>
      <c r="B44" s="48"/>
      <c r="C44" s="48"/>
      <c r="D44" s="49"/>
      <c r="G44" s="126"/>
    </row>
    <row r="45" spans="1:7" ht="19.5" x14ac:dyDescent="0.4">
      <c r="A45" s="337" t="s">
        <v>21</v>
      </c>
      <c r="B45" s="338"/>
      <c r="C45" s="338"/>
      <c r="D45" s="338"/>
      <c r="E45" s="338"/>
      <c r="F45" s="33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27" t="s">
        <v>36</v>
      </c>
      <c r="B52" s="328"/>
      <c r="C52" s="329"/>
      <c r="D52" s="257">
        <f>SUM(B46:C51)</f>
        <v>0</v>
      </c>
    </row>
    <row r="53" spans="1:7" x14ac:dyDescent="0.3">
      <c r="A53" s="327" t="s">
        <v>295</v>
      </c>
      <c r="B53" s="328"/>
      <c r="C53" s="329"/>
      <c r="D53" s="33">
        <f>D52/(COUNT(B46:C51)*2)</f>
        <v>0</v>
      </c>
    </row>
    <row r="54" spans="1:7" s="22" customFormat="1" x14ac:dyDescent="0.3">
      <c r="A54" s="26"/>
      <c r="B54" s="27"/>
      <c r="C54" s="27"/>
      <c r="D54" s="28"/>
      <c r="G54" s="126"/>
    </row>
    <row r="55" spans="1:7" ht="19.5" x14ac:dyDescent="0.4">
      <c r="A55" s="325" t="s">
        <v>8</v>
      </c>
      <c r="B55" s="326"/>
      <c r="C55" s="326"/>
      <c r="D55" s="326"/>
      <c r="E55" s="326"/>
      <c r="F55" s="32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27" t="s">
        <v>36</v>
      </c>
      <c r="B63" s="328"/>
      <c r="C63" s="329"/>
      <c r="D63" s="257">
        <f>SUM(B56:C62)</f>
        <v>0</v>
      </c>
    </row>
    <row r="64" spans="1:7" x14ac:dyDescent="0.3">
      <c r="A64" s="327" t="s">
        <v>295</v>
      </c>
      <c r="B64" s="328"/>
      <c r="C64" s="329"/>
      <c r="D64" s="33">
        <f>D63/(COUNT(B56:C62)*2)</f>
        <v>0</v>
      </c>
    </row>
    <row r="65" spans="1:7" s="22" customFormat="1" x14ac:dyDescent="0.3">
      <c r="A65" s="26"/>
      <c r="B65" s="27"/>
      <c r="C65" s="27"/>
      <c r="D65" s="28"/>
      <c r="G65" s="126"/>
    </row>
    <row r="66" spans="1:7" ht="19.5" x14ac:dyDescent="0.4">
      <c r="A66" s="325" t="s">
        <v>130</v>
      </c>
      <c r="B66" s="326"/>
      <c r="C66" s="326"/>
      <c r="D66" s="326"/>
      <c r="E66" s="326"/>
      <c r="F66" s="32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27" t="s">
        <v>36</v>
      </c>
      <c r="B84" s="328"/>
      <c r="C84" s="329"/>
      <c r="D84" s="257">
        <f>SUM(B67:C83)</f>
        <v>0</v>
      </c>
    </row>
    <row r="85" spans="1:7" x14ac:dyDescent="0.3">
      <c r="A85" s="327" t="s">
        <v>295</v>
      </c>
      <c r="B85" s="328"/>
      <c r="C85" s="329"/>
      <c r="D85" s="33">
        <f>D84/(COUNT(B67:C83)*2)</f>
        <v>0</v>
      </c>
    </row>
    <row r="86" spans="1:7" s="22" customFormat="1" x14ac:dyDescent="0.3">
      <c r="A86" s="26"/>
      <c r="B86" s="27"/>
      <c r="C86" s="27"/>
      <c r="D86" s="28"/>
      <c r="G86" s="126"/>
    </row>
    <row r="87" spans="1:7" ht="19.5" x14ac:dyDescent="0.4">
      <c r="A87" s="325" t="s">
        <v>211</v>
      </c>
      <c r="B87" s="326"/>
      <c r="C87" s="326"/>
      <c r="D87" s="326"/>
      <c r="E87" s="326"/>
      <c r="F87" s="32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27" t="s">
        <v>36</v>
      </c>
      <c r="B102" s="328"/>
      <c r="C102" s="329"/>
      <c r="D102" s="257">
        <f>SUM(B88:C101)</f>
        <v>0</v>
      </c>
    </row>
    <row r="103" spans="1:7" x14ac:dyDescent="0.3">
      <c r="A103" s="327" t="s">
        <v>295</v>
      </c>
      <c r="B103" s="328"/>
      <c r="C103" s="32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5" t="s">
        <v>212</v>
      </c>
      <c r="B106" s="326"/>
      <c r="C106" s="326"/>
      <c r="D106" s="326"/>
      <c r="E106" s="326"/>
      <c r="F106" s="32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27" t="s">
        <v>36</v>
      </c>
      <c r="B118" s="328"/>
      <c r="C118" s="329"/>
      <c r="D118" s="257">
        <f>SUM(B107:C117)</f>
        <v>0</v>
      </c>
      <c r="E118" s="13"/>
      <c r="F118" s="13"/>
      <c r="G118" s="126"/>
    </row>
    <row r="119" spans="1:7" s="22" customFormat="1" x14ac:dyDescent="0.3">
      <c r="A119" s="327" t="s">
        <v>295</v>
      </c>
      <c r="B119" s="328"/>
      <c r="C119" s="329"/>
      <c r="D119" s="33">
        <f>D118/(COUNT(B107:C117)*2)</f>
        <v>0</v>
      </c>
      <c r="E119" s="13"/>
      <c r="F119" s="13"/>
      <c r="G119" s="126"/>
    </row>
    <row r="120" spans="1:7" s="22" customFormat="1" x14ac:dyDescent="0.3">
      <c r="A120" s="26"/>
      <c r="B120" s="27"/>
      <c r="C120" s="27"/>
      <c r="D120" s="28"/>
      <c r="G120" s="126"/>
    </row>
    <row r="121" spans="1:7" ht="19.5" x14ac:dyDescent="0.4">
      <c r="A121" s="325" t="s">
        <v>185</v>
      </c>
      <c r="B121" s="326"/>
      <c r="C121" s="326"/>
      <c r="D121" s="326"/>
      <c r="E121" s="326"/>
      <c r="F121" s="32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27" t="s">
        <v>36</v>
      </c>
      <c r="B133" s="328"/>
      <c r="C133" s="329"/>
      <c r="D133" s="257">
        <f>SUM(B122:C132)</f>
        <v>0</v>
      </c>
    </row>
    <row r="134" spans="1:7" x14ac:dyDescent="0.3">
      <c r="A134" s="327" t="s">
        <v>295</v>
      </c>
      <c r="B134" s="328"/>
      <c r="C134" s="329"/>
      <c r="D134" s="32">
        <f>D133/(COUNT(B122:C132)*2)</f>
        <v>0</v>
      </c>
    </row>
    <row r="135" spans="1:7" s="22" customFormat="1" x14ac:dyDescent="0.3">
      <c r="A135" s="26"/>
      <c r="B135" s="27"/>
      <c r="C135" s="27"/>
      <c r="D135" s="31"/>
      <c r="G135" s="126"/>
    </row>
    <row r="136" spans="1:7" ht="19.5" x14ac:dyDescent="0.4">
      <c r="A136" s="325" t="s">
        <v>71</v>
      </c>
      <c r="B136" s="326"/>
      <c r="C136" s="326"/>
      <c r="D136" s="326"/>
      <c r="E136" s="326"/>
      <c r="F136" s="32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27" t="s">
        <v>36</v>
      </c>
      <c r="B149" s="328"/>
      <c r="C149" s="329"/>
      <c r="D149" s="257">
        <f>SUM(B137:C148)</f>
        <v>0</v>
      </c>
    </row>
    <row r="150" spans="1:7" x14ac:dyDescent="0.3">
      <c r="A150" s="327" t="s">
        <v>295</v>
      </c>
      <c r="B150" s="328"/>
      <c r="C150" s="329"/>
      <c r="D150" s="33">
        <f>D149/(COUNT(B137:C148)*2)</f>
        <v>0</v>
      </c>
    </row>
    <row r="151" spans="1:7" s="22" customFormat="1" x14ac:dyDescent="0.3">
      <c r="A151" s="26"/>
      <c r="B151" s="27"/>
      <c r="C151" s="27"/>
      <c r="D151" s="28"/>
      <c r="G151" s="126"/>
    </row>
    <row r="152" spans="1:7" ht="19.5" x14ac:dyDescent="0.4">
      <c r="A152" s="325" t="s">
        <v>217</v>
      </c>
      <c r="B152" s="326"/>
      <c r="C152" s="326"/>
      <c r="D152" s="326"/>
      <c r="E152" s="326"/>
      <c r="F152" s="32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27" t="s">
        <v>36</v>
      </c>
      <c r="B161" s="332"/>
      <c r="C161" s="333"/>
      <c r="D161" s="258">
        <f>SUM(B153:C160)</f>
        <v>0</v>
      </c>
    </row>
    <row r="162" spans="1:7" x14ac:dyDescent="0.3">
      <c r="A162" s="327" t="s">
        <v>295</v>
      </c>
      <c r="B162" s="328"/>
      <c r="C162" s="329"/>
      <c r="D162" s="33">
        <f>D161/(COUNT(B153:C160)*2)</f>
        <v>0</v>
      </c>
    </row>
    <row r="163" spans="1:7" s="22" customFormat="1" x14ac:dyDescent="0.3">
      <c r="A163" s="26"/>
      <c r="B163" s="27"/>
      <c r="C163" s="29"/>
      <c r="D163" s="30"/>
      <c r="G163" s="126"/>
    </row>
    <row r="164" spans="1:7" ht="19.5" x14ac:dyDescent="0.4">
      <c r="A164" s="325" t="s">
        <v>77</v>
      </c>
      <c r="B164" s="326"/>
      <c r="C164" s="326"/>
      <c r="D164" s="326"/>
      <c r="E164" s="326"/>
      <c r="F164" s="32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27" t="s">
        <v>36</v>
      </c>
      <c r="B169" s="328"/>
      <c r="C169" s="329"/>
      <c r="D169" s="257">
        <f>SUM(B165:C168)</f>
        <v>0</v>
      </c>
    </row>
    <row r="170" spans="1:7" x14ac:dyDescent="0.3">
      <c r="A170" s="327" t="s">
        <v>295</v>
      </c>
      <c r="B170" s="328"/>
      <c r="C170" s="329"/>
      <c r="D170" s="33">
        <f>D169/(COUNT(B165:C168)*2)</f>
        <v>0</v>
      </c>
    </row>
    <row r="171" spans="1:7" s="22" customFormat="1" x14ac:dyDescent="0.3">
      <c r="A171" s="26"/>
      <c r="B171" s="27"/>
      <c r="C171" s="27"/>
      <c r="D171" s="28"/>
      <c r="G171" s="126"/>
    </row>
    <row r="172" spans="1:7" ht="19.5" x14ac:dyDescent="0.4">
      <c r="A172" s="330" t="s">
        <v>17</v>
      </c>
      <c r="B172" s="331"/>
      <c r="C172" s="331"/>
      <c r="D172" s="331"/>
      <c r="E172" s="331"/>
      <c r="F172" s="33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27" t="s">
        <v>36</v>
      </c>
      <c r="B177" s="328"/>
      <c r="C177" s="329"/>
      <c r="D177" s="257">
        <f>SUM(B173:C176)</f>
        <v>0</v>
      </c>
    </row>
    <row r="178" spans="1:7" x14ac:dyDescent="0.3">
      <c r="A178" s="327" t="s">
        <v>295</v>
      </c>
      <c r="B178" s="328"/>
      <c r="C178" s="329"/>
      <c r="D178" s="33">
        <f>D177/(COUNT(B173:C176)*2)</f>
        <v>0</v>
      </c>
    </row>
    <row r="179" spans="1:7" s="22" customFormat="1" x14ac:dyDescent="0.3">
      <c r="A179" s="26"/>
      <c r="B179" s="27"/>
      <c r="C179" s="27"/>
      <c r="D179" s="28"/>
      <c r="G179" s="126"/>
    </row>
    <row r="180" spans="1:7" ht="19.5" x14ac:dyDescent="0.4">
      <c r="A180" s="325" t="s">
        <v>78</v>
      </c>
      <c r="B180" s="326"/>
      <c r="C180" s="326"/>
      <c r="D180" s="326"/>
      <c r="E180" s="326"/>
      <c r="F180" s="32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27" t="s">
        <v>36</v>
      </c>
      <c r="B186" s="328"/>
      <c r="C186" s="329"/>
      <c r="D186" s="257">
        <f>SUM(B181:C185)</f>
        <v>0</v>
      </c>
    </row>
    <row r="187" spans="1:7" x14ac:dyDescent="0.3">
      <c r="A187" s="327" t="s">
        <v>295</v>
      </c>
      <c r="B187" s="328"/>
      <c r="C187" s="329"/>
      <c r="D187" s="33">
        <f>D186/(COUNT(B181:C185)*2)</f>
        <v>0</v>
      </c>
    </row>
    <row r="188" spans="1:7" s="22" customFormat="1" x14ac:dyDescent="0.3">
      <c r="A188" s="26"/>
      <c r="B188" s="27"/>
      <c r="C188" s="27"/>
      <c r="D188" s="28"/>
      <c r="G188" s="126"/>
    </row>
    <row r="189" spans="1:7" ht="19.5" x14ac:dyDescent="0.4">
      <c r="A189" s="325" t="s">
        <v>216</v>
      </c>
      <c r="B189" s="326"/>
      <c r="C189" s="326"/>
      <c r="D189" s="326"/>
      <c r="E189" s="326"/>
      <c r="F189" s="32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27" t="s">
        <v>36</v>
      </c>
      <c r="B194" s="328"/>
      <c r="C194" s="329"/>
      <c r="D194" s="54">
        <f>SUM(B190:C193)</f>
        <v>0</v>
      </c>
    </row>
    <row r="195" spans="1:6" x14ac:dyDescent="0.3">
      <c r="A195" s="327" t="s">
        <v>295</v>
      </c>
      <c r="B195" s="328"/>
      <c r="C195" s="329"/>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0"/>
      <c r="E1" s="320"/>
      <c r="F1" s="320"/>
      <c r="G1" s="32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1" t="s">
        <v>179</v>
      </c>
      <c r="B7" s="321"/>
      <c r="C7" s="321"/>
      <c r="D7" s="321"/>
      <c r="E7" s="321"/>
      <c r="F7" s="321"/>
      <c r="G7" s="125"/>
    </row>
    <row r="8" spans="1:7" ht="29.25" x14ac:dyDescent="0.45">
      <c r="A8" s="322" t="str">
        <f>'Page de garde'!D18</f>
        <v>Sfax El Jadida</v>
      </c>
      <c r="B8" s="322"/>
      <c r="C8" s="322"/>
      <c r="D8" s="322"/>
      <c r="E8" s="322"/>
      <c r="F8" s="322"/>
      <c r="G8" s="125"/>
    </row>
    <row r="9" spans="1:7" ht="24" x14ac:dyDescent="0.45">
      <c r="A9" s="14" t="s">
        <v>42</v>
      </c>
      <c r="B9" s="323"/>
      <c r="C9" s="323"/>
      <c r="D9" s="323"/>
      <c r="E9" s="323"/>
      <c r="F9" s="323"/>
      <c r="G9" s="125"/>
    </row>
    <row r="10" spans="1:7" ht="24" x14ac:dyDescent="0.45">
      <c r="A10" s="15" t="s">
        <v>44</v>
      </c>
      <c r="B10" s="324"/>
      <c r="C10" s="324"/>
      <c r="D10" s="324"/>
      <c r="E10" s="324"/>
      <c r="F10" s="324"/>
      <c r="G10" s="125"/>
    </row>
    <row r="11" spans="1:7" ht="24" x14ac:dyDescent="0.45">
      <c r="A11" s="14" t="s">
        <v>43</v>
      </c>
      <c r="B11" s="319"/>
      <c r="C11" s="319"/>
      <c r="D11" s="319"/>
      <c r="E11" s="319"/>
      <c r="F11" s="319"/>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1" t="s">
        <v>30</v>
      </c>
      <c r="B17" s="302" t="s">
        <v>31</v>
      </c>
      <c r="C17" s="302"/>
      <c r="D17" s="302" t="s">
        <v>46</v>
      </c>
      <c r="E17" s="303" t="s">
        <v>310</v>
      </c>
      <c r="F17" s="303" t="s">
        <v>358</v>
      </c>
    </row>
    <row r="18" spans="1:8" ht="16.5" customHeight="1" x14ac:dyDescent="0.3">
      <c r="A18" s="301"/>
      <c r="B18" s="41" t="s">
        <v>34</v>
      </c>
      <c r="C18" s="41" t="s">
        <v>33</v>
      </c>
      <c r="D18" s="302"/>
      <c r="E18" s="303"/>
      <c r="F18" s="30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1" t="s">
        <v>379</v>
      </c>
      <c r="B38" s="312"/>
      <c r="C38" s="312"/>
      <c r="D38" s="312"/>
      <c r="E38" s="312"/>
      <c r="F38" s="31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1" t="s">
        <v>30</v>
      </c>
      <c r="B50" s="302" t="s">
        <v>31</v>
      </c>
      <c r="C50" s="302"/>
      <c r="D50" s="302" t="s">
        <v>46</v>
      </c>
      <c r="E50" s="303" t="s">
        <v>310</v>
      </c>
      <c r="F50" s="303" t="s">
        <v>360</v>
      </c>
      <c r="G50" s="127"/>
    </row>
    <row r="51" spans="1:7" ht="16.5" customHeight="1" x14ac:dyDescent="0.3">
      <c r="A51" s="301"/>
      <c r="B51" s="41" t="s">
        <v>34</v>
      </c>
      <c r="C51" s="41" t="s">
        <v>33</v>
      </c>
      <c r="D51" s="302"/>
      <c r="E51" s="303"/>
      <c r="F51" s="30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1" t="s">
        <v>379</v>
      </c>
      <c r="B94" s="312"/>
      <c r="C94" s="312"/>
      <c r="D94" s="312"/>
      <c r="E94" s="312"/>
      <c r="F94" s="31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1" t="s">
        <v>30</v>
      </c>
      <c r="B107" s="302" t="s">
        <v>31</v>
      </c>
      <c r="C107" s="302"/>
      <c r="D107" s="302" t="s">
        <v>46</v>
      </c>
      <c r="E107" s="303" t="s">
        <v>310</v>
      </c>
      <c r="F107" s="303" t="s">
        <v>360</v>
      </c>
    </row>
    <row r="108" spans="1:7" ht="16.5" customHeight="1" x14ac:dyDescent="0.3">
      <c r="A108" s="301"/>
      <c r="B108" s="41" t="s">
        <v>34</v>
      </c>
      <c r="C108" s="41" t="s">
        <v>33</v>
      </c>
      <c r="D108" s="302"/>
      <c r="E108" s="303"/>
      <c r="F108" s="30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4" t="s">
        <v>379</v>
      </c>
      <c r="B148" s="315"/>
      <c r="C148" s="315"/>
      <c r="D148" s="31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1" t="s">
        <v>30</v>
      </c>
      <c r="B162" s="302" t="s">
        <v>31</v>
      </c>
      <c r="C162" s="302"/>
      <c r="D162" s="302" t="s">
        <v>46</v>
      </c>
      <c r="E162" s="303" t="s">
        <v>310</v>
      </c>
      <c r="F162" s="303" t="s">
        <v>360</v>
      </c>
      <c r="G162" s="127"/>
    </row>
    <row r="163" spans="1:7" ht="16.5" customHeight="1" x14ac:dyDescent="0.3">
      <c r="A163" s="301"/>
      <c r="B163" s="41" t="s">
        <v>34</v>
      </c>
      <c r="C163" s="41" t="s">
        <v>33</v>
      </c>
      <c r="D163" s="302"/>
      <c r="E163" s="303"/>
      <c r="F163" s="30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07" t="s">
        <v>379</v>
      </c>
      <c r="B195" s="307"/>
      <c r="C195" s="307"/>
      <c r="D195" s="307"/>
      <c r="E195" s="307"/>
      <c r="F195" s="30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1" t="s">
        <v>30</v>
      </c>
      <c r="B209" s="302" t="s">
        <v>31</v>
      </c>
      <c r="C209" s="302"/>
      <c r="D209" s="302" t="s">
        <v>46</v>
      </c>
      <c r="E209" s="303" t="s">
        <v>310</v>
      </c>
      <c r="F209" s="303" t="s">
        <v>360</v>
      </c>
      <c r="G209" s="127"/>
    </row>
    <row r="210" spans="1:7" ht="16.5" customHeight="1" x14ac:dyDescent="0.3">
      <c r="A210" s="301"/>
      <c r="B210" s="41" t="s">
        <v>34</v>
      </c>
      <c r="C210" s="41" t="s">
        <v>33</v>
      </c>
      <c r="D210" s="302"/>
      <c r="E210" s="303"/>
      <c r="F210" s="30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07" t="s">
        <v>379</v>
      </c>
      <c r="B256" s="307"/>
      <c r="C256" s="307"/>
      <c r="D256" s="307"/>
      <c r="E256" s="307"/>
      <c r="F256" s="30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1" t="s">
        <v>30</v>
      </c>
      <c r="B270" s="302" t="s">
        <v>31</v>
      </c>
      <c r="C270" s="302"/>
      <c r="D270" s="302" t="s">
        <v>46</v>
      </c>
      <c r="E270" s="303" t="s">
        <v>310</v>
      </c>
      <c r="F270" s="303" t="s">
        <v>360</v>
      </c>
      <c r="G270" s="214"/>
    </row>
    <row r="271" spans="1:7" s="16" customFormat="1" ht="16.5" customHeight="1" x14ac:dyDescent="0.3">
      <c r="A271" s="301"/>
      <c r="B271" s="41" t="s">
        <v>34</v>
      </c>
      <c r="C271" s="41" t="s">
        <v>33</v>
      </c>
      <c r="D271" s="302"/>
      <c r="E271" s="303"/>
      <c r="F271" s="30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08" t="s">
        <v>396</v>
      </c>
      <c r="B308" s="309"/>
      <c r="C308" s="309"/>
      <c r="D308" s="309"/>
      <c r="E308" s="309"/>
      <c r="F308" s="31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1" t="s">
        <v>30</v>
      </c>
      <c r="B322" s="302" t="s">
        <v>31</v>
      </c>
      <c r="C322" s="302"/>
      <c r="D322" s="302" t="s">
        <v>46</v>
      </c>
      <c r="E322" s="303" t="s">
        <v>310</v>
      </c>
      <c r="F322" s="303" t="s">
        <v>360</v>
      </c>
      <c r="G322" s="127"/>
    </row>
    <row r="323" spans="1:7" ht="16.5" customHeight="1" x14ac:dyDescent="0.3">
      <c r="A323" s="301"/>
      <c r="B323" s="41" t="s">
        <v>34</v>
      </c>
      <c r="C323" s="41" t="s">
        <v>33</v>
      </c>
      <c r="D323" s="302"/>
      <c r="E323" s="303"/>
      <c r="F323" s="30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08" t="s">
        <v>379</v>
      </c>
      <c r="B349" s="309"/>
      <c r="C349" s="309"/>
      <c r="D349" s="309"/>
      <c r="E349" s="309"/>
      <c r="F349" s="30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1" t="s">
        <v>30</v>
      </c>
      <c r="B362" s="302" t="s">
        <v>31</v>
      </c>
      <c r="C362" s="302"/>
      <c r="D362" s="302" t="s">
        <v>46</v>
      </c>
      <c r="E362" s="303" t="s">
        <v>310</v>
      </c>
      <c r="F362" s="303" t="s">
        <v>360</v>
      </c>
      <c r="G362" s="127"/>
    </row>
    <row r="363" spans="1:7" ht="16.5" customHeight="1" x14ac:dyDescent="0.3">
      <c r="A363" s="301"/>
      <c r="B363" s="41" t="s">
        <v>34</v>
      </c>
      <c r="C363" s="41" t="s">
        <v>33</v>
      </c>
      <c r="D363" s="302"/>
      <c r="E363" s="303"/>
      <c r="F363" s="30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07" t="s">
        <v>379</v>
      </c>
      <c r="B383" s="307"/>
      <c r="C383" s="307"/>
      <c r="D383" s="307"/>
      <c r="E383" s="307"/>
      <c r="F383" s="30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1" t="s">
        <v>30</v>
      </c>
      <c r="B395" s="302" t="s">
        <v>31</v>
      </c>
      <c r="C395" s="302"/>
      <c r="D395" s="302" t="s">
        <v>46</v>
      </c>
      <c r="E395" s="303" t="s">
        <v>310</v>
      </c>
      <c r="F395" s="303" t="s">
        <v>360</v>
      </c>
      <c r="G395" s="127"/>
    </row>
    <row r="396" spans="1:7" ht="16.5" customHeight="1" x14ac:dyDescent="0.3">
      <c r="A396" s="301"/>
      <c r="B396" s="41" t="s">
        <v>34</v>
      </c>
      <c r="C396" s="41" t="s">
        <v>33</v>
      </c>
      <c r="D396" s="302"/>
      <c r="E396" s="303"/>
      <c r="F396" s="30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07" t="s">
        <v>379</v>
      </c>
      <c r="B435" s="307"/>
      <c r="C435" s="307"/>
      <c r="D435" s="307"/>
      <c r="E435" s="307"/>
      <c r="F435" s="30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1" t="s">
        <v>30</v>
      </c>
      <c r="B448" s="302" t="s">
        <v>31</v>
      </c>
      <c r="C448" s="302"/>
      <c r="D448" s="302" t="s">
        <v>46</v>
      </c>
      <c r="E448" s="303" t="s">
        <v>310</v>
      </c>
      <c r="F448" s="303" t="s">
        <v>360</v>
      </c>
      <c r="G448" s="127"/>
    </row>
    <row r="449" spans="1:6" ht="16.5" customHeight="1" x14ac:dyDescent="0.3">
      <c r="A449" s="301"/>
      <c r="B449" s="41" t="s">
        <v>34</v>
      </c>
      <c r="C449" s="41" t="s">
        <v>33</v>
      </c>
      <c r="D449" s="302"/>
      <c r="E449" s="303"/>
      <c r="F449" s="30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4" t="s">
        <v>379</v>
      </c>
      <c r="B471" s="305"/>
      <c r="C471" s="305"/>
      <c r="D471" s="305"/>
      <c r="E471" s="305"/>
      <c r="F471" s="30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6" t="s">
        <v>367</v>
      </c>
      <c r="B483" s="306"/>
      <c r="C483" s="306"/>
      <c r="D483" s="306"/>
      <c r="E483" s="185"/>
      <c r="F483" s="201"/>
    </row>
    <row r="484" spans="1:7" x14ac:dyDescent="0.3">
      <c r="A484" s="74">
        <f>B11</f>
        <v>0</v>
      </c>
      <c r="B484" s="124"/>
      <c r="C484" s="135"/>
      <c r="D484" s="124"/>
    </row>
    <row r="485" spans="1:7" ht="16.5" customHeight="1" x14ac:dyDescent="0.3">
      <c r="A485" s="301" t="s">
        <v>30</v>
      </c>
      <c r="B485" s="302" t="s">
        <v>31</v>
      </c>
      <c r="C485" s="302"/>
      <c r="D485" s="302" t="s">
        <v>46</v>
      </c>
      <c r="E485" s="303" t="s">
        <v>310</v>
      </c>
      <c r="F485" s="303" t="s">
        <v>360</v>
      </c>
      <c r="G485" s="127"/>
    </row>
    <row r="486" spans="1:7" ht="16.5" customHeight="1" x14ac:dyDescent="0.3">
      <c r="A486" s="301"/>
      <c r="B486" s="41" t="s">
        <v>34</v>
      </c>
      <c r="C486" s="41" t="s">
        <v>33</v>
      </c>
      <c r="D486" s="302"/>
      <c r="E486" s="303"/>
      <c r="F486" s="30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1" t="s">
        <v>30</v>
      </c>
      <c r="B507" s="302" t="s">
        <v>31</v>
      </c>
      <c r="C507" s="302"/>
      <c r="D507" s="302" t="s">
        <v>46</v>
      </c>
      <c r="E507" s="303" t="s">
        <v>310</v>
      </c>
      <c r="F507" s="303" t="s">
        <v>360</v>
      </c>
      <c r="G507" s="127"/>
    </row>
    <row r="508" spans="1:7" ht="16.5" customHeight="1" x14ac:dyDescent="0.3">
      <c r="A508" s="301"/>
      <c r="B508" s="41" t="s">
        <v>34</v>
      </c>
      <c r="C508" s="41" t="s">
        <v>33</v>
      </c>
      <c r="D508" s="302"/>
      <c r="E508" s="303"/>
      <c r="F508" s="30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1" t="s">
        <v>30</v>
      </c>
      <c r="B518" s="302" t="s">
        <v>31</v>
      </c>
      <c r="C518" s="302"/>
      <c r="D518" s="302" t="s">
        <v>46</v>
      </c>
      <c r="E518" s="303" t="s">
        <v>310</v>
      </c>
      <c r="F518" s="303" t="s">
        <v>360</v>
      </c>
      <c r="G518" s="127"/>
    </row>
    <row r="519" spans="1:7" ht="16.5" customHeight="1" x14ac:dyDescent="0.3">
      <c r="A519" s="301"/>
      <c r="B519" s="41" t="s">
        <v>34</v>
      </c>
      <c r="C519" s="41" t="s">
        <v>33</v>
      </c>
      <c r="D519" s="302"/>
      <c r="E519" s="303"/>
      <c r="F519" s="30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1" t="s">
        <v>30</v>
      </c>
      <c r="B538" s="302" t="s">
        <v>31</v>
      </c>
      <c r="C538" s="302"/>
      <c r="D538" s="302" t="s">
        <v>46</v>
      </c>
      <c r="E538" s="303" t="s">
        <v>310</v>
      </c>
      <c r="F538" s="303" t="s">
        <v>360</v>
      </c>
      <c r="G538" s="127"/>
    </row>
    <row r="539" spans="1:7" ht="16.5" customHeight="1" x14ac:dyDescent="0.3">
      <c r="A539" s="301"/>
      <c r="B539" s="41" t="s">
        <v>34</v>
      </c>
      <c r="C539" s="41" t="s">
        <v>33</v>
      </c>
      <c r="D539" s="302"/>
      <c r="E539" s="303"/>
      <c r="F539" s="30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0"/>
      <c r="E1" s="320"/>
      <c r="F1" s="320"/>
      <c r="G1" s="32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1" t="s">
        <v>50</v>
      </c>
      <c r="B6" s="341"/>
      <c r="C6" s="341"/>
      <c r="D6" s="341"/>
      <c r="E6" s="341"/>
      <c r="F6" s="341"/>
      <c r="G6" s="125"/>
    </row>
    <row r="7" spans="1:7" s="12" customFormat="1" ht="21.75" customHeight="1" x14ac:dyDescent="0.45">
      <c r="A7" s="322" t="str">
        <f>'A6 Exploitation'!A8:F8</f>
        <v>Sfax El Jadida</v>
      </c>
      <c r="B7" s="322"/>
      <c r="C7" s="322"/>
      <c r="D7" s="322"/>
      <c r="E7" s="322"/>
      <c r="F7" s="322"/>
      <c r="G7" s="125"/>
    </row>
    <row r="8" spans="1:7" s="12" customFormat="1" ht="24" x14ac:dyDescent="0.45">
      <c r="A8" s="14" t="s">
        <v>42</v>
      </c>
      <c r="B8" s="342">
        <f>'A6 Exploitation'!B9:F9</f>
        <v>0</v>
      </c>
      <c r="C8" s="342"/>
      <c r="D8" s="342"/>
      <c r="E8" s="342"/>
      <c r="F8" s="342"/>
      <c r="G8" s="125"/>
    </row>
    <row r="9" spans="1:7" s="12" customFormat="1" ht="24" x14ac:dyDescent="0.45">
      <c r="A9" s="15" t="s">
        <v>44</v>
      </c>
      <c r="B9" s="343">
        <f>'A6 Exploitation'!B10:F10</f>
        <v>0</v>
      </c>
      <c r="C9" s="343"/>
      <c r="D9" s="343"/>
      <c r="E9" s="343"/>
      <c r="F9" s="343"/>
      <c r="G9" s="125"/>
    </row>
    <row r="10" spans="1:7" s="12" customFormat="1" ht="24" x14ac:dyDescent="0.45">
      <c r="A10" s="14" t="s">
        <v>43</v>
      </c>
      <c r="B10" s="340">
        <f>'A6 Exploitation'!B11:F11</f>
        <v>0</v>
      </c>
      <c r="C10" s="340"/>
      <c r="D10" s="340"/>
      <c r="E10" s="340"/>
      <c r="F10" s="340"/>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01" t="s">
        <v>30</v>
      </c>
      <c r="B13" s="302" t="s">
        <v>31</v>
      </c>
      <c r="C13" s="302"/>
      <c r="D13" s="302" t="s">
        <v>46</v>
      </c>
      <c r="E13" s="302" t="s">
        <v>190</v>
      </c>
      <c r="F13" s="302" t="s">
        <v>191</v>
      </c>
      <c r="G13" s="112"/>
    </row>
    <row r="14" spans="1:7" s="12" customFormat="1" ht="12.75" customHeight="1" x14ac:dyDescent="0.3">
      <c r="A14" s="301"/>
      <c r="B14" s="34" t="s">
        <v>34</v>
      </c>
      <c r="C14" s="34" t="s">
        <v>33</v>
      </c>
      <c r="D14" s="302"/>
      <c r="E14" s="302"/>
      <c r="F14" s="302"/>
      <c r="G14" s="127"/>
    </row>
    <row r="15" spans="1:7" x14ac:dyDescent="0.3">
      <c r="A15" s="17"/>
      <c r="B15" s="17"/>
      <c r="C15" s="17"/>
      <c r="D15" s="17"/>
    </row>
    <row r="16" spans="1:7" ht="19.5" x14ac:dyDescent="0.4">
      <c r="A16" s="334" t="s">
        <v>0</v>
      </c>
      <c r="B16" s="335"/>
      <c r="C16" s="335"/>
      <c r="D16" s="335"/>
      <c r="E16" s="335"/>
      <c r="F16" s="33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6" t="s">
        <v>36</v>
      </c>
      <c r="B22" s="332"/>
      <c r="C22" s="333"/>
      <c r="D22" s="258">
        <f>SUM(B17:C21)</f>
        <v>0</v>
      </c>
    </row>
    <row r="23" spans="1:7" x14ac:dyDescent="0.3">
      <c r="A23" s="327" t="s">
        <v>295</v>
      </c>
      <c r="B23" s="328"/>
      <c r="C23" s="329"/>
      <c r="D23" s="33">
        <f>D22/(COUNT(B17:C21)*2)</f>
        <v>0</v>
      </c>
    </row>
    <row r="24" spans="1:7" s="22" customFormat="1" x14ac:dyDescent="0.3">
      <c r="A24" s="26"/>
      <c r="B24" s="27"/>
      <c r="C24" s="27"/>
      <c r="D24" s="28"/>
      <c r="G24" s="126"/>
    </row>
    <row r="25" spans="1:7" ht="19.5" x14ac:dyDescent="0.4">
      <c r="A25" s="325" t="s">
        <v>4</v>
      </c>
      <c r="B25" s="326"/>
      <c r="C25" s="326"/>
      <c r="D25" s="326"/>
      <c r="E25" s="326"/>
      <c r="F25" s="32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27" t="s">
        <v>36</v>
      </c>
      <c r="B33" s="328"/>
      <c r="C33" s="329"/>
      <c r="D33" s="257">
        <f>SUM(B26:C32)</f>
        <v>0</v>
      </c>
    </row>
    <row r="34" spans="1:7" x14ac:dyDescent="0.3">
      <c r="A34" s="327" t="s">
        <v>295</v>
      </c>
      <c r="B34" s="328"/>
      <c r="C34" s="329"/>
      <c r="D34" s="33">
        <f>D33/(COUNT(B26:C32)*2)</f>
        <v>0</v>
      </c>
    </row>
    <row r="35" spans="1:7" s="22" customFormat="1" x14ac:dyDescent="0.3">
      <c r="A35" s="26"/>
      <c r="B35" s="27"/>
      <c r="C35" s="27"/>
      <c r="D35" s="28"/>
      <c r="G35" s="126"/>
    </row>
    <row r="36" spans="1:7" s="22" customFormat="1" ht="19.5" x14ac:dyDescent="0.4">
      <c r="A36" s="325" t="s">
        <v>219</v>
      </c>
      <c r="B36" s="326"/>
      <c r="C36" s="326"/>
      <c r="D36" s="326"/>
      <c r="E36" s="326"/>
      <c r="F36" s="32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27" t="s">
        <v>36</v>
      </c>
      <c r="B42" s="328"/>
      <c r="C42" s="329"/>
      <c r="D42" s="257">
        <f>SUM(B37:C41)</f>
        <v>0</v>
      </c>
      <c r="E42" s="13"/>
      <c r="F42" s="13"/>
      <c r="G42" s="126"/>
    </row>
    <row r="43" spans="1:7" s="22" customFormat="1" x14ac:dyDescent="0.3">
      <c r="A43" s="327" t="s">
        <v>295</v>
      </c>
      <c r="B43" s="328"/>
      <c r="C43" s="329"/>
      <c r="D43" s="33">
        <f>D42/(COUNT(B37:C41)*2)</f>
        <v>0</v>
      </c>
      <c r="E43" s="13"/>
      <c r="F43" s="13"/>
      <c r="G43" s="126"/>
    </row>
    <row r="44" spans="1:7" s="22" customFormat="1" x14ac:dyDescent="0.3">
      <c r="A44" s="47"/>
      <c r="B44" s="48"/>
      <c r="C44" s="48"/>
      <c r="D44" s="49"/>
      <c r="G44" s="126"/>
    </row>
    <row r="45" spans="1:7" ht="19.5" x14ac:dyDescent="0.4">
      <c r="A45" s="337" t="s">
        <v>21</v>
      </c>
      <c r="B45" s="338"/>
      <c r="C45" s="338"/>
      <c r="D45" s="338"/>
      <c r="E45" s="338"/>
      <c r="F45" s="33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27" t="s">
        <v>36</v>
      </c>
      <c r="B52" s="328"/>
      <c r="C52" s="329"/>
      <c r="D52" s="257">
        <f>SUM(B46:C51)</f>
        <v>0</v>
      </c>
    </row>
    <row r="53" spans="1:7" x14ac:dyDescent="0.3">
      <c r="A53" s="327" t="s">
        <v>295</v>
      </c>
      <c r="B53" s="328"/>
      <c r="C53" s="329"/>
      <c r="D53" s="33">
        <f>D52/(COUNT(B46:C51)*2)</f>
        <v>0</v>
      </c>
    </row>
    <row r="54" spans="1:7" s="22" customFormat="1" x14ac:dyDescent="0.3">
      <c r="A54" s="26"/>
      <c r="B54" s="27"/>
      <c r="C54" s="27"/>
      <c r="D54" s="28"/>
      <c r="G54" s="126"/>
    </row>
    <row r="55" spans="1:7" ht="19.5" x14ac:dyDescent="0.4">
      <c r="A55" s="325" t="s">
        <v>8</v>
      </c>
      <c r="B55" s="326"/>
      <c r="C55" s="326"/>
      <c r="D55" s="326"/>
      <c r="E55" s="326"/>
      <c r="F55" s="32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27" t="s">
        <v>36</v>
      </c>
      <c r="B63" s="328"/>
      <c r="C63" s="329"/>
      <c r="D63" s="257">
        <f>SUM(B56:C62)</f>
        <v>0</v>
      </c>
    </row>
    <row r="64" spans="1:7" x14ac:dyDescent="0.3">
      <c r="A64" s="327" t="s">
        <v>295</v>
      </c>
      <c r="B64" s="328"/>
      <c r="C64" s="329"/>
      <c r="D64" s="33">
        <f>D63/(COUNT(B56:C62)*2)</f>
        <v>0</v>
      </c>
    </row>
    <row r="65" spans="1:7" s="22" customFormat="1" x14ac:dyDescent="0.3">
      <c r="A65" s="26"/>
      <c r="B65" s="27"/>
      <c r="C65" s="27"/>
      <c r="D65" s="28"/>
      <c r="G65" s="126"/>
    </row>
    <row r="66" spans="1:7" ht="19.5" x14ac:dyDescent="0.4">
      <c r="A66" s="325" t="s">
        <v>130</v>
      </c>
      <c r="B66" s="326"/>
      <c r="C66" s="326"/>
      <c r="D66" s="326"/>
      <c r="E66" s="326"/>
      <c r="F66" s="32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27" t="s">
        <v>36</v>
      </c>
      <c r="B84" s="328"/>
      <c r="C84" s="329"/>
      <c r="D84" s="257">
        <f>SUM(B67:C83)</f>
        <v>0</v>
      </c>
    </row>
    <row r="85" spans="1:7" x14ac:dyDescent="0.3">
      <c r="A85" s="327" t="s">
        <v>295</v>
      </c>
      <c r="B85" s="328"/>
      <c r="C85" s="329"/>
      <c r="D85" s="33">
        <f>D84/(COUNT(B67:C83)*2)</f>
        <v>0</v>
      </c>
    </row>
    <row r="86" spans="1:7" s="22" customFormat="1" x14ac:dyDescent="0.3">
      <c r="A86" s="26"/>
      <c r="B86" s="27"/>
      <c r="C86" s="27"/>
      <c r="D86" s="28"/>
      <c r="G86" s="126"/>
    </row>
    <row r="87" spans="1:7" ht="19.5" x14ac:dyDescent="0.4">
      <c r="A87" s="325" t="s">
        <v>211</v>
      </c>
      <c r="B87" s="326"/>
      <c r="C87" s="326"/>
      <c r="D87" s="326"/>
      <c r="E87" s="326"/>
      <c r="F87" s="32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27" t="s">
        <v>36</v>
      </c>
      <c r="B102" s="328"/>
      <c r="C102" s="329"/>
      <c r="D102" s="257">
        <f>SUM(B88:C101)</f>
        <v>0</v>
      </c>
    </row>
    <row r="103" spans="1:7" x14ac:dyDescent="0.3">
      <c r="A103" s="327" t="s">
        <v>295</v>
      </c>
      <c r="B103" s="328"/>
      <c r="C103" s="32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5" t="s">
        <v>212</v>
      </c>
      <c r="B106" s="326"/>
      <c r="C106" s="326"/>
      <c r="D106" s="326"/>
      <c r="E106" s="326"/>
      <c r="F106" s="32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27" t="s">
        <v>36</v>
      </c>
      <c r="B118" s="328"/>
      <c r="C118" s="329"/>
      <c r="D118" s="257">
        <f>SUM(B107:C117)</f>
        <v>0</v>
      </c>
      <c r="E118" s="13"/>
      <c r="F118" s="13"/>
      <c r="G118" s="126"/>
    </row>
    <row r="119" spans="1:7" s="22" customFormat="1" x14ac:dyDescent="0.3">
      <c r="A119" s="327" t="s">
        <v>295</v>
      </c>
      <c r="B119" s="328"/>
      <c r="C119" s="329"/>
      <c r="D119" s="33">
        <f>D118/(COUNT(B107:C117)*2)</f>
        <v>0</v>
      </c>
      <c r="E119" s="13"/>
      <c r="F119" s="13"/>
      <c r="G119" s="126"/>
    </row>
    <row r="120" spans="1:7" s="22" customFormat="1" x14ac:dyDescent="0.3">
      <c r="A120" s="26"/>
      <c r="B120" s="27"/>
      <c r="C120" s="27"/>
      <c r="D120" s="28"/>
      <c r="G120" s="126"/>
    </row>
    <row r="121" spans="1:7" ht="19.5" x14ac:dyDescent="0.4">
      <c r="A121" s="325" t="s">
        <v>185</v>
      </c>
      <c r="B121" s="326"/>
      <c r="C121" s="326"/>
      <c r="D121" s="326"/>
      <c r="E121" s="326"/>
      <c r="F121" s="32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27" t="s">
        <v>36</v>
      </c>
      <c r="B133" s="328"/>
      <c r="C133" s="329"/>
      <c r="D133" s="257">
        <f>SUM(B122:C132)</f>
        <v>0</v>
      </c>
    </row>
    <row r="134" spans="1:7" x14ac:dyDescent="0.3">
      <c r="A134" s="327" t="s">
        <v>295</v>
      </c>
      <c r="B134" s="328"/>
      <c r="C134" s="329"/>
      <c r="D134" s="32">
        <f>D133/(COUNT(B122:C132)*2)</f>
        <v>0</v>
      </c>
    </row>
    <row r="135" spans="1:7" s="22" customFormat="1" x14ac:dyDescent="0.3">
      <c r="A135" s="26"/>
      <c r="B135" s="27"/>
      <c r="C135" s="27"/>
      <c r="D135" s="31"/>
      <c r="G135" s="126"/>
    </row>
    <row r="136" spans="1:7" ht="19.5" x14ac:dyDescent="0.4">
      <c r="A136" s="325" t="s">
        <v>71</v>
      </c>
      <c r="B136" s="326"/>
      <c r="C136" s="326"/>
      <c r="D136" s="326"/>
      <c r="E136" s="326"/>
      <c r="F136" s="32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27" t="s">
        <v>36</v>
      </c>
      <c r="B149" s="328"/>
      <c r="C149" s="329"/>
      <c r="D149" s="257">
        <f>SUM(B137:C148)</f>
        <v>0</v>
      </c>
    </row>
    <row r="150" spans="1:7" x14ac:dyDescent="0.3">
      <c r="A150" s="327" t="s">
        <v>295</v>
      </c>
      <c r="B150" s="328"/>
      <c r="C150" s="329"/>
      <c r="D150" s="33">
        <f>D149/(COUNT(B137:C148)*2)</f>
        <v>0</v>
      </c>
    </row>
    <row r="151" spans="1:7" s="22" customFormat="1" x14ac:dyDescent="0.3">
      <c r="A151" s="26"/>
      <c r="B151" s="27"/>
      <c r="C151" s="27"/>
      <c r="D151" s="28"/>
      <c r="G151" s="126"/>
    </row>
    <row r="152" spans="1:7" ht="19.5" x14ac:dyDescent="0.4">
      <c r="A152" s="325" t="s">
        <v>217</v>
      </c>
      <c r="B152" s="326"/>
      <c r="C152" s="326"/>
      <c r="D152" s="326"/>
      <c r="E152" s="326"/>
      <c r="F152" s="32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27" t="s">
        <v>36</v>
      </c>
      <c r="B161" s="332"/>
      <c r="C161" s="333"/>
      <c r="D161" s="258">
        <f>SUM(B153:C160)</f>
        <v>0</v>
      </c>
    </row>
    <row r="162" spans="1:7" x14ac:dyDescent="0.3">
      <c r="A162" s="327" t="s">
        <v>295</v>
      </c>
      <c r="B162" s="328"/>
      <c r="C162" s="329"/>
      <c r="D162" s="33">
        <f>D161/(COUNT(B153:C160)*2)</f>
        <v>0</v>
      </c>
    </row>
    <row r="163" spans="1:7" s="22" customFormat="1" x14ac:dyDescent="0.3">
      <c r="A163" s="26"/>
      <c r="B163" s="27"/>
      <c r="C163" s="29"/>
      <c r="D163" s="30"/>
      <c r="G163" s="126"/>
    </row>
    <row r="164" spans="1:7" ht="19.5" x14ac:dyDescent="0.4">
      <c r="A164" s="325" t="s">
        <v>77</v>
      </c>
      <c r="B164" s="326"/>
      <c r="C164" s="326"/>
      <c r="D164" s="326"/>
      <c r="E164" s="326"/>
      <c r="F164" s="32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27" t="s">
        <v>36</v>
      </c>
      <c r="B169" s="328"/>
      <c r="C169" s="329"/>
      <c r="D169" s="257">
        <f>SUM(B165:C168)</f>
        <v>0</v>
      </c>
    </row>
    <row r="170" spans="1:7" x14ac:dyDescent="0.3">
      <c r="A170" s="327" t="s">
        <v>295</v>
      </c>
      <c r="B170" s="328"/>
      <c r="C170" s="329"/>
      <c r="D170" s="33">
        <f>D169/(COUNT(B165:C168)*2)</f>
        <v>0</v>
      </c>
    </row>
    <row r="171" spans="1:7" s="22" customFormat="1" x14ac:dyDescent="0.3">
      <c r="A171" s="26"/>
      <c r="B171" s="27"/>
      <c r="C171" s="27"/>
      <c r="D171" s="28"/>
      <c r="G171" s="126"/>
    </row>
    <row r="172" spans="1:7" ht="19.5" x14ac:dyDescent="0.4">
      <c r="A172" s="330" t="s">
        <v>17</v>
      </c>
      <c r="B172" s="331"/>
      <c r="C172" s="331"/>
      <c r="D172" s="331"/>
      <c r="E172" s="331"/>
      <c r="F172" s="33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27" t="s">
        <v>36</v>
      </c>
      <c r="B177" s="328"/>
      <c r="C177" s="329"/>
      <c r="D177" s="257">
        <f>SUM(B173:C176)</f>
        <v>0</v>
      </c>
    </row>
    <row r="178" spans="1:7" x14ac:dyDescent="0.3">
      <c r="A178" s="327" t="s">
        <v>295</v>
      </c>
      <c r="B178" s="328"/>
      <c r="C178" s="329"/>
      <c r="D178" s="33">
        <f>D177/(COUNT(B173:C176)*2)</f>
        <v>0</v>
      </c>
    </row>
    <row r="179" spans="1:7" s="22" customFormat="1" x14ac:dyDescent="0.3">
      <c r="A179" s="26"/>
      <c r="B179" s="27"/>
      <c r="C179" s="27"/>
      <c r="D179" s="28"/>
      <c r="G179" s="126"/>
    </row>
    <row r="180" spans="1:7" ht="19.5" x14ac:dyDescent="0.4">
      <c r="A180" s="325" t="s">
        <v>78</v>
      </c>
      <c r="B180" s="326"/>
      <c r="C180" s="326"/>
      <c r="D180" s="326"/>
      <c r="E180" s="326"/>
      <c r="F180" s="32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27" t="s">
        <v>36</v>
      </c>
      <c r="B186" s="328"/>
      <c r="C186" s="329"/>
      <c r="D186" s="257">
        <f>SUM(B181:C185)</f>
        <v>0</v>
      </c>
    </row>
    <row r="187" spans="1:7" x14ac:dyDescent="0.3">
      <c r="A187" s="327" t="s">
        <v>295</v>
      </c>
      <c r="B187" s="328"/>
      <c r="C187" s="329"/>
      <c r="D187" s="33">
        <f>D186/(COUNT(B181:C185)*2)</f>
        <v>0</v>
      </c>
    </row>
    <row r="188" spans="1:7" s="22" customFormat="1" x14ac:dyDescent="0.3">
      <c r="A188" s="26"/>
      <c r="B188" s="27"/>
      <c r="C188" s="27"/>
      <c r="D188" s="28"/>
      <c r="G188" s="126"/>
    </row>
    <row r="189" spans="1:7" ht="19.5" x14ac:dyDescent="0.4">
      <c r="A189" s="325" t="s">
        <v>216</v>
      </c>
      <c r="B189" s="326"/>
      <c r="C189" s="326"/>
      <c r="D189" s="326"/>
      <c r="E189" s="326"/>
      <c r="F189" s="32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27" t="s">
        <v>36</v>
      </c>
      <c r="B194" s="328"/>
      <c r="C194" s="329"/>
      <c r="D194" s="54">
        <f>SUM(B190:C193)</f>
        <v>0</v>
      </c>
    </row>
    <row r="195" spans="1:6" x14ac:dyDescent="0.3">
      <c r="A195" s="327" t="s">
        <v>295</v>
      </c>
      <c r="B195" s="328"/>
      <c r="C195" s="32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2" zoomScale="70" zoomScaleSheetLayoutView="70" workbookViewId="0">
      <selection activeCell="A474" sqref="A474"/>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0"/>
      <c r="E1" s="320"/>
      <c r="F1" s="320"/>
      <c r="G1" s="32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1" t="s">
        <v>179</v>
      </c>
      <c r="B7" s="321"/>
      <c r="C7" s="321"/>
      <c r="D7" s="321"/>
      <c r="E7" s="321"/>
      <c r="F7" s="321"/>
      <c r="G7" s="125"/>
    </row>
    <row r="8" spans="1:7" ht="29.25" x14ac:dyDescent="0.45">
      <c r="A8" s="322" t="str">
        <f>'Page de garde'!D18</f>
        <v>Sfax El Jadida</v>
      </c>
      <c r="B8" s="322"/>
      <c r="C8" s="322"/>
      <c r="D8" s="322"/>
      <c r="E8" s="322"/>
      <c r="F8" s="322"/>
      <c r="G8" s="125"/>
    </row>
    <row r="9" spans="1:7" ht="24" x14ac:dyDescent="0.45">
      <c r="A9" s="14" t="s">
        <v>42</v>
      </c>
      <c r="B9" s="323" t="s">
        <v>409</v>
      </c>
      <c r="C9" s="323"/>
      <c r="D9" s="323"/>
      <c r="E9" s="323"/>
      <c r="F9" s="323"/>
      <c r="G9" s="125"/>
    </row>
    <row r="10" spans="1:7" ht="24" x14ac:dyDescent="0.45">
      <c r="A10" s="15" t="s">
        <v>44</v>
      </c>
      <c r="B10" s="324" t="s">
        <v>410</v>
      </c>
      <c r="C10" s="324"/>
      <c r="D10" s="324"/>
      <c r="E10" s="324"/>
      <c r="F10" s="324"/>
      <c r="G10" s="125"/>
    </row>
    <row r="11" spans="1:7" ht="24" x14ac:dyDescent="0.45">
      <c r="A11" s="14" t="s">
        <v>43</v>
      </c>
      <c r="B11" s="319">
        <v>43182</v>
      </c>
      <c r="C11" s="319"/>
      <c r="D11" s="319"/>
      <c r="E11" s="319"/>
      <c r="F11" s="319"/>
      <c r="G11" s="125"/>
    </row>
    <row r="12" spans="1:7" ht="24" x14ac:dyDescent="0.45">
      <c r="A12" s="14" t="s">
        <v>239</v>
      </c>
      <c r="B12" s="317">
        <f>D549</f>
        <v>0.92345276872964166</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43182</v>
      </c>
      <c r="B16" s="188"/>
      <c r="C16" s="188"/>
      <c r="D16" s="188"/>
      <c r="E16" s="188"/>
      <c r="F16" s="202"/>
    </row>
    <row r="17" spans="1:8" ht="16.5" customHeight="1" x14ac:dyDescent="0.3">
      <c r="A17" s="301" t="s">
        <v>30</v>
      </c>
      <c r="B17" s="302" t="s">
        <v>31</v>
      </c>
      <c r="C17" s="302"/>
      <c r="D17" s="302" t="s">
        <v>46</v>
      </c>
      <c r="E17" s="303" t="s">
        <v>310</v>
      </c>
      <c r="F17" s="303" t="s">
        <v>358</v>
      </c>
    </row>
    <row r="18" spans="1:8" ht="16.5" customHeight="1" x14ac:dyDescent="0.3">
      <c r="A18" s="301"/>
      <c r="B18" s="41" t="s">
        <v>34</v>
      </c>
      <c r="C18" s="41" t="s">
        <v>33</v>
      </c>
      <c r="D18" s="302"/>
      <c r="E18" s="303"/>
      <c r="F18" s="303"/>
    </row>
    <row r="19" spans="1:8" x14ac:dyDescent="0.3">
      <c r="A19" s="12"/>
    </row>
    <row r="20" spans="1:8" ht="18" x14ac:dyDescent="0.3">
      <c r="A20" s="192" t="s">
        <v>1</v>
      </c>
      <c r="B20" s="193"/>
      <c r="C20" s="193"/>
      <c r="D20" s="193"/>
      <c r="E20" s="193"/>
      <c r="F20" s="203"/>
    </row>
    <row r="21" spans="1:8" ht="36.75" customHeight="1" x14ac:dyDescent="0.3">
      <c r="A21" s="70" t="s">
        <v>10</v>
      </c>
      <c r="B21" s="130">
        <v>1</v>
      </c>
      <c r="C21" s="130"/>
      <c r="D21" s="95" t="s">
        <v>457</v>
      </c>
      <c r="E21" s="94"/>
      <c r="F21" s="204"/>
      <c r="H21" s="12" t="s">
        <v>356</v>
      </c>
    </row>
    <row r="22" spans="1:8" x14ac:dyDescent="0.3">
      <c r="A22" s="70" t="s">
        <v>188</v>
      </c>
      <c r="B22" s="130" t="s">
        <v>32</v>
      </c>
      <c r="C22" s="130"/>
      <c r="D22" s="95"/>
      <c r="E22" s="94"/>
      <c r="F22" s="204"/>
      <c r="H22" s="12" t="s">
        <v>357</v>
      </c>
    </row>
    <row r="23" spans="1:8" ht="33" x14ac:dyDescent="0.3">
      <c r="A23" s="70" t="s">
        <v>89</v>
      </c>
      <c r="B23" s="130">
        <v>1</v>
      </c>
      <c r="C23" s="130"/>
      <c r="D23" s="95" t="s">
        <v>411</v>
      </c>
      <c r="E23" s="94"/>
      <c r="F23" s="204"/>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1" t="s">
        <v>379</v>
      </c>
      <c r="B38" s="312"/>
      <c r="C38" s="312"/>
      <c r="D38" s="312"/>
      <c r="E38" s="312"/>
      <c r="F38" s="31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345">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43182</v>
      </c>
      <c r="B49" s="124"/>
      <c r="C49" s="135"/>
      <c r="D49" s="124"/>
    </row>
    <row r="50" spans="1:7" x14ac:dyDescent="0.3">
      <c r="A50" s="301" t="s">
        <v>30</v>
      </c>
      <c r="B50" s="302" t="s">
        <v>31</v>
      </c>
      <c r="C50" s="302"/>
      <c r="D50" s="302" t="s">
        <v>46</v>
      </c>
      <c r="E50" s="303" t="s">
        <v>310</v>
      </c>
      <c r="F50" s="303" t="s">
        <v>360</v>
      </c>
      <c r="G50" s="127"/>
    </row>
    <row r="51" spans="1:7" x14ac:dyDescent="0.3">
      <c r="A51" s="301"/>
      <c r="B51" s="41" t="s">
        <v>34</v>
      </c>
      <c r="C51" s="41" t="s">
        <v>33</v>
      </c>
      <c r="D51" s="302"/>
      <c r="E51" s="303"/>
      <c r="F51" s="30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0</v>
      </c>
      <c r="C65" s="290">
        <f>IF(B65=0, -5, "0")</f>
        <v>-5</v>
      </c>
      <c r="D65" s="149" t="s">
        <v>431</v>
      </c>
      <c r="E65" s="116" t="s">
        <v>447</v>
      </c>
      <c r="F65" s="204"/>
      <c r="G65" s="127"/>
    </row>
    <row r="66" spans="1:7" ht="33" x14ac:dyDescent="0.3">
      <c r="A66" s="8" t="s">
        <v>129</v>
      </c>
      <c r="B66" s="130">
        <v>1</v>
      </c>
      <c r="C66" s="130"/>
      <c r="D66" s="113" t="s">
        <v>430</v>
      </c>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ht="33" x14ac:dyDescent="0.3">
      <c r="A72" s="347" t="s">
        <v>382</v>
      </c>
      <c r="B72" s="130" t="s">
        <v>32</v>
      </c>
      <c r="C72" s="290" t="str">
        <f>IF(B72=0, -5, "0")</f>
        <v>0</v>
      </c>
      <c r="D72" s="138" t="s">
        <v>443</v>
      </c>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432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448</v>
      </c>
      <c r="E92" s="106"/>
      <c r="F92" s="204"/>
    </row>
    <row r="93" spans="1:7" x14ac:dyDescent="0.3">
      <c r="A93" s="4" t="s">
        <v>359</v>
      </c>
      <c r="B93" s="130">
        <v>2</v>
      </c>
      <c r="C93" s="130"/>
      <c r="D93" s="129"/>
      <c r="E93" s="94"/>
      <c r="F93" s="204"/>
    </row>
    <row r="94" spans="1:7" x14ac:dyDescent="0.3">
      <c r="A94" s="311" t="s">
        <v>379</v>
      </c>
      <c r="B94" s="312"/>
      <c r="C94" s="312"/>
      <c r="D94" s="312"/>
      <c r="E94" s="312"/>
      <c r="F94" s="313"/>
    </row>
    <row r="95" spans="1:7" x14ac:dyDescent="0.3">
      <c r="A95" s="229" t="s">
        <v>361</v>
      </c>
      <c r="B95" s="130">
        <v>2</v>
      </c>
      <c r="C95" s="230"/>
      <c r="D95" s="231"/>
      <c r="E95" s="106"/>
      <c r="F95" s="204"/>
    </row>
    <row r="96" spans="1:7" s="112" customFormat="1" x14ac:dyDescent="0.3">
      <c r="A96" s="55" t="s">
        <v>458</v>
      </c>
      <c r="B96" s="130">
        <v>2</v>
      </c>
      <c r="C96" s="213"/>
      <c r="D96" s="223"/>
      <c r="E96" s="106"/>
      <c r="F96" s="204"/>
      <c r="G96" s="127"/>
    </row>
    <row r="97" spans="1:7" s="112" customFormat="1" x14ac:dyDescent="0.3">
      <c r="A97" s="219" t="s">
        <v>459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345">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43182</v>
      </c>
      <c r="B106" s="124"/>
      <c r="C106" s="135"/>
      <c r="D106" s="124"/>
    </row>
    <row r="107" spans="1:7" x14ac:dyDescent="0.3">
      <c r="A107" s="301" t="s">
        <v>30</v>
      </c>
      <c r="B107" s="302" t="s">
        <v>31</v>
      </c>
      <c r="C107" s="302"/>
      <c r="D107" s="302" t="s">
        <v>46</v>
      </c>
      <c r="E107" s="303" t="s">
        <v>310</v>
      </c>
      <c r="F107" s="303" t="s">
        <v>360</v>
      </c>
    </row>
    <row r="108" spans="1:7" x14ac:dyDescent="0.3">
      <c r="A108" s="301"/>
      <c r="B108" s="41" t="s">
        <v>34</v>
      </c>
      <c r="C108" s="41" t="s">
        <v>33</v>
      </c>
      <c r="D108" s="302"/>
      <c r="E108" s="303"/>
      <c r="F108" s="30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429</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460</v>
      </c>
      <c r="B129" s="130">
        <v>2</v>
      </c>
      <c r="C129" s="292" t="str">
        <f>IF(B129=0, -5, "0")</f>
        <v>0</v>
      </c>
      <c r="D129" s="116" t="s">
        <v>445</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16"/>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4" t="s">
        <v>379</v>
      </c>
      <c r="B148" s="315"/>
      <c r="C148" s="315"/>
      <c r="D148" s="31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v>2</v>
      </c>
      <c r="C150" s="225"/>
      <c r="D150" s="116"/>
      <c r="E150" s="116"/>
      <c r="F150" s="204"/>
      <c r="G150" s="127"/>
    </row>
    <row r="151" spans="1:7" s="112" customFormat="1" x14ac:dyDescent="0.3">
      <c r="A151" s="219" t="s">
        <v>459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345">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43182</v>
      </c>
      <c r="B161" s="124"/>
      <c r="C161" s="135"/>
      <c r="D161" s="127"/>
    </row>
    <row r="162" spans="1:7" x14ac:dyDescent="0.3">
      <c r="A162" s="301" t="s">
        <v>30</v>
      </c>
      <c r="B162" s="302" t="s">
        <v>31</v>
      </c>
      <c r="C162" s="302"/>
      <c r="D162" s="302" t="s">
        <v>46</v>
      </c>
      <c r="E162" s="303" t="s">
        <v>310</v>
      </c>
      <c r="F162" s="303" t="s">
        <v>360</v>
      </c>
      <c r="G162" s="127"/>
    </row>
    <row r="163" spans="1:7" x14ac:dyDescent="0.3">
      <c r="A163" s="301"/>
      <c r="B163" s="41" t="s">
        <v>34</v>
      </c>
      <c r="C163" s="41" t="s">
        <v>33</v>
      </c>
      <c r="D163" s="302"/>
      <c r="E163" s="303"/>
      <c r="F163" s="30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1</v>
      </c>
      <c r="C169" s="130"/>
      <c r="D169" s="95" t="s">
        <v>461</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2.25" customHeight="1" x14ac:dyDescent="0.3">
      <c r="A177" s="4" t="s">
        <v>122</v>
      </c>
      <c r="B177" s="130">
        <v>1</v>
      </c>
      <c r="C177" s="130"/>
      <c r="D177" s="113" t="s">
        <v>449</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462</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60.75" customHeight="1" x14ac:dyDescent="0.35">
      <c r="A186" s="266" t="s">
        <v>186</v>
      </c>
      <c r="B186" s="130">
        <v>1</v>
      </c>
      <c r="C186" s="136" t="str">
        <f>IF(B186=0, -10, "0")</f>
        <v>0</v>
      </c>
      <c r="D186" s="346" t="s">
        <v>420</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ht="33" x14ac:dyDescent="0.3">
      <c r="A191" s="8" t="s">
        <v>75</v>
      </c>
      <c r="B191" s="130">
        <v>0</v>
      </c>
      <c r="C191" s="130"/>
      <c r="D191" s="116" t="s">
        <v>422</v>
      </c>
      <c r="E191" s="95" t="s">
        <v>423</v>
      </c>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07" t="s">
        <v>379</v>
      </c>
      <c r="B195" s="307"/>
      <c r="C195" s="307"/>
      <c r="D195" s="307"/>
      <c r="E195" s="307"/>
      <c r="F195" s="307"/>
      <c r="G195" s="127"/>
    </row>
    <row r="196" spans="1:7" s="112" customFormat="1" x14ac:dyDescent="0.3">
      <c r="A196" s="4" t="s">
        <v>361</v>
      </c>
      <c r="B196" s="130">
        <v>2</v>
      </c>
      <c r="C196" s="131"/>
      <c r="D196" s="116"/>
      <c r="E196" s="106"/>
      <c r="F196" s="204"/>
      <c r="G196" s="127"/>
    </row>
    <row r="197" spans="1:7" s="112" customFormat="1" x14ac:dyDescent="0.3">
      <c r="A197" s="70" t="s">
        <v>458</v>
      </c>
      <c r="B197" s="130">
        <v>2</v>
      </c>
      <c r="C197" s="131"/>
      <c r="D197" s="116"/>
      <c r="E197" s="106"/>
      <c r="F197" s="204"/>
      <c r="G197" s="127"/>
    </row>
    <row r="198" spans="1:7" s="112" customFormat="1" x14ac:dyDescent="0.3">
      <c r="A198" s="10" t="s">
        <v>459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345">
        <v>1</v>
      </c>
      <c r="E200" s="252"/>
      <c r="F200" s="253"/>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43182</v>
      </c>
      <c r="B208" s="124"/>
      <c r="C208" s="135"/>
      <c r="D208" s="124"/>
    </row>
    <row r="209" spans="1:7" x14ac:dyDescent="0.3">
      <c r="A209" s="301" t="s">
        <v>30</v>
      </c>
      <c r="B209" s="302" t="s">
        <v>31</v>
      </c>
      <c r="C209" s="302"/>
      <c r="D209" s="302" t="s">
        <v>46</v>
      </c>
      <c r="E209" s="303" t="s">
        <v>310</v>
      </c>
      <c r="F209" s="303" t="s">
        <v>360</v>
      </c>
      <c r="G209" s="127"/>
    </row>
    <row r="210" spans="1:7" x14ac:dyDescent="0.3">
      <c r="A210" s="301"/>
      <c r="B210" s="41" t="s">
        <v>34</v>
      </c>
      <c r="C210" s="41" t="s">
        <v>33</v>
      </c>
      <c r="D210" s="302"/>
      <c r="E210" s="303"/>
      <c r="F210" s="30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t="s">
        <v>445</v>
      </c>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346" t="s">
        <v>450</v>
      </c>
      <c r="E238" s="95" t="s">
        <v>444</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463</v>
      </c>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07" t="s">
        <v>379</v>
      </c>
      <c r="B256" s="307"/>
      <c r="C256" s="307"/>
      <c r="D256" s="307"/>
      <c r="E256" s="307"/>
      <c r="F256" s="307"/>
    </row>
    <row r="257" spans="1:7" ht="31.5" customHeight="1" x14ac:dyDescent="0.3">
      <c r="A257" s="58" t="s">
        <v>361</v>
      </c>
      <c r="B257" s="130">
        <v>2</v>
      </c>
      <c r="C257" s="227"/>
      <c r="D257" s="227"/>
      <c r="E257" s="227"/>
      <c r="F257" s="204"/>
      <c r="G257" s="127"/>
    </row>
    <row r="258" spans="1:7" x14ac:dyDescent="0.3">
      <c r="A258" s="55" t="s">
        <v>458</v>
      </c>
      <c r="B258" s="130">
        <v>2</v>
      </c>
      <c r="C258" s="131"/>
      <c r="D258" s="147"/>
      <c r="E258" s="106"/>
      <c r="F258" s="204"/>
      <c r="G258" s="127"/>
    </row>
    <row r="259" spans="1:7" x14ac:dyDescent="0.3">
      <c r="A259" s="219" t="s">
        <v>459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345">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0.88095238095238093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43182</v>
      </c>
      <c r="B269" s="124"/>
      <c r="C269" s="135"/>
      <c r="D269" s="124"/>
      <c r="F269" s="206"/>
      <c r="G269" s="214"/>
    </row>
    <row r="270" spans="1:7" s="16" customFormat="1" x14ac:dyDescent="0.3">
      <c r="A270" s="301" t="s">
        <v>30</v>
      </c>
      <c r="B270" s="302" t="s">
        <v>31</v>
      </c>
      <c r="C270" s="302"/>
      <c r="D270" s="302" t="s">
        <v>46</v>
      </c>
      <c r="E270" s="303" t="s">
        <v>310</v>
      </c>
      <c r="F270" s="303" t="s">
        <v>360</v>
      </c>
      <c r="G270" s="214"/>
    </row>
    <row r="271" spans="1:7" s="16" customFormat="1" x14ac:dyDescent="0.3">
      <c r="A271" s="301"/>
      <c r="B271" s="41" t="s">
        <v>34</v>
      </c>
      <c r="C271" s="41" t="s">
        <v>33</v>
      </c>
      <c r="D271" s="302"/>
      <c r="E271" s="303"/>
      <c r="F271" s="30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19.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446</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08" t="s">
        <v>396</v>
      </c>
      <c r="B308" s="309"/>
      <c r="C308" s="309"/>
      <c r="D308" s="309"/>
      <c r="E308" s="309"/>
      <c r="F308" s="310"/>
      <c r="G308" s="214"/>
    </row>
    <row r="309" spans="1:7" s="16" customFormat="1" ht="30" customHeight="1" x14ac:dyDescent="0.3">
      <c r="A309" s="58" t="s">
        <v>361</v>
      </c>
      <c r="B309" s="130">
        <v>2</v>
      </c>
      <c r="C309" s="213"/>
      <c r="D309" s="165"/>
      <c r="E309" s="106"/>
      <c r="F309" s="204"/>
      <c r="G309" s="214"/>
    </row>
    <row r="310" spans="1:7" s="16" customFormat="1" x14ac:dyDescent="0.3">
      <c r="A310" s="55" t="s">
        <v>458</v>
      </c>
      <c r="B310" s="130">
        <v>2</v>
      </c>
      <c r="C310" s="213"/>
      <c r="D310" s="165"/>
      <c r="E310" s="106"/>
      <c r="F310" s="204"/>
      <c r="G310" s="214"/>
    </row>
    <row r="311" spans="1:7" s="16" customFormat="1" x14ac:dyDescent="0.3">
      <c r="A311" s="219" t="s">
        <v>459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345">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43182</v>
      </c>
      <c r="B321" s="124"/>
      <c r="C321" s="135"/>
      <c r="D321" s="127"/>
    </row>
    <row r="322" spans="1:7" x14ac:dyDescent="0.3">
      <c r="A322" s="301" t="s">
        <v>30</v>
      </c>
      <c r="B322" s="302" t="s">
        <v>31</v>
      </c>
      <c r="C322" s="302"/>
      <c r="D322" s="302" t="s">
        <v>46</v>
      </c>
      <c r="E322" s="303" t="s">
        <v>310</v>
      </c>
      <c r="F322" s="303" t="s">
        <v>360</v>
      </c>
      <c r="G322" s="127"/>
    </row>
    <row r="323" spans="1:7" x14ac:dyDescent="0.3">
      <c r="A323" s="301"/>
      <c r="B323" s="41" t="s">
        <v>34</v>
      </c>
      <c r="C323" s="41" t="s">
        <v>33</v>
      </c>
      <c r="D323" s="302"/>
      <c r="E323" s="303"/>
      <c r="F323" s="30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454</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82.5" x14ac:dyDescent="0.3">
      <c r="A346" s="70" t="s">
        <v>178</v>
      </c>
      <c r="B346" s="130">
        <v>0</v>
      </c>
      <c r="C346" s="130"/>
      <c r="D346" s="95" t="s">
        <v>434</v>
      </c>
      <c r="E346" s="95" t="s">
        <v>433</v>
      </c>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08" t="s">
        <v>379</v>
      </c>
      <c r="B349" s="309"/>
      <c r="C349" s="309"/>
      <c r="D349" s="309"/>
      <c r="E349" s="309"/>
      <c r="F349" s="309"/>
    </row>
    <row r="350" spans="1:7" s="112" customFormat="1" ht="27.75" customHeight="1" x14ac:dyDescent="0.3">
      <c r="A350" s="55" t="s">
        <v>361</v>
      </c>
      <c r="B350" s="130">
        <v>2</v>
      </c>
      <c r="C350" s="227"/>
      <c r="D350" s="289"/>
      <c r="E350" s="289"/>
      <c r="F350" s="204"/>
      <c r="G350" s="127"/>
    </row>
    <row r="351" spans="1:7" s="112" customFormat="1" x14ac:dyDescent="0.3">
      <c r="A351" s="219" t="s">
        <v>459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345">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0.93478260869565222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43182</v>
      </c>
      <c r="B361" s="124"/>
      <c r="C361" s="135"/>
      <c r="D361" s="124"/>
    </row>
    <row r="362" spans="1:7" x14ac:dyDescent="0.3">
      <c r="A362" s="301" t="s">
        <v>30</v>
      </c>
      <c r="B362" s="302" t="s">
        <v>31</v>
      </c>
      <c r="C362" s="302"/>
      <c r="D362" s="302" t="s">
        <v>46</v>
      </c>
      <c r="E362" s="303" t="s">
        <v>310</v>
      </c>
      <c r="F362" s="303" t="s">
        <v>360</v>
      </c>
      <c r="G362" s="127"/>
    </row>
    <row r="363" spans="1:7" x14ac:dyDescent="0.3">
      <c r="A363" s="301"/>
      <c r="B363" s="41" t="s">
        <v>34</v>
      </c>
      <c r="C363" s="41" t="s">
        <v>33</v>
      </c>
      <c r="D363" s="302"/>
      <c r="E363" s="303"/>
      <c r="F363" s="30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33" x14ac:dyDescent="0.3">
      <c r="A366" s="70" t="s">
        <v>49</v>
      </c>
      <c r="B366" s="130">
        <v>1</v>
      </c>
      <c r="C366" s="130"/>
      <c r="D366" s="124" t="s">
        <v>441</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07" t="s">
        <v>379</v>
      </c>
      <c r="B383" s="307"/>
      <c r="C383" s="307"/>
      <c r="D383" s="307"/>
      <c r="E383" s="307"/>
      <c r="F383" s="307"/>
      <c r="G383" s="127"/>
    </row>
    <row r="384" spans="1:7" x14ac:dyDescent="0.3">
      <c r="A384" s="70" t="s">
        <v>361</v>
      </c>
      <c r="B384" s="130">
        <v>2</v>
      </c>
      <c r="C384" s="130"/>
      <c r="D384" s="149"/>
      <c r="E384" s="94"/>
      <c r="F384" s="204"/>
      <c r="G384" s="127"/>
    </row>
    <row r="385" spans="1:7" x14ac:dyDescent="0.3">
      <c r="A385" s="10" t="s">
        <v>459</v>
      </c>
      <c r="B385" s="130">
        <v>2</v>
      </c>
      <c r="C385" s="130"/>
      <c r="D385" s="113"/>
      <c r="E385" s="94"/>
      <c r="F385" s="204"/>
      <c r="G385" s="127"/>
    </row>
    <row r="386" spans="1:7" ht="45" x14ac:dyDescent="0.3">
      <c r="A386" s="8" t="s">
        <v>249</v>
      </c>
      <c r="B386" s="280">
        <v>2</v>
      </c>
      <c r="C386" s="130"/>
      <c r="D386" s="345">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43182</v>
      </c>
      <c r="B394" s="124"/>
      <c r="C394" s="135"/>
      <c r="D394" s="127"/>
      <c r="G394" s="127"/>
    </row>
    <row r="395" spans="1:7" x14ac:dyDescent="0.3">
      <c r="A395" s="301" t="s">
        <v>30</v>
      </c>
      <c r="B395" s="302" t="s">
        <v>31</v>
      </c>
      <c r="C395" s="302"/>
      <c r="D395" s="302" t="s">
        <v>46</v>
      </c>
      <c r="E395" s="303" t="s">
        <v>310</v>
      </c>
      <c r="F395" s="303" t="s">
        <v>360</v>
      </c>
      <c r="G395" s="127"/>
    </row>
    <row r="396" spans="1:7" x14ac:dyDescent="0.3">
      <c r="A396" s="301"/>
      <c r="B396" s="41" t="s">
        <v>34</v>
      </c>
      <c r="C396" s="41" t="s">
        <v>33</v>
      </c>
      <c r="D396" s="302"/>
      <c r="E396" s="303"/>
      <c r="F396" s="30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v>2</v>
      </c>
      <c r="C434" s="130"/>
      <c r="D434" s="129"/>
      <c r="E434" s="94"/>
      <c r="F434" s="204"/>
      <c r="G434" s="12"/>
    </row>
    <row r="435" spans="1:7" x14ac:dyDescent="0.3">
      <c r="A435" s="307" t="s">
        <v>379</v>
      </c>
      <c r="B435" s="307"/>
      <c r="C435" s="307"/>
      <c r="D435" s="307"/>
      <c r="E435" s="307"/>
      <c r="F435" s="307"/>
      <c r="G435" s="12"/>
    </row>
    <row r="436" spans="1:7" x14ac:dyDescent="0.3">
      <c r="A436" s="70" t="s">
        <v>361</v>
      </c>
      <c r="B436" s="130">
        <v>2</v>
      </c>
      <c r="C436" s="130"/>
      <c r="D436" s="129"/>
      <c r="E436" s="94"/>
      <c r="F436" s="204"/>
      <c r="G436" s="233"/>
    </row>
    <row r="437" spans="1:7" x14ac:dyDescent="0.3">
      <c r="A437" s="10" t="s">
        <v>459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345">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43182</v>
      </c>
      <c r="B447" s="124"/>
      <c r="C447" s="135"/>
      <c r="D447" s="124"/>
    </row>
    <row r="448" spans="1:7" x14ac:dyDescent="0.3">
      <c r="A448" s="301" t="s">
        <v>30</v>
      </c>
      <c r="B448" s="302" t="s">
        <v>31</v>
      </c>
      <c r="C448" s="302"/>
      <c r="D448" s="302" t="s">
        <v>46</v>
      </c>
      <c r="E448" s="303" t="s">
        <v>310</v>
      </c>
      <c r="F448" s="303" t="s">
        <v>360</v>
      </c>
      <c r="G448" s="127"/>
    </row>
    <row r="449" spans="1:6" x14ac:dyDescent="0.3">
      <c r="A449" s="301"/>
      <c r="B449" s="41" t="s">
        <v>34</v>
      </c>
      <c r="C449" s="41" t="s">
        <v>33</v>
      </c>
      <c r="D449" s="302"/>
      <c r="E449" s="303"/>
      <c r="F449" s="30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435</v>
      </c>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4" t="s">
        <v>379</v>
      </c>
      <c r="B471" s="305"/>
      <c r="C471" s="305"/>
      <c r="D471" s="305"/>
      <c r="E471" s="305"/>
      <c r="F471" s="305"/>
    </row>
    <row r="472" spans="1:7" s="112" customFormat="1" x14ac:dyDescent="0.3">
      <c r="A472" s="55" t="s">
        <v>361</v>
      </c>
      <c r="B472" s="130">
        <v>2</v>
      </c>
      <c r="C472" s="213"/>
      <c r="D472" s="116"/>
      <c r="E472" s="106"/>
      <c r="F472" s="204"/>
      <c r="G472" s="127"/>
    </row>
    <row r="473" spans="1:7" s="112" customFormat="1" x14ac:dyDescent="0.3">
      <c r="A473" s="55" t="s">
        <v>458</v>
      </c>
      <c r="B473" s="130">
        <v>2</v>
      </c>
      <c r="C473" s="213"/>
      <c r="D473" s="116"/>
      <c r="E473" s="106"/>
      <c r="F473" s="204"/>
      <c r="G473" s="127"/>
    </row>
    <row r="474" spans="1:7" s="112" customFormat="1" x14ac:dyDescent="0.3">
      <c r="A474" s="219" t="s">
        <v>459</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v>2</v>
      </c>
      <c r="C476" s="140"/>
      <c r="D476" s="345">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06" t="s">
        <v>367</v>
      </c>
      <c r="B483" s="306"/>
      <c r="C483" s="306"/>
      <c r="D483" s="306"/>
      <c r="E483" s="185"/>
      <c r="F483" s="201"/>
    </row>
    <row r="484" spans="1:7" x14ac:dyDescent="0.3">
      <c r="A484" s="74">
        <f>B11</f>
        <v>43182</v>
      </c>
      <c r="B484" s="124"/>
      <c r="C484" s="135"/>
      <c r="D484" s="124"/>
    </row>
    <row r="485" spans="1:7" x14ac:dyDescent="0.3">
      <c r="A485" s="301" t="s">
        <v>30</v>
      </c>
      <c r="B485" s="302" t="s">
        <v>31</v>
      </c>
      <c r="C485" s="302"/>
      <c r="D485" s="302" t="s">
        <v>46</v>
      </c>
      <c r="E485" s="303" t="s">
        <v>310</v>
      </c>
      <c r="F485" s="303" t="s">
        <v>360</v>
      </c>
      <c r="G485" s="127"/>
    </row>
    <row r="486" spans="1:7" x14ac:dyDescent="0.3">
      <c r="A486" s="301"/>
      <c r="B486" s="41" t="s">
        <v>34</v>
      </c>
      <c r="C486" s="41" t="s">
        <v>33</v>
      </c>
      <c r="D486" s="302"/>
      <c r="E486" s="303"/>
      <c r="F486" s="30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455</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345">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43182</v>
      </c>
      <c r="B506" s="124"/>
      <c r="C506" s="135"/>
      <c r="D506" s="124"/>
    </row>
    <row r="507" spans="1:7" x14ac:dyDescent="0.3">
      <c r="A507" s="301" t="s">
        <v>30</v>
      </c>
      <c r="B507" s="302" t="s">
        <v>31</v>
      </c>
      <c r="C507" s="302"/>
      <c r="D507" s="302" t="s">
        <v>46</v>
      </c>
      <c r="E507" s="303" t="s">
        <v>310</v>
      </c>
      <c r="F507" s="303" t="s">
        <v>360</v>
      </c>
      <c r="G507" s="127"/>
    </row>
    <row r="508" spans="1:7" x14ac:dyDescent="0.3">
      <c r="A508" s="301"/>
      <c r="B508" s="41" t="s">
        <v>34</v>
      </c>
      <c r="C508" s="41" t="s">
        <v>33</v>
      </c>
      <c r="D508" s="302"/>
      <c r="E508" s="303"/>
      <c r="F508" s="303"/>
    </row>
    <row r="509" spans="1:7" x14ac:dyDescent="0.3">
      <c r="A509" s="6" t="s">
        <v>15</v>
      </c>
      <c r="B509" s="130">
        <v>2</v>
      </c>
      <c r="C509" s="130"/>
      <c r="D509" s="95"/>
      <c r="E509" s="94"/>
      <c r="F509" s="204"/>
    </row>
    <row r="510" spans="1:7" ht="66" x14ac:dyDescent="0.3">
      <c r="A510" s="9" t="s">
        <v>218</v>
      </c>
      <c r="B510" s="130">
        <v>1</v>
      </c>
      <c r="C510" s="130"/>
      <c r="D510" s="138" t="s">
        <v>452</v>
      </c>
      <c r="E510" s="94"/>
      <c r="F510" s="204"/>
    </row>
    <row r="511" spans="1:7" x14ac:dyDescent="0.3">
      <c r="A511" s="9" t="s">
        <v>16</v>
      </c>
      <c r="B511" s="130">
        <v>2</v>
      </c>
      <c r="C511" s="130"/>
      <c r="D511" s="138"/>
      <c r="E511" s="94"/>
      <c r="F511" s="204"/>
    </row>
    <row r="512" spans="1:7" ht="45" x14ac:dyDescent="0.3">
      <c r="A512" s="62" t="s">
        <v>249</v>
      </c>
      <c r="B512" s="280">
        <v>2</v>
      </c>
      <c r="C512" s="140"/>
      <c r="D512" s="345">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43182</v>
      </c>
      <c r="B517" s="124"/>
      <c r="C517" s="135"/>
      <c r="D517" s="124"/>
    </row>
    <row r="518" spans="1:7" x14ac:dyDescent="0.3">
      <c r="A518" s="301" t="s">
        <v>30</v>
      </c>
      <c r="B518" s="302" t="s">
        <v>31</v>
      </c>
      <c r="C518" s="302"/>
      <c r="D518" s="302" t="s">
        <v>46</v>
      </c>
      <c r="E518" s="303" t="s">
        <v>310</v>
      </c>
      <c r="F518" s="303" t="s">
        <v>360</v>
      </c>
      <c r="G518" s="127"/>
    </row>
    <row r="519" spans="1:7" x14ac:dyDescent="0.3">
      <c r="A519" s="301"/>
      <c r="B519" s="41" t="s">
        <v>34</v>
      </c>
      <c r="C519" s="41" t="s">
        <v>33</v>
      </c>
      <c r="D519" s="302"/>
      <c r="E519" s="303"/>
      <c r="F519" s="30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t="s">
        <v>438</v>
      </c>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99" x14ac:dyDescent="0.3">
      <c r="A530" s="66" t="s">
        <v>394</v>
      </c>
      <c r="B530" s="130">
        <v>1</v>
      </c>
      <c r="C530" s="150" t="str">
        <f>IF(B530=0, -5, "0")</f>
        <v>0</v>
      </c>
      <c r="D530" s="116" t="s">
        <v>456</v>
      </c>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345">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43182</v>
      </c>
      <c r="B537" s="124"/>
      <c r="C537" s="135"/>
      <c r="D537" s="124"/>
      <c r="G537" s="127"/>
    </row>
    <row r="538" spans="1:7" x14ac:dyDescent="0.3">
      <c r="A538" s="301" t="s">
        <v>30</v>
      </c>
      <c r="B538" s="302" t="s">
        <v>31</v>
      </c>
      <c r="C538" s="302"/>
      <c r="D538" s="302" t="s">
        <v>46</v>
      </c>
      <c r="E538" s="303" t="s">
        <v>310</v>
      </c>
      <c r="F538" s="303" t="s">
        <v>360</v>
      </c>
      <c r="G538" s="127"/>
    </row>
    <row r="539" spans="1:7" x14ac:dyDescent="0.3">
      <c r="A539" s="301"/>
      <c r="B539" s="41" t="s">
        <v>34</v>
      </c>
      <c r="C539" s="41" t="s">
        <v>33</v>
      </c>
      <c r="D539" s="302"/>
      <c r="E539" s="303"/>
      <c r="F539" s="30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345">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0.92345276872964166</v>
      </c>
    </row>
  </sheetData>
  <sheetProtection algorithmName="SHA-512" hashValue="ZHZPsIDnLWwQ8fXKDfaipvaqPnYgVYq9s8H01hdDQPHGr+/3WHCfQ8y5ELenSe+1E1JJy21fP5ydpY0Tb6mc8A==" saltValue="UjkYfj1VgbcgkSkQrtdzS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zoomScale="84" zoomScaleNormal="90" zoomScaleSheetLayoutView="84" workbookViewId="0">
      <selection activeCell="E196" sqref="E19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0"/>
      <c r="E1" s="320"/>
      <c r="F1" s="320"/>
      <c r="G1" s="32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1" t="s">
        <v>50</v>
      </c>
      <c r="B6" s="341"/>
      <c r="C6" s="341"/>
      <c r="D6" s="341"/>
      <c r="E6" s="341"/>
      <c r="F6" s="341"/>
      <c r="G6" s="125"/>
    </row>
    <row r="7" spans="1:7" s="12" customFormat="1" ht="21.75" customHeight="1" x14ac:dyDescent="0.45">
      <c r="A7" s="322" t="str">
        <f>'A1 Exploitation'!A8:F8</f>
        <v>Sfax El Jadida</v>
      </c>
      <c r="B7" s="322"/>
      <c r="C7" s="322"/>
      <c r="D7" s="322"/>
      <c r="E7" s="322"/>
      <c r="F7" s="322"/>
      <c r="G7" s="125"/>
    </row>
    <row r="8" spans="1:7" s="12" customFormat="1" ht="24" x14ac:dyDescent="0.45">
      <c r="A8" s="14" t="s">
        <v>42</v>
      </c>
      <c r="B8" s="342" t="str">
        <f>'A1 Exploitation'!B9:F9</f>
        <v>Mme Meriam CHOUCHENE</v>
      </c>
      <c r="C8" s="342"/>
      <c r="D8" s="342"/>
      <c r="E8" s="342"/>
      <c r="F8" s="342"/>
      <c r="G8" s="125"/>
    </row>
    <row r="9" spans="1:7" s="12" customFormat="1" ht="24" x14ac:dyDescent="0.45">
      <c r="A9" s="15" t="s">
        <v>44</v>
      </c>
      <c r="B9" s="343" t="str">
        <f>'A1 Exploitation'!B10:F10</f>
        <v>Chefs rayons</v>
      </c>
      <c r="C9" s="343"/>
      <c r="D9" s="343"/>
      <c r="E9" s="343"/>
      <c r="F9" s="343"/>
      <c r="G9" s="125"/>
    </row>
    <row r="10" spans="1:7" s="12" customFormat="1" ht="24" x14ac:dyDescent="0.45">
      <c r="A10" s="14" t="s">
        <v>43</v>
      </c>
      <c r="B10" s="340">
        <f>'A1 Exploitation'!B11:F11</f>
        <v>43182</v>
      </c>
      <c r="C10" s="340"/>
      <c r="D10" s="340"/>
      <c r="E10" s="340"/>
      <c r="F10" s="340"/>
      <c r="G10" s="125"/>
    </row>
    <row r="11" spans="1:7" s="12" customFormat="1" ht="24" x14ac:dyDescent="0.45">
      <c r="A11" s="14" t="s">
        <v>294</v>
      </c>
      <c r="B11" s="339">
        <f>D199</f>
        <v>0.83185840707964598</v>
      </c>
      <c r="C11" s="339"/>
      <c r="D11" s="339"/>
      <c r="E11" s="339"/>
      <c r="F11" s="339"/>
      <c r="G11" s="125"/>
    </row>
    <row r="12" spans="1:7" s="12" customFormat="1" ht="22.5" x14ac:dyDescent="0.45">
      <c r="A12" s="11"/>
      <c r="D12" s="318"/>
      <c r="E12" s="318"/>
      <c r="F12" s="318"/>
      <c r="G12" s="318"/>
    </row>
    <row r="13" spans="1:7" s="12" customFormat="1" ht="11.25" customHeight="1" x14ac:dyDescent="0.3">
      <c r="A13" s="301" t="s">
        <v>30</v>
      </c>
      <c r="B13" s="302" t="s">
        <v>31</v>
      </c>
      <c r="C13" s="302"/>
      <c r="D13" s="302" t="s">
        <v>46</v>
      </c>
      <c r="E13" s="302" t="s">
        <v>190</v>
      </c>
      <c r="F13" s="302" t="s">
        <v>191</v>
      </c>
      <c r="G13" s="112"/>
    </row>
    <row r="14" spans="1:7" s="12" customFormat="1" ht="12.75" customHeight="1" x14ac:dyDescent="0.3">
      <c r="A14" s="301"/>
      <c r="B14" s="34" t="s">
        <v>34</v>
      </c>
      <c r="C14" s="34" t="s">
        <v>33</v>
      </c>
      <c r="D14" s="302"/>
      <c r="E14" s="302"/>
      <c r="F14" s="302"/>
      <c r="G14" s="127"/>
    </row>
    <row r="15" spans="1:7" x14ac:dyDescent="0.3">
      <c r="A15" s="17"/>
      <c r="B15" s="17"/>
      <c r="C15" s="17"/>
      <c r="D15" s="17"/>
    </row>
    <row r="16" spans="1:7" ht="19.5" x14ac:dyDescent="0.4">
      <c r="A16" s="334" t="s">
        <v>0</v>
      </c>
      <c r="B16" s="335"/>
      <c r="C16" s="335"/>
      <c r="D16" s="335"/>
      <c r="E16" s="335"/>
      <c r="F16" s="33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412</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6" t="s">
        <v>36</v>
      </c>
      <c r="B22" s="332"/>
      <c r="C22" s="333"/>
      <c r="D22" s="250">
        <f>SUM(B17:C21)</f>
        <v>9</v>
      </c>
    </row>
    <row r="23" spans="1:7" x14ac:dyDescent="0.3">
      <c r="A23" s="327" t="s">
        <v>295</v>
      </c>
      <c r="B23" s="328"/>
      <c r="C23" s="329"/>
      <c r="D23" s="33">
        <f>D22/(COUNT(B17:C21)*2)</f>
        <v>0.9</v>
      </c>
    </row>
    <row r="24" spans="1:7" s="22" customFormat="1" x14ac:dyDescent="0.3">
      <c r="A24" s="26"/>
      <c r="B24" s="27"/>
      <c r="C24" s="27"/>
      <c r="D24" s="28"/>
      <c r="G24" s="126"/>
    </row>
    <row r="25" spans="1:7" ht="19.5" x14ac:dyDescent="0.4">
      <c r="A25" s="325" t="s">
        <v>4</v>
      </c>
      <c r="B25" s="326"/>
      <c r="C25" s="326"/>
      <c r="D25" s="326"/>
      <c r="E25" s="326"/>
      <c r="F25" s="32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27" t="s">
        <v>36</v>
      </c>
      <c r="B33" s="328"/>
      <c r="C33" s="329"/>
      <c r="D33" s="248">
        <f>SUM(B26:C32)</f>
        <v>14</v>
      </c>
    </row>
    <row r="34" spans="1:7" x14ac:dyDescent="0.3">
      <c r="A34" s="327" t="s">
        <v>295</v>
      </c>
      <c r="B34" s="328"/>
      <c r="C34" s="329"/>
      <c r="D34" s="33">
        <f>D33/(COUNT(B26:C32)*2)</f>
        <v>1</v>
      </c>
    </row>
    <row r="35" spans="1:7" s="22" customFormat="1" x14ac:dyDescent="0.3">
      <c r="A35" s="26"/>
      <c r="B35" s="27"/>
      <c r="C35" s="27"/>
      <c r="D35" s="28"/>
      <c r="G35" s="126"/>
    </row>
    <row r="36" spans="1:7" s="22" customFormat="1" ht="19.5" x14ac:dyDescent="0.4">
      <c r="A36" s="325" t="s">
        <v>219</v>
      </c>
      <c r="B36" s="326"/>
      <c r="C36" s="326"/>
      <c r="D36" s="326"/>
      <c r="E36" s="326"/>
      <c r="F36" s="32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27" t="s">
        <v>36</v>
      </c>
      <c r="B42" s="328"/>
      <c r="C42" s="329"/>
      <c r="D42" s="248">
        <f>SUM(B37:C41)</f>
        <v>8</v>
      </c>
      <c r="E42" s="13"/>
      <c r="F42" s="13"/>
      <c r="G42" s="126"/>
    </row>
    <row r="43" spans="1:7" s="22" customFormat="1" x14ac:dyDescent="0.3">
      <c r="A43" s="327" t="s">
        <v>295</v>
      </c>
      <c r="B43" s="328"/>
      <c r="C43" s="329"/>
      <c r="D43" s="33">
        <f>D42/(COUNT(B37:C41)*2)</f>
        <v>1</v>
      </c>
      <c r="E43" s="13"/>
      <c r="F43" s="13"/>
      <c r="G43" s="126"/>
    </row>
    <row r="44" spans="1:7" s="22" customFormat="1" x14ac:dyDescent="0.3">
      <c r="A44" s="47"/>
      <c r="B44" s="48"/>
      <c r="C44" s="48"/>
      <c r="D44" s="49"/>
      <c r="G44" s="126"/>
    </row>
    <row r="45" spans="1:7" ht="19.5" x14ac:dyDescent="0.4">
      <c r="A45" s="337" t="s">
        <v>21</v>
      </c>
      <c r="B45" s="338"/>
      <c r="C45" s="338"/>
      <c r="D45" s="338"/>
      <c r="E45" s="338"/>
      <c r="F45" s="33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27" t="s">
        <v>36</v>
      </c>
      <c r="B52" s="328"/>
      <c r="C52" s="329"/>
      <c r="D52" s="248">
        <f>SUM(B46:C51)</f>
        <v>8</v>
      </c>
    </row>
    <row r="53" spans="1:7" x14ac:dyDescent="0.3">
      <c r="A53" s="327" t="s">
        <v>295</v>
      </c>
      <c r="B53" s="328"/>
      <c r="C53" s="329"/>
      <c r="D53" s="33">
        <f>D52/(COUNT(B46:C51)*2)</f>
        <v>1</v>
      </c>
    </row>
    <row r="54" spans="1:7" s="22" customFormat="1" x14ac:dyDescent="0.3">
      <c r="A54" s="26"/>
      <c r="B54" s="27"/>
      <c r="C54" s="27"/>
      <c r="D54" s="28"/>
      <c r="G54" s="126"/>
    </row>
    <row r="55" spans="1:7" ht="19.5" x14ac:dyDescent="0.4">
      <c r="A55" s="325" t="s">
        <v>8</v>
      </c>
      <c r="B55" s="326"/>
      <c r="C55" s="326"/>
      <c r="D55" s="326"/>
      <c r="E55" s="326"/>
      <c r="F55" s="326"/>
    </row>
    <row r="56" spans="1:7" ht="36" x14ac:dyDescent="0.35">
      <c r="A56" s="43" t="s">
        <v>176</v>
      </c>
      <c r="B56" s="94">
        <v>1</v>
      </c>
      <c r="C56" s="120" t="str">
        <f>IF(B56=0, -5, "0")</f>
        <v>0</v>
      </c>
      <c r="D56" s="95" t="s">
        <v>465</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27" t="s">
        <v>36</v>
      </c>
      <c r="B63" s="328"/>
      <c r="C63" s="329"/>
      <c r="D63" s="248">
        <f>SUM(B56:C62)</f>
        <v>13</v>
      </c>
    </row>
    <row r="64" spans="1:7" x14ac:dyDescent="0.3">
      <c r="A64" s="327" t="s">
        <v>295</v>
      </c>
      <c r="B64" s="328"/>
      <c r="C64" s="329"/>
      <c r="D64" s="33">
        <f>D63/(COUNT(B56:C62)*2)</f>
        <v>0.9285714285714286</v>
      </c>
    </row>
    <row r="65" spans="1:7" s="22" customFormat="1" x14ac:dyDescent="0.3">
      <c r="A65" s="26"/>
      <c r="B65" s="27"/>
      <c r="C65" s="27"/>
      <c r="D65" s="28"/>
      <c r="G65" s="126"/>
    </row>
    <row r="66" spans="1:7" ht="19.5" x14ac:dyDescent="0.4">
      <c r="A66" s="325" t="s">
        <v>130</v>
      </c>
      <c r="B66" s="326"/>
      <c r="C66" s="326"/>
      <c r="D66" s="326"/>
      <c r="E66" s="326"/>
      <c r="F66" s="32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413</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27" t="s">
        <v>36</v>
      </c>
      <c r="B84" s="328"/>
      <c r="C84" s="329"/>
      <c r="D84" s="248">
        <f>SUM(B67:C83)</f>
        <v>26</v>
      </c>
    </row>
    <row r="85" spans="1:7" x14ac:dyDescent="0.3">
      <c r="A85" s="327" t="s">
        <v>295</v>
      </c>
      <c r="B85" s="328"/>
      <c r="C85" s="329"/>
      <c r="D85" s="33">
        <f>D84/(COUNT(B67:C83)*2)</f>
        <v>1</v>
      </c>
    </row>
    <row r="86" spans="1:7" s="22" customFormat="1" x14ac:dyDescent="0.3">
      <c r="A86" s="26"/>
      <c r="B86" s="27"/>
      <c r="C86" s="27"/>
      <c r="D86" s="28"/>
      <c r="G86" s="126"/>
    </row>
    <row r="87" spans="1:7" ht="19.5" x14ac:dyDescent="0.4">
      <c r="A87" s="325" t="s">
        <v>211</v>
      </c>
      <c r="B87" s="326"/>
      <c r="C87" s="326"/>
      <c r="D87" s="326"/>
      <c r="E87" s="326"/>
      <c r="F87" s="32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95" t="s">
        <v>426</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414</v>
      </c>
      <c r="E95" s="94" t="s">
        <v>415</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424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425</v>
      </c>
      <c r="E101" s="94"/>
      <c r="F101" s="94"/>
    </row>
    <row r="102" spans="1:7" x14ac:dyDescent="0.3">
      <c r="A102" s="327" t="s">
        <v>36</v>
      </c>
      <c r="B102" s="328"/>
      <c r="C102" s="329"/>
      <c r="D102" s="248">
        <f>SUM(B88:C101)</f>
        <v>26</v>
      </c>
    </row>
    <row r="103" spans="1:7" x14ac:dyDescent="0.3">
      <c r="A103" s="327" t="s">
        <v>295</v>
      </c>
      <c r="B103" s="328"/>
      <c r="C103" s="32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5" t="s">
        <v>212</v>
      </c>
      <c r="B106" s="326"/>
      <c r="C106" s="326"/>
      <c r="D106" s="326"/>
      <c r="E106" s="326"/>
      <c r="F106" s="32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1.75" customHeight="1" x14ac:dyDescent="0.35">
      <c r="A112" s="46" t="s">
        <v>230</v>
      </c>
      <c r="B112" s="110">
        <v>2</v>
      </c>
      <c r="C112" s="120" t="str">
        <f>IF(B112=0, -5, "0")</f>
        <v>0</v>
      </c>
      <c r="D112" s="112" t="s">
        <v>439</v>
      </c>
      <c r="E112" s="94"/>
      <c r="F112" s="94"/>
      <c r="G112" s="126"/>
    </row>
    <row r="113" spans="1:7" s="22" customFormat="1" ht="49.5" x14ac:dyDescent="0.3">
      <c r="A113" s="21" t="s">
        <v>165</v>
      </c>
      <c r="B113" s="110">
        <v>0</v>
      </c>
      <c r="C113" s="94"/>
      <c r="D113" s="95" t="s">
        <v>466</v>
      </c>
      <c r="E113" s="95" t="s">
        <v>440</v>
      </c>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27" t="s">
        <v>36</v>
      </c>
      <c r="B118" s="328"/>
      <c r="C118" s="329"/>
      <c r="D118" s="248">
        <f>SUM(B107:C117)</f>
        <v>20</v>
      </c>
      <c r="E118" s="13"/>
      <c r="F118" s="13"/>
      <c r="G118" s="126"/>
    </row>
    <row r="119" spans="1:7" s="22" customFormat="1" x14ac:dyDescent="0.3">
      <c r="A119" s="327" t="s">
        <v>295</v>
      </c>
      <c r="B119" s="328"/>
      <c r="C119" s="329"/>
      <c r="D119" s="33">
        <f>D118/(COUNT(B107:C117)*2)</f>
        <v>0.90909090909090906</v>
      </c>
      <c r="E119" s="13"/>
      <c r="F119" s="13"/>
      <c r="G119" s="126"/>
    </row>
    <row r="120" spans="1:7" s="22" customFormat="1" x14ac:dyDescent="0.3">
      <c r="A120" s="26"/>
      <c r="B120" s="27"/>
      <c r="C120" s="27"/>
      <c r="D120" s="28"/>
      <c r="G120" s="126"/>
    </row>
    <row r="121" spans="1:7" ht="19.5" x14ac:dyDescent="0.4">
      <c r="A121" s="325" t="s">
        <v>185</v>
      </c>
      <c r="B121" s="326"/>
      <c r="C121" s="326"/>
      <c r="D121" s="326"/>
      <c r="E121" s="326"/>
      <c r="F121" s="326"/>
    </row>
    <row r="122" spans="1:7" x14ac:dyDescent="0.3">
      <c r="A122" s="44" t="s">
        <v>275</v>
      </c>
      <c r="B122" s="111">
        <v>2</v>
      </c>
      <c r="C122" s="94"/>
      <c r="D122" s="113"/>
      <c r="E122" s="113"/>
      <c r="F122" s="94"/>
    </row>
    <row r="123" spans="1:7" ht="82.5" x14ac:dyDescent="0.3">
      <c r="A123" s="44" t="s">
        <v>272</v>
      </c>
      <c r="B123" s="111">
        <v>1</v>
      </c>
      <c r="C123" s="94"/>
      <c r="D123" s="95" t="s">
        <v>467</v>
      </c>
      <c r="E123" s="95" t="s">
        <v>468</v>
      </c>
      <c r="F123" s="94"/>
    </row>
    <row r="124" spans="1:7" ht="19.5" x14ac:dyDescent="0.4">
      <c r="A124" s="17" t="s">
        <v>293</v>
      </c>
      <c r="B124" s="111">
        <v>2</v>
      </c>
      <c r="C124" s="101"/>
      <c r="D124" s="95"/>
      <c r="E124" s="95"/>
      <c r="F124" s="94"/>
    </row>
    <row r="125" spans="1:7" ht="19.5" x14ac:dyDescent="0.4">
      <c r="A125" s="20" t="s">
        <v>247</v>
      </c>
      <c r="B125" s="111">
        <v>1</v>
      </c>
      <c r="C125" s="101"/>
      <c r="D125" s="95" t="s">
        <v>436</v>
      </c>
      <c r="E125" s="95"/>
      <c r="F125" s="94"/>
    </row>
    <row r="126" spans="1:7" ht="67.5" x14ac:dyDescent="0.4">
      <c r="A126" s="17" t="s">
        <v>292</v>
      </c>
      <c r="B126" s="111">
        <v>1</v>
      </c>
      <c r="C126" s="101"/>
      <c r="D126" s="95" t="s">
        <v>472</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437</v>
      </c>
      <c r="E128" s="95"/>
      <c r="F128" s="94"/>
    </row>
    <row r="129" spans="1:7" ht="49.5" x14ac:dyDescent="0.3">
      <c r="A129" s="20" t="s">
        <v>166</v>
      </c>
      <c r="B129" s="111">
        <v>1</v>
      </c>
      <c r="C129" s="121"/>
      <c r="D129" s="95" t="s">
        <v>451</v>
      </c>
      <c r="E129" s="95"/>
      <c r="F129" s="94"/>
    </row>
    <row r="130" spans="1:7" ht="36" x14ac:dyDescent="0.35">
      <c r="A130" s="43" t="s">
        <v>194</v>
      </c>
      <c r="B130" s="111">
        <v>2</v>
      </c>
      <c r="C130" s="120" t="str">
        <f>IF(B130=0, -5, "0")</f>
        <v>0</v>
      </c>
      <c r="D130" s="95" t="s">
        <v>419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27" t="s">
        <v>36</v>
      </c>
      <c r="B133" s="328"/>
      <c r="C133" s="329"/>
      <c r="D133" s="248">
        <f>SUM(B122:C132)</f>
        <v>18</v>
      </c>
    </row>
    <row r="134" spans="1:7" x14ac:dyDescent="0.3">
      <c r="A134" s="327" t="s">
        <v>295</v>
      </c>
      <c r="B134" s="328"/>
      <c r="C134" s="329"/>
      <c r="D134" s="32">
        <f>D133/(COUNT(B122:C132)*2)</f>
        <v>0.81818181818181823</v>
      </c>
    </row>
    <row r="135" spans="1:7" s="22" customFormat="1" x14ac:dyDescent="0.3">
      <c r="A135" s="26"/>
      <c r="B135" s="27"/>
      <c r="C135" s="27"/>
      <c r="D135" s="31"/>
      <c r="G135" s="126"/>
    </row>
    <row r="136" spans="1:7" ht="19.5" x14ac:dyDescent="0.4">
      <c r="A136" s="325" t="s">
        <v>71</v>
      </c>
      <c r="B136" s="326"/>
      <c r="C136" s="326"/>
      <c r="D136" s="326"/>
      <c r="E136" s="326"/>
      <c r="F136" s="32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27" t="s">
        <v>36</v>
      </c>
      <c r="B149" s="328"/>
      <c r="C149" s="329"/>
      <c r="D149" s="248">
        <f>SUM(B137:C148)</f>
        <v>24</v>
      </c>
    </row>
    <row r="150" spans="1:7" x14ac:dyDescent="0.3">
      <c r="A150" s="327" t="s">
        <v>295</v>
      </c>
      <c r="B150" s="328"/>
      <c r="C150" s="329"/>
      <c r="D150" s="33">
        <f>D149/(COUNT(B137:C148)*2)</f>
        <v>1</v>
      </c>
    </row>
    <row r="151" spans="1:7" s="22" customFormat="1" x14ac:dyDescent="0.3">
      <c r="A151" s="26"/>
      <c r="B151" s="27"/>
      <c r="C151" s="27"/>
      <c r="D151" s="28"/>
      <c r="G151" s="126"/>
    </row>
    <row r="152" spans="1:7" ht="19.5" x14ac:dyDescent="0.4">
      <c r="A152" s="325" t="s">
        <v>217</v>
      </c>
      <c r="B152" s="326"/>
      <c r="C152" s="326"/>
      <c r="D152" s="326"/>
      <c r="E152" s="326"/>
      <c r="F152" s="32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473</v>
      </c>
      <c r="E155" s="95" t="s">
        <v>416</v>
      </c>
      <c r="F155" s="94"/>
    </row>
    <row r="156" spans="1:7" ht="33.75" x14ac:dyDescent="0.35">
      <c r="A156" s="40" t="s">
        <v>307</v>
      </c>
      <c r="B156" s="94">
        <v>1</v>
      </c>
      <c r="C156" s="120" t="str">
        <f>IF(B156=0, -5, "0")</f>
        <v>0</v>
      </c>
      <c r="D156" s="95" t="s">
        <v>442</v>
      </c>
      <c r="E156" s="94"/>
      <c r="F156" s="94"/>
    </row>
    <row r="157" spans="1:7" ht="101.25" customHeight="1" x14ac:dyDescent="0.35">
      <c r="A157" s="40" t="s">
        <v>308</v>
      </c>
      <c r="B157" s="94">
        <v>0</v>
      </c>
      <c r="C157" s="120">
        <f>IF(B157=0, -5, "0")</f>
        <v>-5</v>
      </c>
      <c r="D157" s="95" t="s">
        <v>469</v>
      </c>
      <c r="E157" s="95" t="s">
        <v>421</v>
      </c>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27" t="s">
        <v>36</v>
      </c>
      <c r="B161" s="332"/>
      <c r="C161" s="333"/>
      <c r="D161" s="250">
        <f>SUM(B153:C160)</f>
        <v>1</v>
      </c>
    </row>
    <row r="162" spans="1:7" x14ac:dyDescent="0.3">
      <c r="A162" s="327" t="s">
        <v>295</v>
      </c>
      <c r="B162" s="328"/>
      <c r="C162" s="329"/>
      <c r="D162" s="33">
        <f>D161/(COUNT(B153:C160)*2)</f>
        <v>0.05</v>
      </c>
    </row>
    <row r="163" spans="1:7" s="22" customFormat="1" x14ac:dyDescent="0.3">
      <c r="A163" s="26"/>
      <c r="B163" s="27"/>
      <c r="C163" s="29"/>
      <c r="D163" s="30"/>
      <c r="G163" s="126"/>
    </row>
    <row r="164" spans="1:7" ht="19.5" x14ac:dyDescent="0.4">
      <c r="A164" s="325" t="s">
        <v>77</v>
      </c>
      <c r="B164" s="326"/>
      <c r="C164" s="326"/>
      <c r="D164" s="326"/>
      <c r="E164" s="326"/>
      <c r="F164" s="32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101.25" customHeight="1" x14ac:dyDescent="0.3">
      <c r="A167" s="44" t="s">
        <v>215</v>
      </c>
      <c r="B167" s="94">
        <v>0</v>
      </c>
      <c r="C167" s="94"/>
      <c r="D167" s="95" t="s">
        <v>474</v>
      </c>
      <c r="E167" s="95" t="s">
        <v>427</v>
      </c>
      <c r="F167" s="94"/>
    </row>
    <row r="168" spans="1:7" x14ac:dyDescent="0.3">
      <c r="A168" s="17" t="s">
        <v>86</v>
      </c>
      <c r="B168" s="94">
        <v>2</v>
      </c>
      <c r="C168" s="94"/>
      <c r="D168" s="94"/>
      <c r="E168" s="95"/>
      <c r="F168" s="94"/>
    </row>
    <row r="169" spans="1:7" x14ac:dyDescent="0.3">
      <c r="A169" s="327" t="s">
        <v>36</v>
      </c>
      <c r="B169" s="328"/>
      <c r="C169" s="329"/>
      <c r="D169" s="248">
        <f>SUM(B165:C168)</f>
        <v>6</v>
      </c>
    </row>
    <row r="170" spans="1:7" x14ac:dyDescent="0.3">
      <c r="A170" s="327" t="s">
        <v>295</v>
      </c>
      <c r="B170" s="328"/>
      <c r="C170" s="329"/>
      <c r="D170" s="33">
        <f>D169/(COUNT(B165:C168)*2)</f>
        <v>0.75</v>
      </c>
    </row>
    <row r="171" spans="1:7" s="22" customFormat="1" x14ac:dyDescent="0.3">
      <c r="A171" s="26"/>
      <c r="B171" s="27"/>
      <c r="C171" s="27"/>
      <c r="D171" s="28"/>
      <c r="G171" s="126"/>
    </row>
    <row r="172" spans="1:7" ht="19.5" x14ac:dyDescent="0.4">
      <c r="A172" s="330" t="s">
        <v>17</v>
      </c>
      <c r="B172" s="331"/>
      <c r="C172" s="331"/>
      <c r="D172" s="331"/>
      <c r="E172" s="331"/>
      <c r="F172" s="33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27" t="s">
        <v>36</v>
      </c>
      <c r="B177" s="328"/>
      <c r="C177" s="329"/>
      <c r="D177" s="248">
        <f>SUM(B173:C176)</f>
        <v>8</v>
      </c>
    </row>
    <row r="178" spans="1:7" x14ac:dyDescent="0.3">
      <c r="A178" s="327" t="s">
        <v>295</v>
      </c>
      <c r="B178" s="328"/>
      <c r="C178" s="329"/>
      <c r="D178" s="33">
        <f>D177/(COUNT(B173:C176)*2)</f>
        <v>1</v>
      </c>
    </row>
    <row r="179" spans="1:7" s="22" customFormat="1" x14ac:dyDescent="0.3">
      <c r="A179" s="26"/>
      <c r="B179" s="27"/>
      <c r="C179" s="27"/>
      <c r="D179" s="28"/>
      <c r="G179" s="126"/>
    </row>
    <row r="180" spans="1:7" ht="19.5" x14ac:dyDescent="0.4">
      <c r="A180" s="325" t="s">
        <v>78</v>
      </c>
      <c r="B180" s="326"/>
      <c r="C180" s="326"/>
      <c r="D180" s="326"/>
      <c r="E180" s="326"/>
      <c r="F180" s="326"/>
    </row>
    <row r="181" spans="1:7" x14ac:dyDescent="0.3">
      <c r="A181" s="44" t="s">
        <v>315</v>
      </c>
      <c r="B181" s="94">
        <v>2</v>
      </c>
      <c r="C181" s="94"/>
      <c r="D181" s="95"/>
      <c r="E181" s="95"/>
      <c r="F181" s="94"/>
    </row>
    <row r="182" spans="1:7" ht="33" x14ac:dyDescent="0.3">
      <c r="A182" s="52" t="s">
        <v>220</v>
      </c>
      <c r="B182" s="94">
        <v>0</v>
      </c>
      <c r="C182" s="94"/>
      <c r="D182" s="95" t="s">
        <v>428</v>
      </c>
      <c r="E182" s="69" t="s">
        <v>476</v>
      </c>
      <c r="F182" s="94"/>
    </row>
    <row r="183" spans="1:7" ht="72" customHeight="1" x14ac:dyDescent="0.3">
      <c r="A183" s="17" t="s">
        <v>88</v>
      </c>
      <c r="B183" s="94">
        <v>1</v>
      </c>
      <c r="C183" s="94"/>
      <c r="D183" s="113" t="s">
        <v>453</v>
      </c>
      <c r="E183" s="94"/>
      <c r="F183" s="94"/>
    </row>
    <row r="184" spans="1:7" x14ac:dyDescent="0.3">
      <c r="A184" s="20" t="s">
        <v>238</v>
      </c>
      <c r="B184" s="94">
        <v>2</v>
      </c>
      <c r="C184" s="94"/>
      <c r="D184" s="95"/>
      <c r="E184" s="94"/>
      <c r="F184" s="94"/>
    </row>
    <row r="185" spans="1:7" ht="49.5" x14ac:dyDescent="0.3">
      <c r="A185" s="17" t="s">
        <v>309</v>
      </c>
      <c r="B185" s="94">
        <v>0</v>
      </c>
      <c r="C185" s="94"/>
      <c r="D185" s="95" t="s">
        <v>475</v>
      </c>
      <c r="E185" s="95" t="s">
        <v>418</v>
      </c>
      <c r="F185" s="94"/>
    </row>
    <row r="186" spans="1:7" x14ac:dyDescent="0.3">
      <c r="A186" s="327" t="s">
        <v>36</v>
      </c>
      <c r="B186" s="328"/>
      <c r="C186" s="329"/>
      <c r="D186" s="248">
        <f>SUM(B181:C185)</f>
        <v>5</v>
      </c>
    </row>
    <row r="187" spans="1:7" x14ac:dyDescent="0.3">
      <c r="A187" s="327" t="s">
        <v>295</v>
      </c>
      <c r="B187" s="328"/>
      <c r="C187" s="329"/>
      <c r="D187" s="33">
        <f>D186/(COUNT(B181:C185)*2)</f>
        <v>0.5</v>
      </c>
    </row>
    <row r="188" spans="1:7" s="22" customFormat="1" x14ac:dyDescent="0.3">
      <c r="A188" s="26"/>
      <c r="B188" s="27"/>
      <c r="C188" s="27"/>
      <c r="D188" s="28"/>
      <c r="G188" s="126"/>
    </row>
    <row r="189" spans="1:7" ht="19.5" x14ac:dyDescent="0.4">
      <c r="A189" s="325" t="s">
        <v>216</v>
      </c>
      <c r="B189" s="326"/>
      <c r="C189" s="326"/>
      <c r="D189" s="326"/>
      <c r="E189" s="326"/>
      <c r="F189" s="32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0.75" customHeight="1" x14ac:dyDescent="0.3">
      <c r="A192" s="20" t="s">
        <v>311</v>
      </c>
      <c r="B192" s="94">
        <v>0</v>
      </c>
      <c r="C192" s="94"/>
      <c r="D192" s="95" t="s">
        <v>417</v>
      </c>
      <c r="E192" s="95" t="s">
        <v>470</v>
      </c>
      <c r="F192" s="94"/>
    </row>
    <row r="193" spans="1:6" x14ac:dyDescent="0.3">
      <c r="A193" s="53" t="s">
        <v>189</v>
      </c>
      <c r="B193" s="94" t="s">
        <v>32</v>
      </c>
      <c r="C193" s="94"/>
      <c r="D193" s="94"/>
      <c r="E193" s="94"/>
      <c r="F193" s="94"/>
    </row>
    <row r="194" spans="1:6" x14ac:dyDescent="0.3">
      <c r="A194" s="327" t="s">
        <v>36</v>
      </c>
      <c r="B194" s="328"/>
      <c r="C194" s="329"/>
      <c r="D194" s="54">
        <f>SUM(B190:C193)</f>
        <v>2</v>
      </c>
    </row>
    <row r="195" spans="1:6" x14ac:dyDescent="0.3">
      <c r="A195" s="327" t="s">
        <v>295</v>
      </c>
      <c r="B195" s="328"/>
      <c r="C195" s="329"/>
      <c r="D195" s="33">
        <f>D194/(COUNT(B190:C193)*2)</f>
        <v>0.5</v>
      </c>
    </row>
    <row r="197" spans="1:6" ht="18" x14ac:dyDescent="0.35">
      <c r="A197" s="64" t="s">
        <v>471</v>
      </c>
      <c r="B197" s="63"/>
      <c r="C197" s="63"/>
      <c r="D197" s="348">
        <v>0</v>
      </c>
      <c r="E197" s="287"/>
      <c r="F197" s="288"/>
    </row>
    <row r="198" spans="1:6" ht="22.5" x14ac:dyDescent="0.3">
      <c r="A198" s="35" t="s">
        <v>45</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0.83185840707964598</v>
      </c>
    </row>
  </sheetData>
  <sheetProtection algorithmName="SHA-512" hashValue="gYz+0GCR7IbzGbXlzDyrqLrl2BwgAalSpWmTvJBgAXPevgnHVpQSEnPrIg7y39VolRpKd/29OHRGHy3poX3u0A==" saltValue="tKcOn5ETObuCdmKZICSLm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0"/>
      <c r="E1" s="320"/>
      <c r="F1" s="320"/>
      <c r="G1" s="32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1" t="s">
        <v>179</v>
      </c>
      <c r="B7" s="321"/>
      <c r="C7" s="321"/>
      <c r="D7" s="321"/>
      <c r="E7" s="321"/>
      <c r="F7" s="321"/>
      <c r="G7" s="125"/>
    </row>
    <row r="8" spans="1:7" ht="29.25" x14ac:dyDescent="0.45">
      <c r="A8" s="322" t="str">
        <f>'Page de garde'!D18</f>
        <v>Sfax El Jadida</v>
      </c>
      <c r="B8" s="322"/>
      <c r="C8" s="322"/>
      <c r="D8" s="322"/>
      <c r="E8" s="322"/>
      <c r="F8" s="322"/>
      <c r="G8" s="125"/>
    </row>
    <row r="9" spans="1:7" ht="24" x14ac:dyDescent="0.45">
      <c r="A9" s="14" t="s">
        <v>42</v>
      </c>
      <c r="B9" s="323"/>
      <c r="C9" s="323"/>
      <c r="D9" s="323"/>
      <c r="E9" s="323"/>
      <c r="F9" s="323"/>
      <c r="G9" s="125"/>
    </row>
    <row r="10" spans="1:7" ht="24" x14ac:dyDescent="0.45">
      <c r="A10" s="15" t="s">
        <v>44</v>
      </c>
      <c r="B10" s="324"/>
      <c r="C10" s="324"/>
      <c r="D10" s="324"/>
      <c r="E10" s="324"/>
      <c r="F10" s="324"/>
      <c r="G10" s="125"/>
    </row>
    <row r="11" spans="1:7" ht="24" x14ac:dyDescent="0.45">
      <c r="A11" s="14" t="s">
        <v>43</v>
      </c>
      <c r="B11" s="319"/>
      <c r="C11" s="319"/>
      <c r="D11" s="319"/>
      <c r="E11" s="319"/>
      <c r="F11" s="319"/>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1" t="s">
        <v>30</v>
      </c>
      <c r="B17" s="302" t="s">
        <v>31</v>
      </c>
      <c r="C17" s="302"/>
      <c r="D17" s="302" t="s">
        <v>46</v>
      </c>
      <c r="E17" s="303" t="s">
        <v>310</v>
      </c>
      <c r="F17" s="303" t="s">
        <v>358</v>
      </c>
    </row>
    <row r="18" spans="1:8" ht="16.5" customHeight="1" x14ac:dyDescent="0.3">
      <c r="A18" s="301"/>
      <c r="B18" s="41" t="s">
        <v>34</v>
      </c>
      <c r="C18" s="41" t="s">
        <v>33</v>
      </c>
      <c r="D18" s="302"/>
      <c r="E18" s="303"/>
      <c r="F18" s="30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1" t="s">
        <v>379</v>
      </c>
      <c r="B38" s="312"/>
      <c r="C38" s="312"/>
      <c r="D38" s="312"/>
      <c r="E38" s="312"/>
      <c r="F38" s="31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1" t="s">
        <v>30</v>
      </c>
      <c r="B50" s="302" t="s">
        <v>31</v>
      </c>
      <c r="C50" s="302"/>
      <c r="D50" s="302" t="s">
        <v>46</v>
      </c>
      <c r="E50" s="303" t="s">
        <v>310</v>
      </c>
      <c r="F50" s="303" t="s">
        <v>360</v>
      </c>
      <c r="G50" s="127"/>
    </row>
    <row r="51" spans="1:7" x14ac:dyDescent="0.3">
      <c r="A51" s="301"/>
      <c r="B51" s="41" t="s">
        <v>34</v>
      </c>
      <c r="C51" s="41" t="s">
        <v>33</v>
      </c>
      <c r="D51" s="302"/>
      <c r="E51" s="303"/>
      <c r="F51" s="30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1" t="s">
        <v>379</v>
      </c>
      <c r="B94" s="312"/>
      <c r="C94" s="312"/>
      <c r="D94" s="312"/>
      <c r="E94" s="312"/>
      <c r="F94" s="31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1" t="s">
        <v>30</v>
      </c>
      <c r="B107" s="302" t="s">
        <v>31</v>
      </c>
      <c r="C107" s="302"/>
      <c r="D107" s="302" t="s">
        <v>46</v>
      </c>
      <c r="E107" s="303" t="s">
        <v>310</v>
      </c>
      <c r="F107" s="303" t="s">
        <v>360</v>
      </c>
    </row>
    <row r="108" spans="1:7" x14ac:dyDescent="0.3">
      <c r="A108" s="301"/>
      <c r="B108" s="41" t="s">
        <v>34</v>
      </c>
      <c r="C108" s="41" t="s">
        <v>33</v>
      </c>
      <c r="D108" s="302"/>
      <c r="E108" s="303"/>
      <c r="F108" s="30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4" t="s">
        <v>379</v>
      </c>
      <c r="B148" s="315"/>
      <c r="C148" s="315"/>
      <c r="D148" s="31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1" t="s">
        <v>30</v>
      </c>
      <c r="B162" s="302" t="s">
        <v>31</v>
      </c>
      <c r="C162" s="302"/>
      <c r="D162" s="302" t="s">
        <v>46</v>
      </c>
      <c r="E162" s="303" t="s">
        <v>310</v>
      </c>
      <c r="F162" s="303" t="s">
        <v>360</v>
      </c>
      <c r="G162" s="127"/>
    </row>
    <row r="163" spans="1:7" x14ac:dyDescent="0.3">
      <c r="A163" s="301"/>
      <c r="B163" s="41" t="s">
        <v>34</v>
      </c>
      <c r="C163" s="41" t="s">
        <v>33</v>
      </c>
      <c r="D163" s="302"/>
      <c r="E163" s="303"/>
      <c r="F163" s="30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07" t="s">
        <v>379</v>
      </c>
      <c r="B195" s="307"/>
      <c r="C195" s="307"/>
      <c r="D195" s="307"/>
      <c r="E195" s="307"/>
      <c r="F195" s="30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1" t="s">
        <v>30</v>
      </c>
      <c r="B209" s="302" t="s">
        <v>31</v>
      </c>
      <c r="C209" s="302"/>
      <c r="D209" s="302" t="s">
        <v>46</v>
      </c>
      <c r="E209" s="303" t="s">
        <v>310</v>
      </c>
      <c r="F209" s="303" t="s">
        <v>360</v>
      </c>
      <c r="G209" s="127"/>
    </row>
    <row r="210" spans="1:7" x14ac:dyDescent="0.3">
      <c r="A210" s="301"/>
      <c r="B210" s="41" t="s">
        <v>34</v>
      </c>
      <c r="C210" s="41" t="s">
        <v>33</v>
      </c>
      <c r="D210" s="302"/>
      <c r="E210" s="303"/>
      <c r="F210" s="30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07" t="s">
        <v>379</v>
      </c>
      <c r="B256" s="307"/>
      <c r="C256" s="307"/>
      <c r="D256" s="307"/>
      <c r="E256" s="307"/>
      <c r="F256" s="30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1" t="s">
        <v>30</v>
      </c>
      <c r="B270" s="302" t="s">
        <v>31</v>
      </c>
      <c r="C270" s="302"/>
      <c r="D270" s="302" t="s">
        <v>46</v>
      </c>
      <c r="E270" s="303" t="s">
        <v>310</v>
      </c>
      <c r="F270" s="303" t="s">
        <v>360</v>
      </c>
      <c r="G270" s="214"/>
    </row>
    <row r="271" spans="1:7" s="16" customFormat="1" x14ac:dyDescent="0.3">
      <c r="A271" s="301"/>
      <c r="B271" s="41" t="s">
        <v>34</v>
      </c>
      <c r="C271" s="41" t="s">
        <v>33</v>
      </c>
      <c r="D271" s="302"/>
      <c r="E271" s="303"/>
      <c r="F271" s="30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08" t="s">
        <v>396</v>
      </c>
      <c r="B308" s="309"/>
      <c r="C308" s="309"/>
      <c r="D308" s="309"/>
      <c r="E308" s="309"/>
      <c r="F308" s="31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1" t="s">
        <v>30</v>
      </c>
      <c r="B322" s="302" t="s">
        <v>31</v>
      </c>
      <c r="C322" s="302"/>
      <c r="D322" s="302" t="s">
        <v>46</v>
      </c>
      <c r="E322" s="303" t="s">
        <v>310</v>
      </c>
      <c r="F322" s="303" t="s">
        <v>360</v>
      </c>
      <c r="G322" s="127"/>
    </row>
    <row r="323" spans="1:7" x14ac:dyDescent="0.3">
      <c r="A323" s="301"/>
      <c r="B323" s="41" t="s">
        <v>34</v>
      </c>
      <c r="C323" s="41" t="s">
        <v>33</v>
      </c>
      <c r="D323" s="302"/>
      <c r="E323" s="303"/>
      <c r="F323" s="30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08" t="s">
        <v>379</v>
      </c>
      <c r="B349" s="309"/>
      <c r="C349" s="309"/>
      <c r="D349" s="309"/>
      <c r="E349" s="309"/>
      <c r="F349" s="30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1" t="s">
        <v>30</v>
      </c>
      <c r="B362" s="302" t="s">
        <v>31</v>
      </c>
      <c r="C362" s="302"/>
      <c r="D362" s="302" t="s">
        <v>46</v>
      </c>
      <c r="E362" s="303" t="s">
        <v>310</v>
      </c>
      <c r="F362" s="303" t="s">
        <v>360</v>
      </c>
      <c r="G362" s="127"/>
    </row>
    <row r="363" spans="1:7" x14ac:dyDescent="0.3">
      <c r="A363" s="301"/>
      <c r="B363" s="41" t="s">
        <v>34</v>
      </c>
      <c r="C363" s="41" t="s">
        <v>33</v>
      </c>
      <c r="D363" s="302"/>
      <c r="E363" s="303"/>
      <c r="F363" s="30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07" t="s">
        <v>379</v>
      </c>
      <c r="B383" s="307"/>
      <c r="C383" s="307"/>
      <c r="D383" s="307"/>
      <c r="E383" s="307"/>
      <c r="F383" s="30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1" t="s">
        <v>30</v>
      </c>
      <c r="B395" s="302" t="s">
        <v>31</v>
      </c>
      <c r="C395" s="302"/>
      <c r="D395" s="302" t="s">
        <v>46</v>
      </c>
      <c r="E395" s="303" t="s">
        <v>310</v>
      </c>
      <c r="F395" s="303" t="s">
        <v>360</v>
      </c>
      <c r="G395" s="127"/>
    </row>
    <row r="396" spans="1:7" x14ac:dyDescent="0.3">
      <c r="A396" s="301"/>
      <c r="B396" s="41" t="s">
        <v>34</v>
      </c>
      <c r="C396" s="41" t="s">
        <v>33</v>
      </c>
      <c r="D396" s="302"/>
      <c r="E396" s="303"/>
      <c r="F396" s="30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07" t="s">
        <v>379</v>
      </c>
      <c r="B435" s="307"/>
      <c r="C435" s="307"/>
      <c r="D435" s="307"/>
      <c r="E435" s="307"/>
      <c r="F435" s="30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1" t="s">
        <v>30</v>
      </c>
      <c r="B448" s="302" t="s">
        <v>31</v>
      </c>
      <c r="C448" s="302"/>
      <c r="D448" s="302" t="s">
        <v>46</v>
      </c>
      <c r="E448" s="303" t="s">
        <v>310</v>
      </c>
      <c r="F448" s="303" t="s">
        <v>360</v>
      </c>
      <c r="G448" s="127"/>
    </row>
    <row r="449" spans="1:6" x14ac:dyDescent="0.3">
      <c r="A449" s="301"/>
      <c r="B449" s="41" t="s">
        <v>34</v>
      </c>
      <c r="C449" s="41" t="s">
        <v>33</v>
      </c>
      <c r="D449" s="302"/>
      <c r="E449" s="303"/>
      <c r="F449" s="30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4" t="s">
        <v>379</v>
      </c>
      <c r="B471" s="305"/>
      <c r="C471" s="305"/>
      <c r="D471" s="305"/>
      <c r="E471" s="305"/>
      <c r="F471" s="30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6" t="s">
        <v>367</v>
      </c>
      <c r="B483" s="306"/>
      <c r="C483" s="306"/>
      <c r="D483" s="306"/>
      <c r="E483" s="185"/>
      <c r="F483" s="201"/>
    </row>
    <row r="484" spans="1:7" x14ac:dyDescent="0.3">
      <c r="A484" s="74">
        <f>B11</f>
        <v>0</v>
      </c>
      <c r="B484" s="124"/>
      <c r="C484" s="135"/>
      <c r="D484" s="124"/>
    </row>
    <row r="485" spans="1:7" x14ac:dyDescent="0.3">
      <c r="A485" s="301" t="s">
        <v>30</v>
      </c>
      <c r="B485" s="302" t="s">
        <v>31</v>
      </c>
      <c r="C485" s="302"/>
      <c r="D485" s="302" t="s">
        <v>46</v>
      </c>
      <c r="E485" s="303" t="s">
        <v>310</v>
      </c>
      <c r="F485" s="303" t="s">
        <v>360</v>
      </c>
      <c r="G485" s="127"/>
    </row>
    <row r="486" spans="1:7" x14ac:dyDescent="0.3">
      <c r="A486" s="301"/>
      <c r="B486" s="41" t="s">
        <v>34</v>
      </c>
      <c r="C486" s="41" t="s">
        <v>33</v>
      </c>
      <c r="D486" s="302"/>
      <c r="E486" s="303"/>
      <c r="F486" s="303"/>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1" t="s">
        <v>30</v>
      </c>
      <c r="B507" s="302" t="s">
        <v>31</v>
      </c>
      <c r="C507" s="302"/>
      <c r="D507" s="302" t="s">
        <v>46</v>
      </c>
      <c r="E507" s="303" t="s">
        <v>310</v>
      </c>
      <c r="F507" s="303" t="s">
        <v>360</v>
      </c>
      <c r="G507" s="127"/>
    </row>
    <row r="508" spans="1:7" x14ac:dyDescent="0.3">
      <c r="A508" s="301"/>
      <c r="B508" s="41" t="s">
        <v>34</v>
      </c>
      <c r="C508" s="41" t="s">
        <v>33</v>
      </c>
      <c r="D508" s="344"/>
      <c r="E508" s="303"/>
      <c r="F508" s="30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1" t="s">
        <v>30</v>
      </c>
      <c r="B518" s="302" t="s">
        <v>31</v>
      </c>
      <c r="C518" s="302"/>
      <c r="D518" s="302" t="s">
        <v>46</v>
      </c>
      <c r="E518" s="303" t="s">
        <v>310</v>
      </c>
      <c r="F518" s="303" t="s">
        <v>360</v>
      </c>
      <c r="G518" s="127"/>
    </row>
    <row r="519" spans="1:7" x14ac:dyDescent="0.3">
      <c r="A519" s="301"/>
      <c r="B519" s="41" t="s">
        <v>34</v>
      </c>
      <c r="C519" s="41" t="s">
        <v>33</v>
      </c>
      <c r="D519" s="344"/>
      <c r="E519" s="303"/>
      <c r="F519" s="30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1" t="s">
        <v>30</v>
      </c>
      <c r="B538" s="302" t="s">
        <v>31</v>
      </c>
      <c r="C538" s="302"/>
      <c r="D538" s="302" t="s">
        <v>46</v>
      </c>
      <c r="E538" s="303" t="s">
        <v>310</v>
      </c>
      <c r="F538" s="303" t="s">
        <v>360</v>
      </c>
      <c r="G538" s="127"/>
    </row>
    <row r="539" spans="1:7" x14ac:dyDescent="0.3">
      <c r="A539" s="301"/>
      <c r="B539" s="41" t="s">
        <v>34</v>
      </c>
      <c r="C539" s="41" t="s">
        <v>33</v>
      </c>
      <c r="D539" s="344"/>
      <c r="E539" s="303"/>
      <c r="F539" s="30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0"/>
      <c r="E1" s="320"/>
      <c r="F1" s="320"/>
      <c r="G1" s="32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1" t="s">
        <v>50</v>
      </c>
      <c r="B6" s="341"/>
      <c r="C6" s="341"/>
      <c r="D6" s="341"/>
      <c r="E6" s="341"/>
      <c r="F6" s="341"/>
      <c r="G6" s="125"/>
    </row>
    <row r="7" spans="1:7" s="12" customFormat="1" ht="21.75" customHeight="1" x14ac:dyDescent="0.45">
      <c r="A7" s="322" t="str">
        <f>'A2 Exploitation'!A8:F8</f>
        <v>Sfax El Jadida</v>
      </c>
      <c r="B7" s="322"/>
      <c r="C7" s="322"/>
      <c r="D7" s="322"/>
      <c r="E7" s="322"/>
      <c r="F7" s="322"/>
      <c r="G7" s="125"/>
    </row>
    <row r="8" spans="1:7" s="12" customFormat="1" ht="24" x14ac:dyDescent="0.45">
      <c r="A8" s="14" t="s">
        <v>42</v>
      </c>
      <c r="B8" s="342">
        <f>'A2 Exploitation'!B9:F9</f>
        <v>0</v>
      </c>
      <c r="C8" s="342"/>
      <c r="D8" s="342"/>
      <c r="E8" s="342"/>
      <c r="F8" s="342"/>
      <c r="G8" s="125"/>
    </row>
    <row r="9" spans="1:7" s="12" customFormat="1" ht="24" x14ac:dyDescent="0.45">
      <c r="A9" s="15" t="s">
        <v>44</v>
      </c>
      <c r="B9" s="343">
        <f>'A2 Exploitation'!B10:F10</f>
        <v>0</v>
      </c>
      <c r="C9" s="343"/>
      <c r="D9" s="343"/>
      <c r="E9" s="343"/>
      <c r="F9" s="343"/>
      <c r="G9" s="125"/>
    </row>
    <row r="10" spans="1:7" s="12" customFormat="1" ht="24" x14ac:dyDescent="0.45">
      <c r="A10" s="14" t="s">
        <v>43</v>
      </c>
      <c r="B10" s="340">
        <f>'A2 Exploitation'!B11:F11</f>
        <v>0</v>
      </c>
      <c r="C10" s="340"/>
      <c r="D10" s="340"/>
      <c r="E10" s="340"/>
      <c r="F10" s="340"/>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01" t="s">
        <v>30</v>
      </c>
      <c r="B13" s="302" t="s">
        <v>31</v>
      </c>
      <c r="C13" s="302"/>
      <c r="D13" s="302" t="s">
        <v>46</v>
      </c>
      <c r="E13" s="302" t="s">
        <v>190</v>
      </c>
      <c r="F13" s="302" t="s">
        <v>191</v>
      </c>
      <c r="G13" s="112"/>
    </row>
    <row r="14" spans="1:7" s="12" customFormat="1" ht="12.75" customHeight="1" x14ac:dyDescent="0.3">
      <c r="A14" s="301"/>
      <c r="B14" s="34" t="s">
        <v>34</v>
      </c>
      <c r="C14" s="34" t="s">
        <v>33</v>
      </c>
      <c r="D14" s="302"/>
      <c r="E14" s="302"/>
      <c r="F14" s="302"/>
      <c r="G14" s="127"/>
    </row>
    <row r="15" spans="1:7" x14ac:dyDescent="0.3">
      <c r="A15" s="17"/>
      <c r="B15" s="17"/>
      <c r="C15" s="17"/>
      <c r="D15" s="17"/>
    </row>
    <row r="16" spans="1:7" ht="19.5" x14ac:dyDescent="0.4">
      <c r="A16" s="334" t="s">
        <v>0</v>
      </c>
      <c r="B16" s="335"/>
      <c r="C16" s="335"/>
      <c r="D16" s="335"/>
      <c r="E16" s="335"/>
      <c r="F16" s="33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6" t="s">
        <v>36</v>
      </c>
      <c r="B22" s="332"/>
      <c r="C22" s="333"/>
      <c r="D22" s="250">
        <f>SUM(B17:C21)</f>
        <v>0</v>
      </c>
    </row>
    <row r="23" spans="1:7" x14ac:dyDescent="0.3">
      <c r="A23" s="327" t="s">
        <v>295</v>
      </c>
      <c r="B23" s="328"/>
      <c r="C23" s="329"/>
      <c r="D23" s="33">
        <f>D22/(COUNT(B17:C21)*2)</f>
        <v>0</v>
      </c>
    </row>
    <row r="24" spans="1:7" s="22" customFormat="1" x14ac:dyDescent="0.3">
      <c r="A24" s="26"/>
      <c r="B24" s="27"/>
      <c r="C24" s="27"/>
      <c r="D24" s="28"/>
      <c r="G24" s="126"/>
    </row>
    <row r="25" spans="1:7" ht="19.5" x14ac:dyDescent="0.4">
      <c r="A25" s="325" t="s">
        <v>4</v>
      </c>
      <c r="B25" s="326"/>
      <c r="C25" s="326"/>
      <c r="D25" s="326"/>
      <c r="E25" s="326"/>
      <c r="F25" s="32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27" t="s">
        <v>36</v>
      </c>
      <c r="B33" s="328"/>
      <c r="C33" s="329"/>
      <c r="D33" s="248">
        <f>SUM(B26:C32)</f>
        <v>0</v>
      </c>
    </row>
    <row r="34" spans="1:7" x14ac:dyDescent="0.3">
      <c r="A34" s="327" t="s">
        <v>295</v>
      </c>
      <c r="B34" s="328"/>
      <c r="C34" s="329"/>
      <c r="D34" s="33">
        <f>D33/(COUNT(B26:C32)*2)</f>
        <v>0</v>
      </c>
    </row>
    <row r="35" spans="1:7" s="22" customFormat="1" x14ac:dyDescent="0.3">
      <c r="A35" s="26"/>
      <c r="B35" s="27"/>
      <c r="C35" s="27"/>
      <c r="D35" s="28"/>
      <c r="G35" s="126"/>
    </row>
    <row r="36" spans="1:7" s="22" customFormat="1" ht="19.5" x14ac:dyDescent="0.4">
      <c r="A36" s="325" t="s">
        <v>219</v>
      </c>
      <c r="B36" s="326"/>
      <c r="C36" s="326"/>
      <c r="D36" s="326"/>
      <c r="E36" s="326"/>
      <c r="F36" s="32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27" t="s">
        <v>36</v>
      </c>
      <c r="B42" s="328"/>
      <c r="C42" s="329"/>
      <c r="D42" s="248">
        <f>SUM(B37:C41)</f>
        <v>0</v>
      </c>
      <c r="E42" s="13"/>
      <c r="F42" s="13"/>
      <c r="G42" s="126"/>
    </row>
    <row r="43" spans="1:7" s="22" customFormat="1" x14ac:dyDescent="0.3">
      <c r="A43" s="327" t="s">
        <v>295</v>
      </c>
      <c r="B43" s="328"/>
      <c r="C43" s="329"/>
      <c r="D43" s="33">
        <f>D42/(COUNT(B37:C41)*2)</f>
        <v>0</v>
      </c>
      <c r="E43" s="13"/>
      <c r="F43" s="13"/>
      <c r="G43" s="126"/>
    </row>
    <row r="44" spans="1:7" s="22" customFormat="1" x14ac:dyDescent="0.3">
      <c r="A44" s="47"/>
      <c r="B44" s="48"/>
      <c r="C44" s="48"/>
      <c r="D44" s="49"/>
      <c r="G44" s="126"/>
    </row>
    <row r="45" spans="1:7" ht="19.5" x14ac:dyDescent="0.4">
      <c r="A45" s="337" t="s">
        <v>21</v>
      </c>
      <c r="B45" s="338"/>
      <c r="C45" s="338"/>
      <c r="D45" s="338"/>
      <c r="E45" s="338"/>
      <c r="F45" s="33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27" t="s">
        <v>36</v>
      </c>
      <c r="B52" s="328"/>
      <c r="C52" s="329"/>
      <c r="D52" s="248">
        <f>SUM(B46:C51)</f>
        <v>0</v>
      </c>
    </row>
    <row r="53" spans="1:7" x14ac:dyDescent="0.3">
      <c r="A53" s="327" t="s">
        <v>295</v>
      </c>
      <c r="B53" s="328"/>
      <c r="C53" s="329"/>
      <c r="D53" s="33">
        <f>D52/(COUNT(B46:C51)*2)</f>
        <v>0</v>
      </c>
    </row>
    <row r="54" spans="1:7" s="22" customFormat="1" x14ac:dyDescent="0.3">
      <c r="A54" s="26"/>
      <c r="B54" s="27"/>
      <c r="C54" s="27"/>
      <c r="D54" s="28"/>
      <c r="G54" s="126"/>
    </row>
    <row r="55" spans="1:7" ht="19.5" x14ac:dyDescent="0.4">
      <c r="A55" s="325" t="s">
        <v>8</v>
      </c>
      <c r="B55" s="326"/>
      <c r="C55" s="326"/>
      <c r="D55" s="326"/>
      <c r="E55" s="326"/>
      <c r="F55" s="32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27" t="s">
        <v>36</v>
      </c>
      <c r="B63" s="328"/>
      <c r="C63" s="329"/>
      <c r="D63" s="248">
        <f>SUM(B56:C62)</f>
        <v>0</v>
      </c>
    </row>
    <row r="64" spans="1:7" x14ac:dyDescent="0.3">
      <c r="A64" s="327" t="s">
        <v>295</v>
      </c>
      <c r="B64" s="328"/>
      <c r="C64" s="329"/>
      <c r="D64" s="33">
        <f>D63/(COUNT(B56:C62)*2)</f>
        <v>0</v>
      </c>
    </row>
    <row r="65" spans="1:7" s="22" customFormat="1" x14ac:dyDescent="0.3">
      <c r="A65" s="26"/>
      <c r="B65" s="27"/>
      <c r="C65" s="27"/>
      <c r="D65" s="28"/>
      <c r="G65" s="126"/>
    </row>
    <row r="66" spans="1:7" ht="19.5" x14ac:dyDescent="0.4">
      <c r="A66" s="325" t="s">
        <v>130</v>
      </c>
      <c r="B66" s="326"/>
      <c r="C66" s="326"/>
      <c r="D66" s="326"/>
      <c r="E66" s="326"/>
      <c r="F66" s="32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27" t="s">
        <v>36</v>
      </c>
      <c r="B84" s="328"/>
      <c r="C84" s="329"/>
      <c r="D84" s="248">
        <f>SUM(B67:C83)</f>
        <v>0</v>
      </c>
    </row>
    <row r="85" spans="1:7" x14ac:dyDescent="0.3">
      <c r="A85" s="327" t="s">
        <v>295</v>
      </c>
      <c r="B85" s="328"/>
      <c r="C85" s="329"/>
      <c r="D85" s="33">
        <f>D84/(COUNT(B67:C83)*2)</f>
        <v>0</v>
      </c>
    </row>
    <row r="86" spans="1:7" s="22" customFormat="1" x14ac:dyDescent="0.3">
      <c r="A86" s="26"/>
      <c r="B86" s="27"/>
      <c r="C86" s="27"/>
      <c r="D86" s="28"/>
      <c r="G86" s="126"/>
    </row>
    <row r="87" spans="1:7" ht="19.5" x14ac:dyDescent="0.4">
      <c r="A87" s="325" t="s">
        <v>211</v>
      </c>
      <c r="B87" s="326"/>
      <c r="C87" s="326"/>
      <c r="D87" s="326"/>
      <c r="E87" s="326"/>
      <c r="F87" s="32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27" t="s">
        <v>36</v>
      </c>
      <c r="B102" s="328"/>
      <c r="C102" s="329"/>
      <c r="D102" s="248">
        <f>SUM(B88:C101)</f>
        <v>0</v>
      </c>
    </row>
    <row r="103" spans="1:7" x14ac:dyDescent="0.3">
      <c r="A103" s="327" t="s">
        <v>295</v>
      </c>
      <c r="B103" s="328"/>
      <c r="C103" s="32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5" t="s">
        <v>212</v>
      </c>
      <c r="B106" s="326"/>
      <c r="C106" s="326"/>
      <c r="D106" s="326"/>
      <c r="E106" s="326"/>
      <c r="F106" s="32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27" t="s">
        <v>36</v>
      </c>
      <c r="B118" s="328"/>
      <c r="C118" s="329"/>
      <c r="D118" s="248">
        <f>SUM(B107:C117)</f>
        <v>0</v>
      </c>
      <c r="E118" s="13"/>
      <c r="F118" s="13"/>
      <c r="G118" s="126"/>
    </row>
    <row r="119" spans="1:7" s="22" customFormat="1" x14ac:dyDescent="0.3">
      <c r="A119" s="327" t="s">
        <v>295</v>
      </c>
      <c r="B119" s="328"/>
      <c r="C119" s="329"/>
      <c r="D119" s="33">
        <f>D118/(COUNT(B107:C117)*2)</f>
        <v>0</v>
      </c>
      <c r="E119" s="13"/>
      <c r="F119" s="13"/>
      <c r="G119" s="126"/>
    </row>
    <row r="120" spans="1:7" s="22" customFormat="1" x14ac:dyDescent="0.3">
      <c r="A120" s="26"/>
      <c r="B120" s="27"/>
      <c r="C120" s="27"/>
      <c r="D120" s="28"/>
      <c r="G120" s="126"/>
    </row>
    <row r="121" spans="1:7" ht="19.5" x14ac:dyDescent="0.4">
      <c r="A121" s="325" t="s">
        <v>185</v>
      </c>
      <c r="B121" s="326"/>
      <c r="C121" s="326"/>
      <c r="D121" s="326"/>
      <c r="E121" s="326"/>
      <c r="F121" s="32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27" t="s">
        <v>36</v>
      </c>
      <c r="B133" s="328"/>
      <c r="C133" s="329"/>
      <c r="D133" s="248">
        <f>SUM(B122:C132)</f>
        <v>0</v>
      </c>
    </row>
    <row r="134" spans="1:7" x14ac:dyDescent="0.3">
      <c r="A134" s="327" t="s">
        <v>295</v>
      </c>
      <c r="B134" s="328"/>
      <c r="C134" s="329"/>
      <c r="D134" s="32">
        <f>D133/(COUNT(B122:C132)*2)</f>
        <v>0</v>
      </c>
    </row>
    <row r="135" spans="1:7" s="22" customFormat="1" x14ac:dyDescent="0.3">
      <c r="A135" s="26"/>
      <c r="B135" s="27"/>
      <c r="C135" s="27"/>
      <c r="D135" s="31"/>
      <c r="G135" s="126"/>
    </row>
    <row r="136" spans="1:7" ht="19.5" x14ac:dyDescent="0.4">
      <c r="A136" s="325" t="s">
        <v>71</v>
      </c>
      <c r="B136" s="326"/>
      <c r="C136" s="326"/>
      <c r="D136" s="326"/>
      <c r="E136" s="326"/>
      <c r="F136" s="32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27" t="s">
        <v>36</v>
      </c>
      <c r="B149" s="328"/>
      <c r="C149" s="329"/>
      <c r="D149" s="248">
        <f>SUM(B137:C148)</f>
        <v>0</v>
      </c>
    </row>
    <row r="150" spans="1:7" x14ac:dyDescent="0.3">
      <c r="A150" s="327" t="s">
        <v>295</v>
      </c>
      <c r="B150" s="328"/>
      <c r="C150" s="329"/>
      <c r="D150" s="33">
        <f>D149/(COUNT(B137:C148)*2)</f>
        <v>0</v>
      </c>
    </row>
    <row r="151" spans="1:7" s="22" customFormat="1" x14ac:dyDescent="0.3">
      <c r="A151" s="26"/>
      <c r="B151" s="27"/>
      <c r="C151" s="27"/>
      <c r="D151" s="28"/>
      <c r="G151" s="126"/>
    </row>
    <row r="152" spans="1:7" ht="19.5" x14ac:dyDescent="0.4">
      <c r="A152" s="325" t="s">
        <v>217</v>
      </c>
      <c r="B152" s="326"/>
      <c r="C152" s="326"/>
      <c r="D152" s="326"/>
      <c r="E152" s="326"/>
      <c r="F152" s="32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27" t="s">
        <v>36</v>
      </c>
      <c r="B161" s="332"/>
      <c r="C161" s="333"/>
      <c r="D161" s="250">
        <f>SUM(B153:C160)</f>
        <v>0</v>
      </c>
    </row>
    <row r="162" spans="1:7" x14ac:dyDescent="0.3">
      <c r="A162" s="327" t="s">
        <v>295</v>
      </c>
      <c r="B162" s="328"/>
      <c r="C162" s="329"/>
      <c r="D162" s="33">
        <f>D161/(COUNT(B153:C160)*2)</f>
        <v>0</v>
      </c>
    </row>
    <row r="163" spans="1:7" s="22" customFormat="1" x14ac:dyDescent="0.3">
      <c r="A163" s="26"/>
      <c r="B163" s="27"/>
      <c r="C163" s="29"/>
      <c r="D163" s="30"/>
      <c r="G163" s="126"/>
    </row>
    <row r="164" spans="1:7" ht="19.5" x14ac:dyDescent="0.4">
      <c r="A164" s="325" t="s">
        <v>77</v>
      </c>
      <c r="B164" s="326"/>
      <c r="C164" s="326"/>
      <c r="D164" s="326"/>
      <c r="E164" s="326"/>
      <c r="F164" s="32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27" t="s">
        <v>36</v>
      </c>
      <c r="B169" s="328"/>
      <c r="C169" s="329"/>
      <c r="D169" s="248">
        <f>SUM(B165:C168)</f>
        <v>0</v>
      </c>
    </row>
    <row r="170" spans="1:7" x14ac:dyDescent="0.3">
      <c r="A170" s="327" t="s">
        <v>295</v>
      </c>
      <c r="B170" s="328"/>
      <c r="C170" s="329"/>
      <c r="D170" s="33">
        <f>D169/(COUNT(B165:C168)*2)</f>
        <v>0</v>
      </c>
    </row>
    <row r="171" spans="1:7" s="22" customFormat="1" x14ac:dyDescent="0.3">
      <c r="A171" s="26"/>
      <c r="B171" s="27"/>
      <c r="C171" s="27"/>
      <c r="D171" s="28"/>
      <c r="G171" s="126"/>
    </row>
    <row r="172" spans="1:7" ht="19.5" x14ac:dyDescent="0.4">
      <c r="A172" s="330" t="s">
        <v>17</v>
      </c>
      <c r="B172" s="331"/>
      <c r="C172" s="331"/>
      <c r="D172" s="331"/>
      <c r="E172" s="331"/>
      <c r="F172" s="33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27" t="s">
        <v>36</v>
      </c>
      <c r="B177" s="328"/>
      <c r="C177" s="329"/>
      <c r="D177" s="248">
        <f>SUM(B173:C176)</f>
        <v>0</v>
      </c>
    </row>
    <row r="178" spans="1:7" x14ac:dyDescent="0.3">
      <c r="A178" s="327" t="s">
        <v>295</v>
      </c>
      <c r="B178" s="328"/>
      <c r="C178" s="329"/>
      <c r="D178" s="33">
        <f>D177/(COUNT(B173:C176)*2)</f>
        <v>0</v>
      </c>
    </row>
    <row r="179" spans="1:7" s="22" customFormat="1" x14ac:dyDescent="0.3">
      <c r="A179" s="26"/>
      <c r="B179" s="27"/>
      <c r="C179" s="27"/>
      <c r="D179" s="28"/>
      <c r="G179" s="126"/>
    </row>
    <row r="180" spans="1:7" ht="19.5" x14ac:dyDescent="0.4">
      <c r="A180" s="325" t="s">
        <v>78</v>
      </c>
      <c r="B180" s="326"/>
      <c r="C180" s="326"/>
      <c r="D180" s="326"/>
      <c r="E180" s="326"/>
      <c r="F180" s="32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27" t="s">
        <v>36</v>
      </c>
      <c r="B186" s="328"/>
      <c r="C186" s="329"/>
      <c r="D186" s="248">
        <f>SUM(B181:C185)</f>
        <v>0</v>
      </c>
    </row>
    <row r="187" spans="1:7" x14ac:dyDescent="0.3">
      <c r="A187" s="327" t="s">
        <v>295</v>
      </c>
      <c r="B187" s="328"/>
      <c r="C187" s="329"/>
      <c r="D187" s="33">
        <f>D186/(COUNT(B181:C185)*2)</f>
        <v>0</v>
      </c>
    </row>
    <row r="188" spans="1:7" s="22" customFormat="1" x14ac:dyDescent="0.3">
      <c r="A188" s="26"/>
      <c r="B188" s="27"/>
      <c r="C188" s="27"/>
      <c r="D188" s="28"/>
      <c r="G188" s="126"/>
    </row>
    <row r="189" spans="1:7" ht="19.5" x14ac:dyDescent="0.4">
      <c r="A189" s="325" t="s">
        <v>216</v>
      </c>
      <c r="B189" s="326"/>
      <c r="C189" s="326"/>
      <c r="D189" s="326"/>
      <c r="E189" s="326"/>
      <c r="F189" s="32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27" t="s">
        <v>36</v>
      </c>
      <c r="B194" s="328"/>
      <c r="C194" s="329"/>
      <c r="D194" s="54">
        <f>SUM(B190:C193)</f>
        <v>0</v>
      </c>
    </row>
    <row r="195" spans="1:6" x14ac:dyDescent="0.3">
      <c r="A195" s="327" t="s">
        <v>295</v>
      </c>
      <c r="B195" s="328"/>
      <c r="C195" s="329"/>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0"/>
      <c r="E1" s="320"/>
      <c r="F1" s="320"/>
      <c r="G1" s="32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1" t="s">
        <v>179</v>
      </c>
      <c r="B7" s="321"/>
      <c r="C7" s="321"/>
      <c r="D7" s="321"/>
      <c r="E7" s="321"/>
      <c r="F7" s="321"/>
      <c r="G7" s="125"/>
    </row>
    <row r="8" spans="1:7" ht="29.25" x14ac:dyDescent="0.45">
      <c r="A8" s="322" t="str">
        <f>'Page de garde'!D18</f>
        <v>Sfax El Jadida</v>
      </c>
      <c r="B8" s="322"/>
      <c r="C8" s="322"/>
      <c r="D8" s="322"/>
      <c r="E8" s="322"/>
      <c r="F8" s="322"/>
      <c r="G8" s="125"/>
    </row>
    <row r="9" spans="1:7" ht="24" x14ac:dyDescent="0.45">
      <c r="A9" s="14" t="s">
        <v>42</v>
      </c>
      <c r="B9" s="323"/>
      <c r="C9" s="323"/>
      <c r="D9" s="323"/>
      <c r="E9" s="323"/>
      <c r="F9" s="323"/>
      <c r="G9" s="125"/>
    </row>
    <row r="10" spans="1:7" ht="24" x14ac:dyDescent="0.45">
      <c r="A10" s="15" t="s">
        <v>44</v>
      </c>
      <c r="B10" s="324"/>
      <c r="C10" s="324"/>
      <c r="D10" s="324"/>
      <c r="E10" s="324"/>
      <c r="F10" s="324"/>
      <c r="G10" s="125"/>
    </row>
    <row r="11" spans="1:7" ht="24" x14ac:dyDescent="0.45">
      <c r="A11" s="14" t="s">
        <v>43</v>
      </c>
      <c r="B11" s="319"/>
      <c r="C11" s="319"/>
      <c r="D11" s="319"/>
      <c r="E11" s="319"/>
      <c r="F11" s="319"/>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1" t="s">
        <v>30</v>
      </c>
      <c r="B17" s="302" t="s">
        <v>31</v>
      </c>
      <c r="C17" s="302"/>
      <c r="D17" s="302" t="s">
        <v>46</v>
      </c>
      <c r="E17" s="303" t="s">
        <v>310</v>
      </c>
      <c r="F17" s="303" t="s">
        <v>358</v>
      </c>
    </row>
    <row r="18" spans="1:8" ht="16.5" customHeight="1" x14ac:dyDescent="0.3">
      <c r="A18" s="301"/>
      <c r="B18" s="41" t="s">
        <v>34</v>
      </c>
      <c r="C18" s="41" t="s">
        <v>33</v>
      </c>
      <c r="D18" s="302"/>
      <c r="E18" s="303"/>
      <c r="F18" s="30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1" t="s">
        <v>379</v>
      </c>
      <c r="B38" s="312"/>
      <c r="C38" s="312"/>
      <c r="D38" s="312"/>
      <c r="E38" s="312"/>
      <c r="F38" s="31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1" t="s">
        <v>30</v>
      </c>
      <c r="B50" s="302" t="s">
        <v>31</v>
      </c>
      <c r="C50" s="302"/>
      <c r="D50" s="302" t="s">
        <v>46</v>
      </c>
      <c r="E50" s="303" t="s">
        <v>310</v>
      </c>
      <c r="F50" s="303" t="s">
        <v>360</v>
      </c>
      <c r="G50" s="127"/>
    </row>
    <row r="51" spans="1:7" x14ac:dyDescent="0.3">
      <c r="A51" s="301"/>
      <c r="B51" s="41" t="s">
        <v>34</v>
      </c>
      <c r="C51" s="41" t="s">
        <v>33</v>
      </c>
      <c r="D51" s="302"/>
      <c r="E51" s="303"/>
      <c r="F51" s="30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1" t="s">
        <v>379</v>
      </c>
      <c r="B94" s="312"/>
      <c r="C94" s="312"/>
      <c r="D94" s="312"/>
      <c r="E94" s="312"/>
      <c r="F94" s="31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1" t="s">
        <v>30</v>
      </c>
      <c r="B107" s="302" t="s">
        <v>31</v>
      </c>
      <c r="C107" s="302"/>
      <c r="D107" s="302" t="s">
        <v>46</v>
      </c>
      <c r="E107" s="303" t="s">
        <v>310</v>
      </c>
      <c r="F107" s="303" t="s">
        <v>360</v>
      </c>
    </row>
    <row r="108" spans="1:7" x14ac:dyDescent="0.3">
      <c r="A108" s="301"/>
      <c r="B108" s="41" t="s">
        <v>34</v>
      </c>
      <c r="C108" s="41" t="s">
        <v>33</v>
      </c>
      <c r="D108" s="302"/>
      <c r="E108" s="303"/>
      <c r="F108" s="30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4" t="s">
        <v>379</v>
      </c>
      <c r="B148" s="315"/>
      <c r="C148" s="315"/>
      <c r="D148" s="31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1" t="s">
        <v>30</v>
      </c>
      <c r="B162" s="302" t="s">
        <v>31</v>
      </c>
      <c r="C162" s="302"/>
      <c r="D162" s="302" t="s">
        <v>46</v>
      </c>
      <c r="E162" s="303" t="s">
        <v>310</v>
      </c>
      <c r="F162" s="303" t="s">
        <v>360</v>
      </c>
      <c r="G162" s="127"/>
    </row>
    <row r="163" spans="1:7" x14ac:dyDescent="0.3">
      <c r="A163" s="301"/>
      <c r="B163" s="41" t="s">
        <v>34</v>
      </c>
      <c r="C163" s="41" t="s">
        <v>33</v>
      </c>
      <c r="D163" s="302"/>
      <c r="E163" s="303"/>
      <c r="F163" s="30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07" t="s">
        <v>379</v>
      </c>
      <c r="B195" s="307"/>
      <c r="C195" s="307"/>
      <c r="D195" s="307"/>
      <c r="E195" s="307"/>
      <c r="F195" s="30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1" t="s">
        <v>30</v>
      </c>
      <c r="B209" s="302" t="s">
        <v>31</v>
      </c>
      <c r="C209" s="302"/>
      <c r="D209" s="302" t="s">
        <v>46</v>
      </c>
      <c r="E209" s="303" t="s">
        <v>310</v>
      </c>
      <c r="F209" s="303" t="s">
        <v>360</v>
      </c>
      <c r="G209" s="127"/>
    </row>
    <row r="210" spans="1:7" x14ac:dyDescent="0.3">
      <c r="A210" s="301"/>
      <c r="B210" s="41" t="s">
        <v>34</v>
      </c>
      <c r="C210" s="41" t="s">
        <v>33</v>
      </c>
      <c r="D210" s="302"/>
      <c r="E210" s="303"/>
      <c r="F210" s="30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07" t="s">
        <v>379</v>
      </c>
      <c r="B256" s="307"/>
      <c r="C256" s="307"/>
      <c r="D256" s="307"/>
      <c r="E256" s="307"/>
      <c r="F256" s="30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1" t="s">
        <v>30</v>
      </c>
      <c r="B270" s="302" t="s">
        <v>31</v>
      </c>
      <c r="C270" s="302"/>
      <c r="D270" s="302" t="s">
        <v>46</v>
      </c>
      <c r="E270" s="303" t="s">
        <v>310</v>
      </c>
      <c r="F270" s="303" t="s">
        <v>360</v>
      </c>
      <c r="G270" s="214"/>
    </row>
    <row r="271" spans="1:7" s="16" customFormat="1" x14ac:dyDescent="0.3">
      <c r="A271" s="301"/>
      <c r="B271" s="41" t="s">
        <v>34</v>
      </c>
      <c r="C271" s="41" t="s">
        <v>33</v>
      </c>
      <c r="D271" s="302"/>
      <c r="E271" s="303"/>
      <c r="F271" s="30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08" t="s">
        <v>396</v>
      </c>
      <c r="B308" s="309"/>
      <c r="C308" s="309"/>
      <c r="D308" s="309"/>
      <c r="E308" s="309"/>
      <c r="F308" s="31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1" t="s">
        <v>30</v>
      </c>
      <c r="B322" s="302" t="s">
        <v>31</v>
      </c>
      <c r="C322" s="302"/>
      <c r="D322" s="302" t="s">
        <v>46</v>
      </c>
      <c r="E322" s="303" t="s">
        <v>310</v>
      </c>
      <c r="F322" s="303" t="s">
        <v>360</v>
      </c>
      <c r="G322" s="127"/>
    </row>
    <row r="323" spans="1:7" x14ac:dyDescent="0.3">
      <c r="A323" s="301"/>
      <c r="B323" s="41" t="s">
        <v>34</v>
      </c>
      <c r="C323" s="41" t="s">
        <v>33</v>
      </c>
      <c r="D323" s="302"/>
      <c r="E323" s="303"/>
      <c r="F323" s="30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08" t="s">
        <v>379</v>
      </c>
      <c r="B349" s="309"/>
      <c r="C349" s="309"/>
      <c r="D349" s="309"/>
      <c r="E349" s="309"/>
      <c r="F349" s="30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1" t="s">
        <v>30</v>
      </c>
      <c r="B362" s="302" t="s">
        <v>31</v>
      </c>
      <c r="C362" s="302"/>
      <c r="D362" s="302" t="s">
        <v>46</v>
      </c>
      <c r="E362" s="303" t="s">
        <v>310</v>
      </c>
      <c r="F362" s="303" t="s">
        <v>360</v>
      </c>
      <c r="G362" s="127"/>
    </row>
    <row r="363" spans="1:7" x14ac:dyDescent="0.3">
      <c r="A363" s="301"/>
      <c r="B363" s="41" t="s">
        <v>34</v>
      </c>
      <c r="C363" s="41" t="s">
        <v>33</v>
      </c>
      <c r="D363" s="302"/>
      <c r="E363" s="303"/>
      <c r="F363" s="30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07" t="s">
        <v>379</v>
      </c>
      <c r="B383" s="307"/>
      <c r="C383" s="307"/>
      <c r="D383" s="307"/>
      <c r="E383" s="307"/>
      <c r="F383" s="30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1" t="s">
        <v>30</v>
      </c>
      <c r="B395" s="302" t="s">
        <v>31</v>
      </c>
      <c r="C395" s="302"/>
      <c r="D395" s="302" t="s">
        <v>46</v>
      </c>
      <c r="E395" s="303" t="s">
        <v>310</v>
      </c>
      <c r="F395" s="303" t="s">
        <v>360</v>
      </c>
      <c r="G395" s="127"/>
    </row>
    <row r="396" spans="1:7" x14ac:dyDescent="0.3">
      <c r="A396" s="301"/>
      <c r="B396" s="41" t="s">
        <v>34</v>
      </c>
      <c r="C396" s="41" t="s">
        <v>33</v>
      </c>
      <c r="D396" s="302"/>
      <c r="E396" s="303"/>
      <c r="F396" s="30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07" t="s">
        <v>379</v>
      </c>
      <c r="B435" s="307"/>
      <c r="C435" s="307"/>
      <c r="D435" s="307"/>
      <c r="E435" s="307"/>
      <c r="F435" s="30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1" t="s">
        <v>30</v>
      </c>
      <c r="B448" s="302" t="s">
        <v>31</v>
      </c>
      <c r="C448" s="302"/>
      <c r="D448" s="302" t="s">
        <v>46</v>
      </c>
      <c r="E448" s="303" t="s">
        <v>310</v>
      </c>
      <c r="F448" s="303" t="s">
        <v>360</v>
      </c>
      <c r="G448" s="127"/>
    </row>
    <row r="449" spans="1:6" x14ac:dyDescent="0.3">
      <c r="A449" s="301"/>
      <c r="B449" s="41" t="s">
        <v>34</v>
      </c>
      <c r="C449" s="41" t="s">
        <v>33</v>
      </c>
      <c r="D449" s="302"/>
      <c r="E449" s="303"/>
      <c r="F449" s="30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4" t="s">
        <v>379</v>
      </c>
      <c r="B471" s="305"/>
      <c r="C471" s="305"/>
      <c r="D471" s="305"/>
      <c r="E471" s="305"/>
      <c r="F471" s="30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6" t="s">
        <v>367</v>
      </c>
      <c r="B483" s="306"/>
      <c r="C483" s="306"/>
      <c r="D483" s="306"/>
      <c r="E483" s="185"/>
      <c r="F483" s="201"/>
    </row>
    <row r="484" spans="1:7" x14ac:dyDescent="0.3">
      <c r="A484" s="74">
        <f>B11</f>
        <v>0</v>
      </c>
      <c r="B484" s="124"/>
      <c r="C484" s="135"/>
      <c r="D484" s="124"/>
    </row>
    <row r="485" spans="1:7" x14ac:dyDescent="0.3">
      <c r="A485" s="301" t="s">
        <v>30</v>
      </c>
      <c r="B485" s="302" t="s">
        <v>31</v>
      </c>
      <c r="C485" s="302"/>
      <c r="D485" s="302" t="s">
        <v>46</v>
      </c>
      <c r="E485" s="303" t="s">
        <v>310</v>
      </c>
      <c r="F485" s="303" t="s">
        <v>360</v>
      </c>
      <c r="G485" s="127"/>
    </row>
    <row r="486" spans="1:7" x14ac:dyDescent="0.3">
      <c r="A486" s="301"/>
      <c r="B486" s="41" t="s">
        <v>34</v>
      </c>
      <c r="C486" s="41" t="s">
        <v>33</v>
      </c>
      <c r="D486" s="302"/>
      <c r="E486" s="303"/>
      <c r="F486" s="30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1" t="s">
        <v>30</v>
      </c>
      <c r="B507" s="302" t="s">
        <v>31</v>
      </c>
      <c r="C507" s="302"/>
      <c r="D507" s="302" t="s">
        <v>46</v>
      </c>
      <c r="E507" s="303" t="s">
        <v>310</v>
      </c>
      <c r="F507" s="303" t="s">
        <v>360</v>
      </c>
      <c r="G507" s="127"/>
    </row>
    <row r="508" spans="1:7" x14ac:dyDescent="0.3">
      <c r="A508" s="301"/>
      <c r="B508" s="41" t="s">
        <v>34</v>
      </c>
      <c r="C508" s="41" t="s">
        <v>33</v>
      </c>
      <c r="D508" s="302"/>
      <c r="E508" s="303"/>
      <c r="F508" s="30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1" t="s">
        <v>30</v>
      </c>
      <c r="B518" s="302" t="s">
        <v>31</v>
      </c>
      <c r="C518" s="302"/>
      <c r="D518" s="302" t="s">
        <v>46</v>
      </c>
      <c r="E518" s="303" t="s">
        <v>310</v>
      </c>
      <c r="F518" s="303" t="s">
        <v>360</v>
      </c>
      <c r="G518" s="127"/>
    </row>
    <row r="519" spans="1:7" x14ac:dyDescent="0.3">
      <c r="A519" s="301"/>
      <c r="B519" s="41" t="s">
        <v>34</v>
      </c>
      <c r="C519" s="41" t="s">
        <v>33</v>
      </c>
      <c r="D519" s="302"/>
      <c r="E519" s="303"/>
      <c r="F519" s="30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1" t="s">
        <v>30</v>
      </c>
      <c r="B538" s="302" t="s">
        <v>31</v>
      </c>
      <c r="C538" s="302"/>
      <c r="D538" s="302" t="s">
        <v>46</v>
      </c>
      <c r="E538" s="303" t="s">
        <v>310</v>
      </c>
      <c r="F538" s="303" t="s">
        <v>360</v>
      </c>
      <c r="G538" s="127"/>
    </row>
    <row r="539" spans="1:7" x14ac:dyDescent="0.3">
      <c r="A539" s="301"/>
      <c r="B539" s="41" t="s">
        <v>34</v>
      </c>
      <c r="C539" s="41" t="s">
        <v>33</v>
      </c>
      <c r="D539" s="302"/>
      <c r="E539" s="303"/>
      <c r="F539" s="30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0"/>
      <c r="E1" s="320"/>
      <c r="F1" s="320"/>
      <c r="G1" s="32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1" t="s">
        <v>50</v>
      </c>
      <c r="B6" s="341"/>
      <c r="C6" s="341"/>
      <c r="D6" s="341"/>
      <c r="E6" s="341"/>
      <c r="F6" s="341"/>
      <c r="G6" s="125"/>
    </row>
    <row r="7" spans="1:7" s="12" customFormat="1" ht="21.75" customHeight="1" x14ac:dyDescent="0.45">
      <c r="A7" s="322" t="str">
        <f>'A3 Exploitation'!A8:F8</f>
        <v>Sfax El Jadida</v>
      </c>
      <c r="B7" s="322"/>
      <c r="C7" s="322"/>
      <c r="D7" s="322"/>
      <c r="E7" s="322"/>
      <c r="F7" s="322"/>
      <c r="G7" s="125"/>
    </row>
    <row r="8" spans="1:7" s="12" customFormat="1" ht="24" x14ac:dyDescent="0.45">
      <c r="A8" s="14" t="s">
        <v>42</v>
      </c>
      <c r="B8" s="342">
        <f>'A3 Exploitation'!B9:F9</f>
        <v>0</v>
      </c>
      <c r="C8" s="342"/>
      <c r="D8" s="342"/>
      <c r="E8" s="342"/>
      <c r="F8" s="342"/>
      <c r="G8" s="125"/>
    </row>
    <row r="9" spans="1:7" s="12" customFormat="1" ht="24" x14ac:dyDescent="0.45">
      <c r="A9" s="15" t="s">
        <v>44</v>
      </c>
      <c r="B9" s="343">
        <f>'A3 Exploitation'!B10:F10</f>
        <v>0</v>
      </c>
      <c r="C9" s="343"/>
      <c r="D9" s="343"/>
      <c r="E9" s="343"/>
      <c r="F9" s="343"/>
      <c r="G9" s="125"/>
    </row>
    <row r="10" spans="1:7" s="12" customFormat="1" ht="24" x14ac:dyDescent="0.45">
      <c r="A10" s="14" t="s">
        <v>43</v>
      </c>
      <c r="B10" s="340">
        <f>'A3 Exploitation'!B11:F11</f>
        <v>0</v>
      </c>
      <c r="C10" s="340"/>
      <c r="D10" s="340"/>
      <c r="E10" s="340"/>
      <c r="F10" s="340"/>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01" t="s">
        <v>30</v>
      </c>
      <c r="B13" s="302" t="s">
        <v>31</v>
      </c>
      <c r="C13" s="302"/>
      <c r="D13" s="302" t="s">
        <v>46</v>
      </c>
      <c r="E13" s="302" t="s">
        <v>190</v>
      </c>
      <c r="F13" s="302" t="s">
        <v>191</v>
      </c>
      <c r="G13" s="112"/>
    </row>
    <row r="14" spans="1:7" s="12" customFormat="1" ht="12.75" customHeight="1" x14ac:dyDescent="0.3">
      <c r="A14" s="301"/>
      <c r="B14" s="34" t="s">
        <v>34</v>
      </c>
      <c r="C14" s="34" t="s">
        <v>33</v>
      </c>
      <c r="D14" s="302"/>
      <c r="E14" s="302"/>
      <c r="F14" s="302"/>
      <c r="G14" s="127"/>
    </row>
    <row r="15" spans="1:7" x14ac:dyDescent="0.3">
      <c r="A15" s="17"/>
      <c r="B15" s="17"/>
      <c r="C15" s="17"/>
      <c r="D15" s="17"/>
    </row>
    <row r="16" spans="1:7" ht="19.5" x14ac:dyDescent="0.4">
      <c r="A16" s="334" t="s">
        <v>0</v>
      </c>
      <c r="B16" s="335"/>
      <c r="C16" s="335"/>
      <c r="D16" s="335"/>
      <c r="E16" s="335"/>
      <c r="F16" s="33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6" t="s">
        <v>36</v>
      </c>
      <c r="B22" s="332"/>
      <c r="C22" s="333"/>
      <c r="D22" s="92">
        <f>SUM(B17:C21)</f>
        <v>0</v>
      </c>
    </row>
    <row r="23" spans="1:7" x14ac:dyDescent="0.3">
      <c r="A23" s="327" t="s">
        <v>295</v>
      </c>
      <c r="B23" s="328"/>
      <c r="C23" s="329"/>
      <c r="D23" s="33">
        <f>D22/(COUNT(B17:C21)*2)</f>
        <v>0</v>
      </c>
    </row>
    <row r="24" spans="1:7" s="22" customFormat="1" x14ac:dyDescent="0.3">
      <c r="A24" s="26"/>
      <c r="B24" s="27"/>
      <c r="C24" s="27"/>
      <c r="D24" s="28"/>
      <c r="G24" s="126"/>
    </row>
    <row r="25" spans="1:7" ht="19.5" x14ac:dyDescent="0.4">
      <c r="A25" s="325" t="s">
        <v>4</v>
      </c>
      <c r="B25" s="326"/>
      <c r="C25" s="326"/>
      <c r="D25" s="326"/>
      <c r="E25" s="326"/>
      <c r="F25" s="32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27" t="s">
        <v>36</v>
      </c>
      <c r="B33" s="328"/>
      <c r="C33" s="329"/>
      <c r="D33" s="91">
        <f>SUM(B26:C32)</f>
        <v>0</v>
      </c>
    </row>
    <row r="34" spans="1:7" x14ac:dyDescent="0.3">
      <c r="A34" s="327" t="s">
        <v>295</v>
      </c>
      <c r="B34" s="328"/>
      <c r="C34" s="329"/>
      <c r="D34" s="33">
        <f>D33/(COUNT(B26:C32)*2)</f>
        <v>0</v>
      </c>
    </row>
    <row r="35" spans="1:7" s="22" customFormat="1" x14ac:dyDescent="0.3">
      <c r="A35" s="26"/>
      <c r="B35" s="27"/>
      <c r="C35" s="27"/>
      <c r="D35" s="28"/>
      <c r="G35" s="126"/>
    </row>
    <row r="36" spans="1:7" s="22" customFormat="1" ht="19.5" x14ac:dyDescent="0.4">
      <c r="A36" s="325" t="s">
        <v>219</v>
      </c>
      <c r="B36" s="326"/>
      <c r="C36" s="326"/>
      <c r="D36" s="326"/>
      <c r="E36" s="326"/>
      <c r="F36" s="32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27" t="s">
        <v>36</v>
      </c>
      <c r="B42" s="328"/>
      <c r="C42" s="329"/>
      <c r="D42" s="91">
        <f>SUM(B37:C41)</f>
        <v>0</v>
      </c>
      <c r="E42" s="13"/>
      <c r="F42" s="13"/>
      <c r="G42" s="126"/>
    </row>
    <row r="43" spans="1:7" s="22" customFormat="1" x14ac:dyDescent="0.3">
      <c r="A43" s="327" t="s">
        <v>295</v>
      </c>
      <c r="B43" s="328"/>
      <c r="C43" s="329"/>
      <c r="D43" s="33">
        <f>D42/(COUNT(B37:C41)*2)</f>
        <v>0</v>
      </c>
      <c r="E43" s="13"/>
      <c r="F43" s="13"/>
      <c r="G43" s="126"/>
    </row>
    <row r="44" spans="1:7" s="22" customFormat="1" x14ac:dyDescent="0.3">
      <c r="A44" s="47"/>
      <c r="B44" s="48"/>
      <c r="C44" s="48"/>
      <c r="D44" s="49"/>
      <c r="G44" s="126"/>
    </row>
    <row r="45" spans="1:7" ht="19.5" x14ac:dyDescent="0.4">
      <c r="A45" s="337" t="s">
        <v>21</v>
      </c>
      <c r="B45" s="338"/>
      <c r="C45" s="338"/>
      <c r="D45" s="338"/>
      <c r="E45" s="338"/>
      <c r="F45" s="33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27" t="s">
        <v>36</v>
      </c>
      <c r="B52" s="328"/>
      <c r="C52" s="329"/>
      <c r="D52" s="91">
        <f>SUM(B46:C51)</f>
        <v>0</v>
      </c>
    </row>
    <row r="53" spans="1:7" x14ac:dyDescent="0.3">
      <c r="A53" s="327" t="s">
        <v>295</v>
      </c>
      <c r="B53" s="328"/>
      <c r="C53" s="329"/>
      <c r="D53" s="33">
        <f>D52/(COUNT(B46:C51)*2)</f>
        <v>0</v>
      </c>
    </row>
    <row r="54" spans="1:7" s="22" customFormat="1" x14ac:dyDescent="0.3">
      <c r="A54" s="26"/>
      <c r="B54" s="27"/>
      <c r="C54" s="27"/>
      <c r="D54" s="28"/>
      <c r="G54" s="126"/>
    </row>
    <row r="55" spans="1:7" ht="19.5" x14ac:dyDescent="0.4">
      <c r="A55" s="325" t="s">
        <v>8</v>
      </c>
      <c r="B55" s="326"/>
      <c r="C55" s="326"/>
      <c r="D55" s="326"/>
      <c r="E55" s="326"/>
      <c r="F55" s="32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27" t="s">
        <v>36</v>
      </c>
      <c r="B63" s="328"/>
      <c r="C63" s="329"/>
      <c r="D63" s="91">
        <f>SUM(B56:C62)</f>
        <v>0</v>
      </c>
    </row>
    <row r="64" spans="1:7" x14ac:dyDescent="0.3">
      <c r="A64" s="327" t="s">
        <v>295</v>
      </c>
      <c r="B64" s="328"/>
      <c r="C64" s="329"/>
      <c r="D64" s="33">
        <f>D63/(COUNT(B56:C62)*2)</f>
        <v>0</v>
      </c>
    </row>
    <row r="65" spans="1:7" s="22" customFormat="1" x14ac:dyDescent="0.3">
      <c r="A65" s="26"/>
      <c r="B65" s="27"/>
      <c r="C65" s="27"/>
      <c r="D65" s="28"/>
      <c r="G65" s="126"/>
    </row>
    <row r="66" spans="1:7" ht="19.5" x14ac:dyDescent="0.4">
      <c r="A66" s="325" t="s">
        <v>130</v>
      </c>
      <c r="B66" s="326"/>
      <c r="C66" s="326"/>
      <c r="D66" s="326"/>
      <c r="E66" s="326"/>
      <c r="F66" s="32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27" t="s">
        <v>36</v>
      </c>
      <c r="B84" s="328"/>
      <c r="C84" s="329"/>
      <c r="D84" s="91">
        <f>SUM(B67:C83)</f>
        <v>0</v>
      </c>
    </row>
    <row r="85" spans="1:7" x14ac:dyDescent="0.3">
      <c r="A85" s="327" t="s">
        <v>295</v>
      </c>
      <c r="B85" s="328"/>
      <c r="C85" s="329"/>
      <c r="D85" s="33">
        <f>D84/(COUNT(B67:C83)*2)</f>
        <v>0</v>
      </c>
    </row>
    <row r="86" spans="1:7" s="22" customFormat="1" x14ac:dyDescent="0.3">
      <c r="A86" s="26"/>
      <c r="B86" s="27"/>
      <c r="C86" s="27"/>
      <c r="D86" s="28"/>
      <c r="G86" s="126"/>
    </row>
    <row r="87" spans="1:7" ht="19.5" x14ac:dyDescent="0.4">
      <c r="A87" s="325" t="s">
        <v>211</v>
      </c>
      <c r="B87" s="326"/>
      <c r="C87" s="326"/>
      <c r="D87" s="326"/>
      <c r="E87" s="326"/>
      <c r="F87" s="32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27" t="s">
        <v>36</v>
      </c>
      <c r="B102" s="328"/>
      <c r="C102" s="329"/>
      <c r="D102" s="91">
        <f>SUM(B88:C101)</f>
        <v>0</v>
      </c>
    </row>
    <row r="103" spans="1:7" x14ac:dyDescent="0.3">
      <c r="A103" s="327" t="s">
        <v>295</v>
      </c>
      <c r="B103" s="328"/>
      <c r="C103" s="32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5" t="s">
        <v>212</v>
      </c>
      <c r="B106" s="326"/>
      <c r="C106" s="326"/>
      <c r="D106" s="326"/>
      <c r="E106" s="326"/>
      <c r="F106" s="32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27" t="s">
        <v>36</v>
      </c>
      <c r="B118" s="328"/>
      <c r="C118" s="329"/>
      <c r="D118" s="91">
        <f>SUM(B107:C117)</f>
        <v>0</v>
      </c>
      <c r="E118" s="13"/>
      <c r="F118" s="13"/>
      <c r="G118" s="126"/>
    </row>
    <row r="119" spans="1:7" s="22" customFormat="1" x14ac:dyDescent="0.3">
      <c r="A119" s="327" t="s">
        <v>295</v>
      </c>
      <c r="B119" s="328"/>
      <c r="C119" s="329"/>
      <c r="D119" s="33">
        <f>D118/(COUNT(B107:C117)*2)</f>
        <v>0</v>
      </c>
      <c r="E119" s="13"/>
      <c r="F119" s="13"/>
      <c r="G119" s="126"/>
    </row>
    <row r="120" spans="1:7" s="22" customFormat="1" x14ac:dyDescent="0.3">
      <c r="A120" s="26"/>
      <c r="B120" s="27"/>
      <c r="C120" s="27"/>
      <c r="D120" s="28"/>
      <c r="G120" s="126"/>
    </row>
    <row r="121" spans="1:7" ht="19.5" x14ac:dyDescent="0.4">
      <c r="A121" s="325" t="s">
        <v>185</v>
      </c>
      <c r="B121" s="326"/>
      <c r="C121" s="326"/>
      <c r="D121" s="326"/>
      <c r="E121" s="326"/>
      <c r="F121" s="32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27" t="s">
        <v>36</v>
      </c>
      <c r="B133" s="328"/>
      <c r="C133" s="329"/>
      <c r="D133" s="91">
        <f>SUM(B122:C132)</f>
        <v>0</v>
      </c>
    </row>
    <row r="134" spans="1:7" x14ac:dyDescent="0.3">
      <c r="A134" s="327" t="s">
        <v>295</v>
      </c>
      <c r="B134" s="328"/>
      <c r="C134" s="329"/>
      <c r="D134" s="32">
        <f>D133/(COUNT(B122:C132)*2)</f>
        <v>0</v>
      </c>
    </row>
    <row r="135" spans="1:7" s="22" customFormat="1" x14ac:dyDescent="0.3">
      <c r="A135" s="26"/>
      <c r="B135" s="27"/>
      <c r="C135" s="27"/>
      <c r="D135" s="31"/>
      <c r="G135" s="126"/>
    </row>
    <row r="136" spans="1:7" ht="19.5" x14ac:dyDescent="0.4">
      <c r="A136" s="325" t="s">
        <v>71</v>
      </c>
      <c r="B136" s="326"/>
      <c r="C136" s="326"/>
      <c r="D136" s="326"/>
      <c r="E136" s="326"/>
      <c r="F136" s="32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27" t="s">
        <v>36</v>
      </c>
      <c r="B149" s="328"/>
      <c r="C149" s="329"/>
      <c r="D149" s="91">
        <f>SUM(B137:C148)</f>
        <v>0</v>
      </c>
    </row>
    <row r="150" spans="1:7" x14ac:dyDescent="0.3">
      <c r="A150" s="327" t="s">
        <v>295</v>
      </c>
      <c r="B150" s="328"/>
      <c r="C150" s="329"/>
      <c r="D150" s="33">
        <f>D149/(COUNT(B137:C148)*2)</f>
        <v>0</v>
      </c>
    </row>
    <row r="151" spans="1:7" s="22" customFormat="1" x14ac:dyDescent="0.3">
      <c r="A151" s="26"/>
      <c r="B151" s="27"/>
      <c r="C151" s="27"/>
      <c r="D151" s="28"/>
      <c r="G151" s="126"/>
    </row>
    <row r="152" spans="1:7" ht="19.5" x14ac:dyDescent="0.4">
      <c r="A152" s="325" t="s">
        <v>217</v>
      </c>
      <c r="B152" s="326"/>
      <c r="C152" s="326"/>
      <c r="D152" s="326"/>
      <c r="E152" s="326"/>
      <c r="F152" s="32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27" t="s">
        <v>36</v>
      </c>
      <c r="B161" s="332"/>
      <c r="C161" s="333"/>
      <c r="D161" s="92">
        <f>SUM(B153:C160)</f>
        <v>0</v>
      </c>
    </row>
    <row r="162" spans="1:7" x14ac:dyDescent="0.3">
      <c r="A162" s="327" t="s">
        <v>295</v>
      </c>
      <c r="B162" s="328"/>
      <c r="C162" s="329"/>
      <c r="D162" s="33">
        <f>D161/(COUNT(B153:C160)*2)</f>
        <v>0</v>
      </c>
    </row>
    <row r="163" spans="1:7" s="22" customFormat="1" x14ac:dyDescent="0.3">
      <c r="A163" s="26"/>
      <c r="B163" s="27"/>
      <c r="C163" s="29"/>
      <c r="D163" s="30"/>
      <c r="G163" s="126"/>
    </row>
    <row r="164" spans="1:7" ht="19.5" x14ac:dyDescent="0.4">
      <c r="A164" s="325" t="s">
        <v>77</v>
      </c>
      <c r="B164" s="326"/>
      <c r="C164" s="326"/>
      <c r="D164" s="326"/>
      <c r="E164" s="326"/>
      <c r="F164" s="32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27" t="s">
        <v>36</v>
      </c>
      <c r="B169" s="328"/>
      <c r="C169" s="329"/>
      <c r="D169" s="91">
        <f>SUM(B165:C168)</f>
        <v>0</v>
      </c>
    </row>
    <row r="170" spans="1:7" x14ac:dyDescent="0.3">
      <c r="A170" s="327" t="s">
        <v>295</v>
      </c>
      <c r="B170" s="328"/>
      <c r="C170" s="329"/>
      <c r="D170" s="33">
        <f>D169/(COUNT(B165:C168)*2)</f>
        <v>0</v>
      </c>
    </row>
    <row r="171" spans="1:7" s="22" customFormat="1" x14ac:dyDescent="0.3">
      <c r="A171" s="26"/>
      <c r="B171" s="27"/>
      <c r="C171" s="27"/>
      <c r="D171" s="28"/>
      <c r="G171" s="126"/>
    </row>
    <row r="172" spans="1:7" ht="19.5" x14ac:dyDescent="0.4">
      <c r="A172" s="330" t="s">
        <v>17</v>
      </c>
      <c r="B172" s="331"/>
      <c r="C172" s="331"/>
      <c r="D172" s="331"/>
      <c r="E172" s="331"/>
      <c r="F172" s="33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27" t="s">
        <v>36</v>
      </c>
      <c r="B177" s="328"/>
      <c r="C177" s="329"/>
      <c r="D177" s="91">
        <f>SUM(B173:C176)</f>
        <v>0</v>
      </c>
    </row>
    <row r="178" spans="1:7" x14ac:dyDescent="0.3">
      <c r="A178" s="327" t="s">
        <v>295</v>
      </c>
      <c r="B178" s="328"/>
      <c r="C178" s="329"/>
      <c r="D178" s="33">
        <f>D177/(COUNT(B173:C176)*2)</f>
        <v>0</v>
      </c>
    </row>
    <row r="179" spans="1:7" s="22" customFormat="1" x14ac:dyDescent="0.3">
      <c r="A179" s="26"/>
      <c r="B179" s="27"/>
      <c r="C179" s="27"/>
      <c r="D179" s="28"/>
      <c r="G179" s="126"/>
    </row>
    <row r="180" spans="1:7" ht="19.5" x14ac:dyDescent="0.4">
      <c r="A180" s="325" t="s">
        <v>78</v>
      </c>
      <c r="B180" s="326"/>
      <c r="C180" s="326"/>
      <c r="D180" s="326"/>
      <c r="E180" s="326"/>
      <c r="F180" s="32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27" t="s">
        <v>36</v>
      </c>
      <c r="B186" s="328"/>
      <c r="C186" s="329"/>
      <c r="D186" s="91">
        <f>SUM(B181:C185)</f>
        <v>0</v>
      </c>
    </row>
    <row r="187" spans="1:7" x14ac:dyDescent="0.3">
      <c r="A187" s="327" t="s">
        <v>295</v>
      </c>
      <c r="B187" s="328"/>
      <c r="C187" s="329"/>
      <c r="D187" s="33">
        <f>D186/(COUNT(B181:C185)*2)</f>
        <v>0</v>
      </c>
    </row>
    <row r="188" spans="1:7" s="22" customFormat="1" x14ac:dyDescent="0.3">
      <c r="A188" s="26"/>
      <c r="B188" s="27"/>
      <c r="C188" s="27"/>
      <c r="D188" s="28"/>
      <c r="G188" s="126"/>
    </row>
    <row r="189" spans="1:7" ht="19.5" x14ac:dyDescent="0.4">
      <c r="A189" s="325" t="s">
        <v>216</v>
      </c>
      <c r="B189" s="326"/>
      <c r="C189" s="326"/>
      <c r="D189" s="326"/>
      <c r="E189" s="326"/>
      <c r="F189" s="32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27" t="s">
        <v>36</v>
      </c>
      <c r="B194" s="328"/>
      <c r="C194" s="329"/>
      <c r="D194" s="54">
        <f>SUM(B190:C193)</f>
        <v>0</v>
      </c>
    </row>
    <row r="195" spans="1:6" x14ac:dyDescent="0.3">
      <c r="A195" s="327" t="s">
        <v>295</v>
      </c>
      <c r="B195" s="328"/>
      <c r="C195" s="329"/>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0"/>
      <c r="E1" s="320"/>
      <c r="F1" s="320"/>
      <c r="G1" s="32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1" t="s">
        <v>179</v>
      </c>
      <c r="B7" s="321"/>
      <c r="C7" s="321"/>
      <c r="D7" s="321"/>
      <c r="E7" s="321"/>
      <c r="F7" s="321"/>
      <c r="G7" s="125"/>
    </row>
    <row r="8" spans="1:7" ht="29.25" x14ac:dyDescent="0.45">
      <c r="A8" s="322" t="str">
        <f>'Page de garde'!D18</f>
        <v>Sfax El Jadida</v>
      </c>
      <c r="B8" s="322"/>
      <c r="C8" s="322"/>
      <c r="D8" s="322"/>
      <c r="E8" s="322"/>
      <c r="F8" s="322"/>
      <c r="G8" s="125"/>
    </row>
    <row r="9" spans="1:7" ht="24" x14ac:dyDescent="0.45">
      <c r="A9" s="14" t="s">
        <v>42</v>
      </c>
      <c r="B9" s="323"/>
      <c r="C9" s="323"/>
      <c r="D9" s="323"/>
      <c r="E9" s="323"/>
      <c r="F9" s="323"/>
      <c r="G9" s="125"/>
    </row>
    <row r="10" spans="1:7" ht="24" x14ac:dyDescent="0.45">
      <c r="A10" s="15" t="s">
        <v>44</v>
      </c>
      <c r="B10" s="324"/>
      <c r="C10" s="324"/>
      <c r="D10" s="324"/>
      <c r="E10" s="324"/>
      <c r="F10" s="324"/>
      <c r="G10" s="125"/>
    </row>
    <row r="11" spans="1:7" ht="24" x14ac:dyDescent="0.45">
      <c r="A11" s="14" t="s">
        <v>43</v>
      </c>
      <c r="B11" s="319"/>
      <c r="C11" s="319"/>
      <c r="D11" s="319"/>
      <c r="E11" s="319"/>
      <c r="F11" s="319"/>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1" t="s">
        <v>30</v>
      </c>
      <c r="B17" s="302" t="s">
        <v>31</v>
      </c>
      <c r="C17" s="302"/>
      <c r="D17" s="302" t="s">
        <v>46</v>
      </c>
      <c r="E17" s="303" t="s">
        <v>310</v>
      </c>
      <c r="F17" s="303" t="s">
        <v>358</v>
      </c>
    </row>
    <row r="18" spans="1:8" ht="16.5" customHeight="1" x14ac:dyDescent="0.3">
      <c r="A18" s="301"/>
      <c r="B18" s="41" t="s">
        <v>34</v>
      </c>
      <c r="C18" s="41" t="s">
        <v>33</v>
      </c>
      <c r="D18" s="302"/>
      <c r="E18" s="303"/>
      <c r="F18" s="30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1" t="s">
        <v>379</v>
      </c>
      <c r="B38" s="312"/>
      <c r="C38" s="312"/>
      <c r="D38" s="312"/>
      <c r="E38" s="312"/>
      <c r="F38" s="31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1" t="s">
        <v>30</v>
      </c>
      <c r="B50" s="302" t="s">
        <v>31</v>
      </c>
      <c r="C50" s="302"/>
      <c r="D50" s="302" t="s">
        <v>46</v>
      </c>
      <c r="E50" s="303" t="s">
        <v>310</v>
      </c>
      <c r="F50" s="303" t="s">
        <v>360</v>
      </c>
      <c r="G50" s="127"/>
    </row>
    <row r="51" spans="1:7" ht="16.5" customHeight="1" x14ac:dyDescent="0.3">
      <c r="A51" s="301"/>
      <c r="B51" s="41" t="s">
        <v>34</v>
      </c>
      <c r="C51" s="41" t="s">
        <v>33</v>
      </c>
      <c r="D51" s="302"/>
      <c r="E51" s="303"/>
      <c r="F51" s="30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1" t="s">
        <v>379</v>
      </c>
      <c r="B94" s="312"/>
      <c r="C94" s="312"/>
      <c r="D94" s="312"/>
      <c r="E94" s="312"/>
      <c r="F94" s="31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1" t="s">
        <v>30</v>
      </c>
      <c r="B107" s="302" t="s">
        <v>31</v>
      </c>
      <c r="C107" s="302"/>
      <c r="D107" s="302" t="s">
        <v>46</v>
      </c>
      <c r="E107" s="303" t="s">
        <v>310</v>
      </c>
      <c r="F107" s="303" t="s">
        <v>360</v>
      </c>
    </row>
    <row r="108" spans="1:7" ht="16.5" customHeight="1" x14ac:dyDescent="0.3">
      <c r="A108" s="301"/>
      <c r="B108" s="41" t="s">
        <v>34</v>
      </c>
      <c r="C108" s="41" t="s">
        <v>33</v>
      </c>
      <c r="D108" s="302"/>
      <c r="E108" s="303"/>
      <c r="F108" s="30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4" t="s">
        <v>379</v>
      </c>
      <c r="B148" s="315"/>
      <c r="C148" s="315"/>
      <c r="D148" s="31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1" t="s">
        <v>30</v>
      </c>
      <c r="B162" s="302" t="s">
        <v>31</v>
      </c>
      <c r="C162" s="302"/>
      <c r="D162" s="302" t="s">
        <v>46</v>
      </c>
      <c r="E162" s="303" t="s">
        <v>310</v>
      </c>
      <c r="F162" s="303" t="s">
        <v>360</v>
      </c>
      <c r="G162" s="127"/>
    </row>
    <row r="163" spans="1:7" ht="16.5" customHeight="1" x14ac:dyDescent="0.3">
      <c r="A163" s="301"/>
      <c r="B163" s="41" t="s">
        <v>34</v>
      </c>
      <c r="C163" s="41" t="s">
        <v>33</v>
      </c>
      <c r="D163" s="302"/>
      <c r="E163" s="303"/>
      <c r="F163" s="30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07" t="s">
        <v>379</v>
      </c>
      <c r="B195" s="307"/>
      <c r="C195" s="307"/>
      <c r="D195" s="307"/>
      <c r="E195" s="307"/>
      <c r="F195" s="30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1" t="s">
        <v>30</v>
      </c>
      <c r="B209" s="302" t="s">
        <v>31</v>
      </c>
      <c r="C209" s="302"/>
      <c r="D209" s="302" t="s">
        <v>46</v>
      </c>
      <c r="E209" s="303" t="s">
        <v>310</v>
      </c>
      <c r="F209" s="303" t="s">
        <v>360</v>
      </c>
      <c r="G209" s="127"/>
    </row>
    <row r="210" spans="1:7" ht="16.5" customHeight="1" x14ac:dyDescent="0.3">
      <c r="A210" s="301"/>
      <c r="B210" s="41" t="s">
        <v>34</v>
      </c>
      <c r="C210" s="41" t="s">
        <v>33</v>
      </c>
      <c r="D210" s="302"/>
      <c r="E210" s="303"/>
      <c r="F210" s="30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07" t="s">
        <v>379</v>
      </c>
      <c r="B256" s="307"/>
      <c r="C256" s="307"/>
      <c r="D256" s="307"/>
      <c r="E256" s="307"/>
      <c r="F256" s="30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1" t="s">
        <v>30</v>
      </c>
      <c r="B270" s="302" t="s">
        <v>31</v>
      </c>
      <c r="C270" s="302"/>
      <c r="D270" s="302" t="s">
        <v>46</v>
      </c>
      <c r="E270" s="303" t="s">
        <v>310</v>
      </c>
      <c r="F270" s="303" t="s">
        <v>360</v>
      </c>
      <c r="G270" s="214"/>
    </row>
    <row r="271" spans="1:7" s="16" customFormat="1" ht="16.5" customHeight="1" x14ac:dyDescent="0.3">
      <c r="A271" s="301"/>
      <c r="B271" s="41" t="s">
        <v>34</v>
      </c>
      <c r="C271" s="41" t="s">
        <v>33</v>
      </c>
      <c r="D271" s="302"/>
      <c r="E271" s="303"/>
      <c r="F271" s="30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08" t="s">
        <v>396</v>
      </c>
      <c r="B308" s="309"/>
      <c r="C308" s="309"/>
      <c r="D308" s="309"/>
      <c r="E308" s="309"/>
      <c r="F308" s="31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1" t="s">
        <v>30</v>
      </c>
      <c r="B322" s="302" t="s">
        <v>31</v>
      </c>
      <c r="C322" s="302"/>
      <c r="D322" s="302" t="s">
        <v>46</v>
      </c>
      <c r="E322" s="303" t="s">
        <v>310</v>
      </c>
      <c r="F322" s="303" t="s">
        <v>360</v>
      </c>
      <c r="G322" s="127"/>
    </row>
    <row r="323" spans="1:7" ht="16.5" customHeight="1" x14ac:dyDescent="0.3">
      <c r="A323" s="301"/>
      <c r="B323" s="41" t="s">
        <v>34</v>
      </c>
      <c r="C323" s="41" t="s">
        <v>33</v>
      </c>
      <c r="D323" s="302"/>
      <c r="E323" s="303"/>
      <c r="F323" s="30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08" t="s">
        <v>379</v>
      </c>
      <c r="B349" s="309"/>
      <c r="C349" s="309"/>
      <c r="D349" s="309"/>
      <c r="E349" s="309"/>
      <c r="F349" s="30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1" t="s">
        <v>30</v>
      </c>
      <c r="B362" s="302" t="s">
        <v>31</v>
      </c>
      <c r="C362" s="302"/>
      <c r="D362" s="302" t="s">
        <v>46</v>
      </c>
      <c r="E362" s="303" t="s">
        <v>310</v>
      </c>
      <c r="F362" s="303" t="s">
        <v>360</v>
      </c>
      <c r="G362" s="127"/>
    </row>
    <row r="363" spans="1:7" ht="16.5" customHeight="1" x14ac:dyDescent="0.3">
      <c r="A363" s="301"/>
      <c r="B363" s="41" t="s">
        <v>34</v>
      </c>
      <c r="C363" s="41" t="s">
        <v>33</v>
      </c>
      <c r="D363" s="302"/>
      <c r="E363" s="303"/>
      <c r="F363" s="30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07" t="s">
        <v>379</v>
      </c>
      <c r="B383" s="307"/>
      <c r="C383" s="307"/>
      <c r="D383" s="307"/>
      <c r="E383" s="307"/>
      <c r="F383" s="30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1" t="s">
        <v>30</v>
      </c>
      <c r="B395" s="302" t="s">
        <v>31</v>
      </c>
      <c r="C395" s="302"/>
      <c r="D395" s="302" t="s">
        <v>46</v>
      </c>
      <c r="E395" s="303" t="s">
        <v>310</v>
      </c>
      <c r="F395" s="303" t="s">
        <v>360</v>
      </c>
      <c r="G395" s="127"/>
    </row>
    <row r="396" spans="1:7" ht="16.5" customHeight="1" x14ac:dyDescent="0.3">
      <c r="A396" s="301"/>
      <c r="B396" s="41" t="s">
        <v>34</v>
      </c>
      <c r="C396" s="41" t="s">
        <v>33</v>
      </c>
      <c r="D396" s="302"/>
      <c r="E396" s="303"/>
      <c r="F396" s="30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07" t="s">
        <v>379</v>
      </c>
      <c r="B435" s="307"/>
      <c r="C435" s="307"/>
      <c r="D435" s="307"/>
      <c r="E435" s="307"/>
      <c r="F435" s="30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1" t="s">
        <v>30</v>
      </c>
      <c r="B448" s="302" t="s">
        <v>31</v>
      </c>
      <c r="C448" s="302"/>
      <c r="D448" s="302" t="s">
        <v>46</v>
      </c>
      <c r="E448" s="303" t="s">
        <v>310</v>
      </c>
      <c r="F448" s="303" t="s">
        <v>360</v>
      </c>
      <c r="G448" s="127"/>
    </row>
    <row r="449" spans="1:6" ht="16.5" customHeight="1" x14ac:dyDescent="0.3">
      <c r="A449" s="301"/>
      <c r="B449" s="41" t="s">
        <v>34</v>
      </c>
      <c r="C449" s="41" t="s">
        <v>33</v>
      </c>
      <c r="D449" s="302"/>
      <c r="E449" s="303"/>
      <c r="F449" s="30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4" t="s">
        <v>379</v>
      </c>
      <c r="B471" s="305"/>
      <c r="C471" s="305"/>
      <c r="D471" s="305"/>
      <c r="E471" s="305"/>
      <c r="F471" s="30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06" t="s">
        <v>367</v>
      </c>
      <c r="B483" s="306"/>
      <c r="C483" s="306"/>
      <c r="D483" s="306"/>
      <c r="E483" s="185"/>
      <c r="F483" s="201"/>
    </row>
    <row r="484" spans="1:7" x14ac:dyDescent="0.3">
      <c r="A484" s="74">
        <f>B11</f>
        <v>0</v>
      </c>
      <c r="B484" s="124"/>
      <c r="C484" s="135"/>
      <c r="D484" s="124"/>
    </row>
    <row r="485" spans="1:7" ht="16.5" customHeight="1" x14ac:dyDescent="0.3">
      <c r="A485" s="301" t="s">
        <v>30</v>
      </c>
      <c r="B485" s="302" t="s">
        <v>31</v>
      </c>
      <c r="C485" s="302"/>
      <c r="D485" s="302" t="s">
        <v>46</v>
      </c>
      <c r="E485" s="303" t="s">
        <v>310</v>
      </c>
      <c r="F485" s="303" t="s">
        <v>360</v>
      </c>
      <c r="G485" s="127"/>
    </row>
    <row r="486" spans="1:7" ht="16.5" customHeight="1" x14ac:dyDescent="0.3">
      <c r="A486" s="301"/>
      <c r="B486" s="41" t="s">
        <v>34</v>
      </c>
      <c r="C486" s="41" t="s">
        <v>33</v>
      </c>
      <c r="D486" s="302"/>
      <c r="E486" s="303"/>
      <c r="F486" s="30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1" t="s">
        <v>30</v>
      </c>
      <c r="B507" s="302" t="s">
        <v>31</v>
      </c>
      <c r="C507" s="302"/>
      <c r="D507" s="302" t="s">
        <v>46</v>
      </c>
      <c r="E507" s="303" t="s">
        <v>310</v>
      </c>
      <c r="F507" s="303" t="s">
        <v>360</v>
      </c>
      <c r="G507" s="127"/>
    </row>
    <row r="508" spans="1:7" ht="16.5" customHeight="1" x14ac:dyDescent="0.3">
      <c r="A508" s="301"/>
      <c r="B508" s="41" t="s">
        <v>34</v>
      </c>
      <c r="C508" s="41" t="s">
        <v>33</v>
      </c>
      <c r="D508" s="302"/>
      <c r="E508" s="303"/>
      <c r="F508" s="30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1" t="s">
        <v>30</v>
      </c>
      <c r="B518" s="302" t="s">
        <v>31</v>
      </c>
      <c r="C518" s="302"/>
      <c r="D518" s="302" t="s">
        <v>46</v>
      </c>
      <c r="E518" s="303" t="s">
        <v>310</v>
      </c>
      <c r="F518" s="303" t="s">
        <v>360</v>
      </c>
      <c r="G518" s="127"/>
    </row>
    <row r="519" spans="1:7" ht="16.5" customHeight="1" x14ac:dyDescent="0.3">
      <c r="A519" s="301"/>
      <c r="B519" s="41" t="s">
        <v>34</v>
      </c>
      <c r="C519" s="41" t="s">
        <v>33</v>
      </c>
      <c r="D519" s="302"/>
      <c r="E519" s="303"/>
      <c r="F519" s="30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1" t="s">
        <v>30</v>
      </c>
      <c r="B538" s="302" t="s">
        <v>31</v>
      </c>
      <c r="C538" s="302"/>
      <c r="D538" s="302" t="s">
        <v>46</v>
      </c>
      <c r="E538" s="303" t="s">
        <v>310</v>
      </c>
      <c r="F538" s="303" t="s">
        <v>360</v>
      </c>
      <c r="G538" s="127"/>
    </row>
    <row r="539" spans="1:7" ht="16.5" customHeight="1" x14ac:dyDescent="0.3">
      <c r="A539" s="301"/>
      <c r="B539" s="41" t="s">
        <v>34</v>
      </c>
      <c r="C539" s="41" t="s">
        <v>33</v>
      </c>
      <c r="D539" s="302"/>
      <c r="E539" s="303"/>
      <c r="F539" s="30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0"/>
      <c r="E1" s="320"/>
      <c r="F1" s="320"/>
      <c r="G1" s="32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1" t="s">
        <v>50</v>
      </c>
      <c r="B6" s="341"/>
      <c r="C6" s="341"/>
      <c r="D6" s="341"/>
      <c r="E6" s="341"/>
      <c r="F6" s="341"/>
      <c r="G6" s="125"/>
    </row>
    <row r="7" spans="1:7" s="12" customFormat="1" ht="21.75" customHeight="1" x14ac:dyDescent="0.45">
      <c r="A7" s="322" t="e">
        <f>#REF!</f>
        <v>#REF!</v>
      </c>
      <c r="B7" s="322"/>
      <c r="C7" s="322"/>
      <c r="D7" s="322"/>
      <c r="E7" s="322"/>
      <c r="F7" s="322"/>
      <c r="G7" s="125"/>
    </row>
    <row r="8" spans="1:7" s="12" customFormat="1" ht="24" x14ac:dyDescent="0.45">
      <c r="A8" s="14" t="s">
        <v>42</v>
      </c>
      <c r="B8" s="342">
        <f>'A4 Exploitation'!B9:F9</f>
        <v>0</v>
      </c>
      <c r="C8" s="342"/>
      <c r="D8" s="342"/>
      <c r="E8" s="342"/>
      <c r="F8" s="342"/>
      <c r="G8" s="125"/>
    </row>
    <row r="9" spans="1:7" s="12" customFormat="1" ht="24" x14ac:dyDescent="0.45">
      <c r="A9" s="15" t="s">
        <v>44</v>
      </c>
      <c r="B9" s="343">
        <f>'A4 Exploitation'!B10:F10</f>
        <v>0</v>
      </c>
      <c r="C9" s="343"/>
      <c r="D9" s="343"/>
      <c r="E9" s="343"/>
      <c r="F9" s="343"/>
      <c r="G9" s="125"/>
    </row>
    <row r="10" spans="1:7" s="12" customFormat="1" ht="24" x14ac:dyDescent="0.45">
      <c r="A10" s="14" t="s">
        <v>43</v>
      </c>
      <c r="B10" s="340">
        <f>'A4 Exploitation'!A8:F8</f>
        <v>0</v>
      </c>
      <c r="C10" s="340"/>
      <c r="D10" s="340"/>
      <c r="E10" s="340"/>
      <c r="F10" s="340"/>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01" t="s">
        <v>30</v>
      </c>
      <c r="B13" s="302" t="s">
        <v>31</v>
      </c>
      <c r="C13" s="302"/>
      <c r="D13" s="302" t="s">
        <v>46</v>
      </c>
      <c r="E13" s="302" t="s">
        <v>190</v>
      </c>
      <c r="F13" s="302" t="s">
        <v>191</v>
      </c>
      <c r="G13" s="112"/>
    </row>
    <row r="14" spans="1:7" s="12" customFormat="1" ht="12.75" customHeight="1" x14ac:dyDescent="0.3">
      <c r="A14" s="301"/>
      <c r="B14" s="34" t="s">
        <v>34</v>
      </c>
      <c r="C14" s="34" t="s">
        <v>33</v>
      </c>
      <c r="D14" s="302"/>
      <c r="E14" s="302"/>
      <c r="F14" s="302"/>
      <c r="G14" s="127"/>
    </row>
    <row r="15" spans="1:7" x14ac:dyDescent="0.3">
      <c r="A15" s="17"/>
      <c r="B15" s="17"/>
      <c r="C15" s="17"/>
      <c r="D15" s="17"/>
    </row>
    <row r="16" spans="1:7" ht="19.5" x14ac:dyDescent="0.4">
      <c r="A16" s="334" t="s">
        <v>0</v>
      </c>
      <c r="B16" s="335"/>
      <c r="C16" s="335"/>
      <c r="D16" s="335"/>
      <c r="E16" s="335"/>
      <c r="F16" s="33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6" t="s">
        <v>36</v>
      </c>
      <c r="B22" s="332"/>
      <c r="C22" s="333"/>
      <c r="D22" s="245">
        <f>SUM(B17:C21)</f>
        <v>0</v>
      </c>
    </row>
    <row r="23" spans="1:7" x14ac:dyDescent="0.3">
      <c r="A23" s="327" t="s">
        <v>295</v>
      </c>
      <c r="B23" s="328"/>
      <c r="C23" s="329"/>
      <c r="D23" s="33">
        <f>D22/(COUNT(B17:C21)*2)</f>
        <v>0</v>
      </c>
    </row>
    <row r="24" spans="1:7" s="22" customFormat="1" x14ac:dyDescent="0.3">
      <c r="A24" s="26"/>
      <c r="B24" s="27"/>
      <c r="C24" s="27"/>
      <c r="D24" s="28"/>
      <c r="G24" s="126"/>
    </row>
    <row r="25" spans="1:7" ht="19.5" x14ac:dyDescent="0.4">
      <c r="A25" s="325" t="s">
        <v>4</v>
      </c>
      <c r="B25" s="326"/>
      <c r="C25" s="326"/>
      <c r="D25" s="326"/>
      <c r="E25" s="326"/>
      <c r="F25" s="32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27" t="s">
        <v>36</v>
      </c>
      <c r="B33" s="328"/>
      <c r="C33" s="329"/>
      <c r="D33" s="244">
        <f>SUM(B26:C32)</f>
        <v>0</v>
      </c>
    </row>
    <row r="34" spans="1:7" x14ac:dyDescent="0.3">
      <c r="A34" s="327" t="s">
        <v>295</v>
      </c>
      <c r="B34" s="328"/>
      <c r="C34" s="329"/>
      <c r="D34" s="33">
        <f>D33/(COUNT(B26:C32)*2)</f>
        <v>0</v>
      </c>
    </row>
    <row r="35" spans="1:7" s="22" customFormat="1" x14ac:dyDescent="0.3">
      <c r="A35" s="26"/>
      <c r="B35" s="27"/>
      <c r="C35" s="27"/>
      <c r="D35" s="28"/>
      <c r="G35" s="126"/>
    </row>
    <row r="36" spans="1:7" s="22" customFormat="1" ht="19.5" x14ac:dyDescent="0.4">
      <c r="A36" s="325" t="s">
        <v>219</v>
      </c>
      <c r="B36" s="326"/>
      <c r="C36" s="326"/>
      <c r="D36" s="326"/>
      <c r="E36" s="326"/>
      <c r="F36" s="32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27" t="s">
        <v>36</v>
      </c>
      <c r="B42" s="328"/>
      <c r="C42" s="329"/>
      <c r="D42" s="244">
        <f>SUM(B37:C41)</f>
        <v>0</v>
      </c>
      <c r="E42" s="13"/>
      <c r="F42" s="13"/>
      <c r="G42" s="126"/>
    </row>
    <row r="43" spans="1:7" s="22" customFormat="1" x14ac:dyDescent="0.3">
      <c r="A43" s="327" t="s">
        <v>295</v>
      </c>
      <c r="B43" s="328"/>
      <c r="C43" s="329"/>
      <c r="D43" s="33">
        <f>D42/(COUNT(B37:C41)*2)</f>
        <v>0</v>
      </c>
      <c r="E43" s="13"/>
      <c r="F43" s="13"/>
      <c r="G43" s="126"/>
    </row>
    <row r="44" spans="1:7" s="22" customFormat="1" x14ac:dyDescent="0.3">
      <c r="A44" s="47"/>
      <c r="B44" s="48"/>
      <c r="C44" s="48"/>
      <c r="D44" s="49"/>
      <c r="G44" s="126"/>
    </row>
    <row r="45" spans="1:7" ht="19.5" x14ac:dyDescent="0.4">
      <c r="A45" s="337" t="s">
        <v>21</v>
      </c>
      <c r="B45" s="338"/>
      <c r="C45" s="338"/>
      <c r="D45" s="338"/>
      <c r="E45" s="338"/>
      <c r="F45" s="33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27" t="s">
        <v>36</v>
      </c>
      <c r="B52" s="328"/>
      <c r="C52" s="329"/>
      <c r="D52" s="244">
        <f>SUM(B46:C51)</f>
        <v>0</v>
      </c>
    </row>
    <row r="53" spans="1:7" x14ac:dyDescent="0.3">
      <c r="A53" s="327" t="s">
        <v>295</v>
      </c>
      <c r="B53" s="328"/>
      <c r="C53" s="329"/>
      <c r="D53" s="33">
        <f>D52/(COUNT(B46:C51)*2)</f>
        <v>0</v>
      </c>
    </row>
    <row r="54" spans="1:7" s="22" customFormat="1" x14ac:dyDescent="0.3">
      <c r="A54" s="26"/>
      <c r="B54" s="27"/>
      <c r="C54" s="27"/>
      <c r="D54" s="28"/>
      <c r="G54" s="126"/>
    </row>
    <row r="55" spans="1:7" ht="19.5" x14ac:dyDescent="0.4">
      <c r="A55" s="325" t="s">
        <v>8</v>
      </c>
      <c r="B55" s="326"/>
      <c r="C55" s="326"/>
      <c r="D55" s="326"/>
      <c r="E55" s="326"/>
      <c r="F55" s="32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27" t="s">
        <v>36</v>
      </c>
      <c r="B63" s="328"/>
      <c r="C63" s="329"/>
      <c r="D63" s="244">
        <f>SUM(B56:C62)</f>
        <v>0</v>
      </c>
    </row>
    <row r="64" spans="1:7" x14ac:dyDescent="0.3">
      <c r="A64" s="327" t="s">
        <v>295</v>
      </c>
      <c r="B64" s="328"/>
      <c r="C64" s="329"/>
      <c r="D64" s="33">
        <f>D63/(COUNT(B56:C62)*2)</f>
        <v>0</v>
      </c>
    </row>
    <row r="65" spans="1:7" s="22" customFormat="1" x14ac:dyDescent="0.3">
      <c r="A65" s="26"/>
      <c r="B65" s="27"/>
      <c r="C65" s="27"/>
      <c r="D65" s="28"/>
      <c r="G65" s="126"/>
    </row>
    <row r="66" spans="1:7" ht="19.5" x14ac:dyDescent="0.4">
      <c r="A66" s="325" t="s">
        <v>130</v>
      </c>
      <c r="B66" s="326"/>
      <c r="C66" s="326"/>
      <c r="D66" s="326"/>
      <c r="E66" s="326"/>
      <c r="F66" s="32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27" t="s">
        <v>36</v>
      </c>
      <c r="B84" s="328"/>
      <c r="C84" s="329"/>
      <c r="D84" s="244">
        <f>SUM(B67:C83)</f>
        <v>0</v>
      </c>
    </row>
    <row r="85" spans="1:7" x14ac:dyDescent="0.3">
      <c r="A85" s="327" t="s">
        <v>295</v>
      </c>
      <c r="B85" s="328"/>
      <c r="C85" s="329"/>
      <c r="D85" s="33">
        <f>D84/(COUNT(B67:C83)*2)</f>
        <v>0</v>
      </c>
    </row>
    <row r="86" spans="1:7" s="22" customFormat="1" x14ac:dyDescent="0.3">
      <c r="A86" s="26"/>
      <c r="B86" s="27"/>
      <c r="C86" s="27"/>
      <c r="D86" s="28"/>
      <c r="G86" s="126"/>
    </row>
    <row r="87" spans="1:7" ht="19.5" x14ac:dyDescent="0.4">
      <c r="A87" s="325" t="s">
        <v>211</v>
      </c>
      <c r="B87" s="326"/>
      <c r="C87" s="326"/>
      <c r="D87" s="326"/>
      <c r="E87" s="326"/>
      <c r="F87" s="32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27" t="s">
        <v>36</v>
      </c>
      <c r="B102" s="328"/>
      <c r="C102" s="329"/>
      <c r="D102" s="244">
        <f>SUM(B88:C101)</f>
        <v>0</v>
      </c>
    </row>
    <row r="103" spans="1:7" x14ac:dyDescent="0.3">
      <c r="A103" s="327" t="s">
        <v>295</v>
      </c>
      <c r="B103" s="328"/>
      <c r="C103" s="32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5" t="s">
        <v>212</v>
      </c>
      <c r="B106" s="326"/>
      <c r="C106" s="326"/>
      <c r="D106" s="326"/>
      <c r="E106" s="326"/>
      <c r="F106" s="32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27" t="s">
        <v>36</v>
      </c>
      <c r="B118" s="328"/>
      <c r="C118" s="329"/>
      <c r="D118" s="244">
        <f>SUM(B107:C117)</f>
        <v>0</v>
      </c>
      <c r="E118" s="13"/>
      <c r="F118" s="13"/>
      <c r="G118" s="126"/>
    </row>
    <row r="119" spans="1:7" s="22" customFormat="1" x14ac:dyDescent="0.3">
      <c r="A119" s="327" t="s">
        <v>295</v>
      </c>
      <c r="B119" s="328"/>
      <c r="C119" s="329"/>
      <c r="D119" s="33">
        <f>D118/(COUNT(B107:C117)*2)</f>
        <v>0</v>
      </c>
      <c r="E119" s="13"/>
      <c r="F119" s="13"/>
      <c r="G119" s="126"/>
    </row>
    <row r="120" spans="1:7" s="22" customFormat="1" x14ac:dyDescent="0.3">
      <c r="A120" s="26"/>
      <c r="B120" s="27"/>
      <c r="C120" s="27"/>
      <c r="D120" s="28"/>
      <c r="G120" s="126"/>
    </row>
    <row r="121" spans="1:7" ht="19.5" x14ac:dyDescent="0.4">
      <c r="A121" s="325" t="s">
        <v>185</v>
      </c>
      <c r="B121" s="326"/>
      <c r="C121" s="326"/>
      <c r="D121" s="326"/>
      <c r="E121" s="326"/>
      <c r="F121" s="32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27" t="s">
        <v>36</v>
      </c>
      <c r="B133" s="328"/>
      <c r="C133" s="329"/>
      <c r="D133" s="244">
        <f>SUM(B122:C132)</f>
        <v>0</v>
      </c>
    </row>
    <row r="134" spans="1:7" x14ac:dyDescent="0.3">
      <c r="A134" s="327" t="s">
        <v>295</v>
      </c>
      <c r="B134" s="328"/>
      <c r="C134" s="329"/>
      <c r="D134" s="32">
        <f>D133/(COUNT(B122:C132)*2)</f>
        <v>0</v>
      </c>
    </row>
    <row r="135" spans="1:7" s="22" customFormat="1" x14ac:dyDescent="0.3">
      <c r="A135" s="26"/>
      <c r="B135" s="27"/>
      <c r="C135" s="27"/>
      <c r="D135" s="31"/>
      <c r="G135" s="126"/>
    </row>
    <row r="136" spans="1:7" ht="19.5" x14ac:dyDescent="0.4">
      <c r="A136" s="325" t="s">
        <v>71</v>
      </c>
      <c r="B136" s="326"/>
      <c r="C136" s="326"/>
      <c r="D136" s="326"/>
      <c r="E136" s="326"/>
      <c r="F136" s="32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27" t="s">
        <v>36</v>
      </c>
      <c r="B149" s="328"/>
      <c r="C149" s="329"/>
      <c r="D149" s="244">
        <f>SUM(B137:C148)</f>
        <v>0</v>
      </c>
    </row>
    <row r="150" spans="1:7" x14ac:dyDescent="0.3">
      <c r="A150" s="327" t="s">
        <v>295</v>
      </c>
      <c r="B150" s="328"/>
      <c r="C150" s="329"/>
      <c r="D150" s="33">
        <f>D149/(COUNT(B137:C148)*2)</f>
        <v>0</v>
      </c>
    </row>
    <row r="151" spans="1:7" s="22" customFormat="1" x14ac:dyDescent="0.3">
      <c r="A151" s="26"/>
      <c r="B151" s="27"/>
      <c r="C151" s="27"/>
      <c r="D151" s="28"/>
      <c r="G151" s="126"/>
    </row>
    <row r="152" spans="1:7" ht="19.5" x14ac:dyDescent="0.4">
      <c r="A152" s="325" t="s">
        <v>217</v>
      </c>
      <c r="B152" s="326"/>
      <c r="C152" s="326"/>
      <c r="D152" s="326"/>
      <c r="E152" s="326"/>
      <c r="F152" s="32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27" t="s">
        <v>36</v>
      </c>
      <c r="B161" s="332"/>
      <c r="C161" s="333"/>
      <c r="D161" s="245">
        <f>SUM(B153:C160)</f>
        <v>0</v>
      </c>
    </row>
    <row r="162" spans="1:7" x14ac:dyDescent="0.3">
      <c r="A162" s="327" t="s">
        <v>295</v>
      </c>
      <c r="B162" s="328"/>
      <c r="C162" s="329"/>
      <c r="D162" s="33">
        <f>D161/(COUNT(B153:C160)*2)</f>
        <v>0</v>
      </c>
    </row>
    <row r="163" spans="1:7" s="22" customFormat="1" x14ac:dyDescent="0.3">
      <c r="A163" s="26"/>
      <c r="B163" s="27"/>
      <c r="C163" s="29"/>
      <c r="D163" s="30"/>
      <c r="G163" s="126"/>
    </row>
    <row r="164" spans="1:7" ht="19.5" x14ac:dyDescent="0.4">
      <c r="A164" s="325" t="s">
        <v>77</v>
      </c>
      <c r="B164" s="326"/>
      <c r="C164" s="326"/>
      <c r="D164" s="326"/>
      <c r="E164" s="326"/>
      <c r="F164" s="32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27" t="s">
        <v>36</v>
      </c>
      <c r="B169" s="328"/>
      <c r="C169" s="329"/>
      <c r="D169" s="244">
        <f>SUM(B165:C168)</f>
        <v>0</v>
      </c>
    </row>
    <row r="170" spans="1:7" x14ac:dyDescent="0.3">
      <c r="A170" s="327" t="s">
        <v>295</v>
      </c>
      <c r="B170" s="328"/>
      <c r="C170" s="329"/>
      <c r="D170" s="33">
        <f>D169/(COUNT(B165:C168)*2)</f>
        <v>0</v>
      </c>
    </row>
    <row r="171" spans="1:7" s="22" customFormat="1" x14ac:dyDescent="0.3">
      <c r="A171" s="26"/>
      <c r="B171" s="27"/>
      <c r="C171" s="27"/>
      <c r="D171" s="28"/>
      <c r="G171" s="126"/>
    </row>
    <row r="172" spans="1:7" ht="19.5" x14ac:dyDescent="0.4">
      <c r="A172" s="330" t="s">
        <v>17</v>
      </c>
      <c r="B172" s="331"/>
      <c r="C172" s="331"/>
      <c r="D172" s="331"/>
      <c r="E172" s="331"/>
      <c r="F172" s="33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27" t="s">
        <v>36</v>
      </c>
      <c r="B177" s="328"/>
      <c r="C177" s="329"/>
      <c r="D177" s="244">
        <f>SUM(B173:C176)</f>
        <v>0</v>
      </c>
    </row>
    <row r="178" spans="1:7" x14ac:dyDescent="0.3">
      <c r="A178" s="327" t="s">
        <v>295</v>
      </c>
      <c r="B178" s="328"/>
      <c r="C178" s="329"/>
      <c r="D178" s="33">
        <f>D177/(COUNT(B173:C176)*2)</f>
        <v>0</v>
      </c>
    </row>
    <row r="179" spans="1:7" s="22" customFormat="1" x14ac:dyDescent="0.3">
      <c r="A179" s="26"/>
      <c r="B179" s="27"/>
      <c r="C179" s="27"/>
      <c r="D179" s="28"/>
      <c r="G179" s="126"/>
    </row>
    <row r="180" spans="1:7" ht="19.5" x14ac:dyDescent="0.4">
      <c r="A180" s="325" t="s">
        <v>78</v>
      </c>
      <c r="B180" s="326"/>
      <c r="C180" s="326"/>
      <c r="D180" s="326"/>
      <c r="E180" s="326"/>
      <c r="F180" s="32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27" t="s">
        <v>36</v>
      </c>
      <c r="B186" s="328"/>
      <c r="C186" s="329"/>
      <c r="D186" s="244">
        <f>SUM(B181:C185)</f>
        <v>0</v>
      </c>
    </row>
    <row r="187" spans="1:7" x14ac:dyDescent="0.3">
      <c r="A187" s="327" t="s">
        <v>295</v>
      </c>
      <c r="B187" s="328"/>
      <c r="C187" s="329"/>
      <c r="D187" s="33">
        <f>D186/(COUNT(B181:C185)*2)</f>
        <v>0</v>
      </c>
    </row>
    <row r="188" spans="1:7" s="22" customFormat="1" x14ac:dyDescent="0.3">
      <c r="A188" s="26"/>
      <c r="B188" s="27"/>
      <c r="C188" s="27"/>
      <c r="D188" s="28"/>
      <c r="G188" s="126"/>
    </row>
    <row r="189" spans="1:7" ht="19.5" x14ac:dyDescent="0.4">
      <c r="A189" s="325" t="s">
        <v>216</v>
      </c>
      <c r="B189" s="326"/>
      <c r="C189" s="326"/>
      <c r="D189" s="326"/>
      <c r="E189" s="326"/>
      <c r="F189" s="32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27" t="s">
        <v>36</v>
      </c>
      <c r="B194" s="328"/>
      <c r="C194" s="329"/>
      <c r="D194" s="54">
        <f>SUM(B190:C193)</f>
        <v>0</v>
      </c>
    </row>
    <row r="195" spans="1:6" x14ac:dyDescent="0.3">
      <c r="A195" s="327" t="s">
        <v>295</v>
      </c>
      <c r="B195" s="328"/>
      <c r="C195" s="329"/>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2018-03-29T15:36:26Z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