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98" activeTab="5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2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7" i="27"/>
  <c r="D176" i="27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C111" i="27"/>
  <c r="C99" i="27"/>
  <c r="C98" i="27"/>
  <c r="C93" i="27"/>
  <c r="C92" i="27"/>
  <c r="C81" i="27"/>
  <c r="C79" i="27"/>
  <c r="C76" i="27"/>
  <c r="C75" i="27"/>
  <c r="C74" i="27"/>
  <c r="D83" i="27" s="1"/>
  <c r="D84" i="27" s="1"/>
  <c r="C60" i="27"/>
  <c r="C59" i="27"/>
  <c r="C55" i="27"/>
  <c r="D62" i="27" s="1"/>
  <c r="D63" i="27" s="1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D148" i="23" s="1"/>
  <c r="D149" i="23" s="1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D148" i="21" s="1"/>
  <c r="D149" i="21" s="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5" i="19"/>
  <c r="D186" i="19" s="1"/>
  <c r="D177" i="19"/>
  <c r="D176" i="19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C111" i="19"/>
  <c r="C99" i="19"/>
  <c r="C98" i="19"/>
  <c r="C93" i="19"/>
  <c r="C92" i="19"/>
  <c r="C81" i="19"/>
  <c r="C79" i="19"/>
  <c r="C76" i="19"/>
  <c r="C75" i="19"/>
  <c r="C74" i="19"/>
  <c r="D83" i="19" s="1"/>
  <c r="D84" i="19" s="1"/>
  <c r="C60" i="19"/>
  <c r="C59" i="19"/>
  <c r="C55" i="19"/>
  <c r="D62" i="19" s="1"/>
  <c r="D63" i="19" s="1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D302" i="26"/>
  <c r="D303" i="26" s="1"/>
  <c r="C300" i="26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D451" i="24" s="1"/>
  <c r="D452" i="24" s="1"/>
  <c r="A436" i="24"/>
  <c r="C426" i="24"/>
  <c r="C423" i="24"/>
  <c r="C419" i="24"/>
  <c r="D415" i="24"/>
  <c r="D416" i="24" s="1"/>
  <c r="C413" i="24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D146" i="24" s="1"/>
  <c r="C129" i="24"/>
  <c r="C127" i="24"/>
  <c r="C125" i="24"/>
  <c r="C121" i="24"/>
  <c r="D134" i="24" s="1"/>
  <c r="D135" i="24" s="1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D388" i="22" s="1"/>
  <c r="D389" i="22" s="1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D206" i="22" s="1"/>
  <c r="D207" i="22" s="1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D146" i="22" s="1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C467" i="18"/>
  <c r="D470" i="18" s="1"/>
  <c r="D471" i="18" s="1"/>
  <c r="D461" i="18"/>
  <c r="D462" i="18" s="1"/>
  <c r="D448" i="18"/>
  <c r="D442" i="18"/>
  <c r="D443" i="18" s="1"/>
  <c r="C439" i="18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D388" i="18" s="1"/>
  <c r="D389" i="18" s="1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37" i="18" s="1"/>
  <c r="D23" i="18"/>
  <c r="D24" i="18" s="1"/>
  <c r="A17" i="18"/>
  <c r="A8" i="18"/>
  <c r="C419" i="16"/>
  <c r="C423" i="16"/>
  <c r="D451" i="18" l="1"/>
  <c r="D452" i="18" s="1"/>
  <c r="D186" i="20"/>
  <c r="D187" i="20" s="1"/>
  <c r="D134" i="22"/>
  <c r="D135" i="22" s="1"/>
  <c r="D429" i="24"/>
  <c r="D432" i="24" s="1"/>
  <c r="D433" i="24" s="1"/>
  <c r="D242" i="26"/>
  <c r="D83" i="21"/>
  <c r="D84" i="21" s="1"/>
  <c r="D132" i="21"/>
  <c r="D133" i="21" s="1"/>
  <c r="D160" i="21"/>
  <c r="D161" i="21" s="1"/>
  <c r="D83" i="23"/>
  <c r="D84" i="23" s="1"/>
  <c r="D132" i="23"/>
  <c r="D133" i="23" s="1"/>
  <c r="D206" i="18"/>
  <c r="D207" i="18" s="1"/>
  <c r="D242" i="18"/>
  <c r="D245" i="18" s="1"/>
  <c r="D246" i="18" s="1"/>
  <c r="D229" i="20"/>
  <c r="D230" i="20" s="1"/>
  <c r="D81" i="18"/>
  <c r="D379" i="18"/>
  <c r="D380" i="18" s="1"/>
  <c r="D399" i="18"/>
  <c r="D400" i="18" s="1"/>
  <c r="D37" i="20"/>
  <c r="D38" i="20" s="1"/>
  <c r="D110" i="20"/>
  <c r="D111" i="20" s="1"/>
  <c r="D54" i="22"/>
  <c r="D55" i="22" s="1"/>
  <c r="D186" i="22"/>
  <c r="D187" i="22" s="1"/>
  <c r="D37" i="24"/>
  <c r="D110" i="24"/>
  <c r="D111" i="24" s="1"/>
  <c r="D206" i="24"/>
  <c r="D207" i="24" s="1"/>
  <c r="D318" i="24"/>
  <c r="D321" i="24" s="1"/>
  <c r="D322" i="24" s="1"/>
  <c r="D336" i="24"/>
  <c r="D337" i="24" s="1"/>
  <c r="D81" i="26"/>
  <c r="D379" i="26"/>
  <c r="D380" i="26" s="1"/>
  <c r="D399" i="26"/>
  <c r="D402" i="26" s="1"/>
  <c r="D403" i="26" s="1"/>
  <c r="D117" i="19"/>
  <c r="D118" i="19" s="1"/>
  <c r="D62" i="21"/>
  <c r="D63" i="21" s="1"/>
  <c r="D117" i="27"/>
  <c r="D118" i="27" s="1"/>
  <c r="D349" i="24"/>
  <c r="D350" i="24" s="1"/>
  <c r="D134" i="18"/>
  <c r="D135" i="18" s="1"/>
  <c r="D146" i="18"/>
  <c r="D285" i="20"/>
  <c r="D379" i="22"/>
  <c r="D380" i="22" s="1"/>
  <c r="D399" i="22"/>
  <c r="D81" i="24"/>
  <c r="D379" i="24"/>
  <c r="D380" i="24" s="1"/>
  <c r="D399" i="24"/>
  <c r="D400" i="24" s="1"/>
  <c r="D134" i="26"/>
  <c r="D135" i="26" s="1"/>
  <c r="D146" i="26"/>
  <c r="D117" i="21"/>
  <c r="D118" i="21" s="1"/>
  <c r="D62" i="23"/>
  <c r="D63" i="23" s="1"/>
  <c r="D83" i="25"/>
  <c r="D84" i="25" s="1"/>
  <c r="D132" i="25"/>
  <c r="D133" i="25" s="1"/>
  <c r="D148" i="25"/>
  <c r="D149" i="25" s="1"/>
  <c r="D263" i="18"/>
  <c r="D264" i="18" s="1"/>
  <c r="D318" i="20"/>
  <c r="D336" i="20"/>
  <c r="D337" i="20" s="1"/>
  <c r="D429" i="20"/>
  <c r="D263" i="26"/>
  <c r="D264" i="26" s="1"/>
  <c r="D451" i="26"/>
  <c r="D452" i="26" s="1"/>
  <c r="D186" i="18"/>
  <c r="D187" i="18" s="1"/>
  <c r="D229" i="18"/>
  <c r="D230" i="18" s="1"/>
  <c r="D285" i="18"/>
  <c r="D286" i="18" s="1"/>
  <c r="D318" i="18"/>
  <c r="D336" i="18"/>
  <c r="D337" i="18" s="1"/>
  <c r="D429" i="18"/>
  <c r="D54" i="20"/>
  <c r="D55" i="20" s="1"/>
  <c r="D81" i="20"/>
  <c r="D134" i="20"/>
  <c r="D135" i="20" s="1"/>
  <c r="D146" i="20"/>
  <c r="D206" i="20"/>
  <c r="D207" i="20" s="1"/>
  <c r="D242" i="20"/>
  <c r="D263" i="20"/>
  <c r="D264" i="20" s="1"/>
  <c r="D379" i="20"/>
  <c r="D380" i="20" s="1"/>
  <c r="D388" i="20"/>
  <c r="D389" i="20" s="1"/>
  <c r="D399" i="20"/>
  <c r="D81" i="22"/>
  <c r="D96" i="22" s="1"/>
  <c r="D97" i="22" s="1"/>
  <c r="D110" i="22"/>
  <c r="D111" i="22" s="1"/>
  <c r="D229" i="22"/>
  <c r="D230" i="22" s="1"/>
  <c r="D242" i="22"/>
  <c r="D263" i="22"/>
  <c r="D264" i="22" s="1"/>
  <c r="D285" i="22"/>
  <c r="D318" i="22"/>
  <c r="D319" i="22" s="1"/>
  <c r="D336" i="22"/>
  <c r="D337" i="22" s="1"/>
  <c r="D429" i="22"/>
  <c r="D430" i="22" s="1"/>
  <c r="D451" i="22"/>
  <c r="D452" i="22" s="1"/>
  <c r="D186" i="24"/>
  <c r="D187" i="24" s="1"/>
  <c r="D229" i="24"/>
  <c r="D230" i="24" s="1"/>
  <c r="D242" i="24"/>
  <c r="D245" i="24" s="1"/>
  <c r="D246" i="24" s="1"/>
  <c r="D263" i="24"/>
  <c r="D264" i="24" s="1"/>
  <c r="D285" i="24"/>
  <c r="D286" i="24" s="1"/>
  <c r="D443" i="24"/>
  <c r="D186" i="26"/>
  <c r="D187" i="26" s="1"/>
  <c r="D229" i="26"/>
  <c r="D230" i="26" s="1"/>
  <c r="D285" i="26"/>
  <c r="D286" i="26" s="1"/>
  <c r="D318" i="26"/>
  <c r="D336" i="26"/>
  <c r="D337" i="26" s="1"/>
  <c r="D429" i="26"/>
  <c r="D101" i="19"/>
  <c r="D102" i="19" s="1"/>
  <c r="D101" i="21"/>
  <c r="D102" i="21" s="1"/>
  <c r="D101" i="23"/>
  <c r="D102" i="23" s="1"/>
  <c r="D117" i="23"/>
  <c r="D118" i="23" s="1"/>
  <c r="D160" i="23"/>
  <c r="D161" i="23" s="1"/>
  <c r="D101" i="25"/>
  <c r="D102" i="25" s="1"/>
  <c r="D117" i="25"/>
  <c r="D118" i="25" s="1"/>
  <c r="D160" i="25"/>
  <c r="D161" i="25" s="1"/>
  <c r="D101" i="27"/>
  <c r="D102" i="27" s="1"/>
  <c r="D160" i="27"/>
  <c r="D161" i="27" s="1"/>
  <c r="D40" i="18"/>
  <c r="D41" i="18" s="1"/>
  <c r="D40" i="24"/>
  <c r="D41" i="24" s="1"/>
  <c r="D40" i="26"/>
  <c r="D41" i="26" s="1"/>
  <c r="D194" i="27"/>
  <c r="D194" i="25"/>
  <c r="D194" i="23"/>
  <c r="D197" i="21"/>
  <c r="D198" i="21" s="1"/>
  <c r="B11" i="21" s="1"/>
  <c r="D194" i="21"/>
  <c r="D194" i="19"/>
  <c r="D245" i="26"/>
  <c r="D246" i="26" s="1"/>
  <c r="D243" i="26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400" i="26"/>
  <c r="D38" i="26"/>
  <c r="D347" i="26"/>
  <c r="D449" i="26"/>
  <c r="D243" i="24"/>
  <c r="D147" i="24"/>
  <c r="D149" i="24"/>
  <c r="D150" i="24" s="1"/>
  <c r="D164" i="24"/>
  <c r="D402" i="24"/>
  <c r="D403" i="24" s="1"/>
  <c r="D96" i="24"/>
  <c r="D97" i="24" s="1"/>
  <c r="D82" i="24"/>
  <c r="D319" i="24"/>
  <c r="D38" i="24"/>
  <c r="D347" i="24"/>
  <c r="D286" i="22"/>
  <c r="D349" i="22"/>
  <c r="D350" i="22" s="1"/>
  <c r="D347" i="22"/>
  <c r="D40" i="22"/>
  <c r="D41" i="22" s="1"/>
  <c r="D38" i="22"/>
  <c r="D501" i="22"/>
  <c r="D400" i="22"/>
  <c r="D164" i="22"/>
  <c r="D432" i="22"/>
  <c r="D433" i="22" s="1"/>
  <c r="D82" i="22"/>
  <c r="D149" i="22"/>
  <c r="D150" i="22" s="1"/>
  <c r="D243" i="22"/>
  <c r="D321" i="22"/>
  <c r="D322" i="22" s="1"/>
  <c r="D147" i="22"/>
  <c r="D449" i="22"/>
  <c r="D321" i="20"/>
  <c r="D322" i="20" s="1"/>
  <c r="D319" i="20"/>
  <c r="D432" i="20"/>
  <c r="D433" i="20" s="1"/>
  <c r="D430" i="20"/>
  <c r="D147" i="20"/>
  <c r="D501" i="20"/>
  <c r="D286" i="20"/>
  <c r="D288" i="20"/>
  <c r="D289" i="20" s="1"/>
  <c r="D189" i="20"/>
  <c r="D190" i="20" s="1"/>
  <c r="D164" i="20"/>
  <c r="D400" i="20"/>
  <c r="D82" i="20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149" i="18"/>
  <c r="D150" i="18" s="1"/>
  <c r="D147" i="18"/>
  <c r="D164" i="18"/>
  <c r="D38" i="18"/>
  <c r="D347" i="18"/>
  <c r="D449" i="18"/>
  <c r="D245" i="22" l="1"/>
  <c r="D246" i="22" s="1"/>
  <c r="D402" i="22"/>
  <c r="D403" i="22" s="1"/>
  <c r="D402" i="18"/>
  <c r="D403" i="18" s="1"/>
  <c r="D402" i="20"/>
  <c r="D403" i="20" s="1"/>
  <c r="B126" i="29" s="1"/>
  <c r="D189" i="22"/>
  <c r="D190" i="22" s="1"/>
  <c r="D430" i="24"/>
  <c r="D189" i="24"/>
  <c r="D190" i="24" s="1"/>
  <c r="D243" i="18"/>
  <c r="D288" i="18"/>
  <c r="D289" i="18" s="1"/>
  <c r="D288" i="24"/>
  <c r="D289" i="24" s="1"/>
  <c r="D288" i="26"/>
  <c r="D289" i="26" s="1"/>
  <c r="D349" i="26"/>
  <c r="D350" i="26" s="1"/>
  <c r="B120" i="29" s="1"/>
  <c r="D189" i="18"/>
  <c r="D190" i="18" s="1"/>
  <c r="D245" i="20"/>
  <c r="D246" i="20" s="1"/>
  <c r="B90" i="29" s="1"/>
  <c r="D96" i="20"/>
  <c r="D97" i="20" s="1"/>
  <c r="D349" i="20"/>
  <c r="D350" i="20" s="1"/>
  <c r="B117" i="29" s="1"/>
  <c r="D149" i="20"/>
  <c r="D150" i="20" s="1"/>
  <c r="D288" i="22"/>
  <c r="D289" i="22" s="1"/>
  <c r="D189" i="26"/>
  <c r="D190" i="26" s="1"/>
  <c r="D197" i="19"/>
  <c r="D198" i="19" s="1"/>
  <c r="B11" i="19" s="1"/>
  <c r="D197" i="23"/>
  <c r="D198" i="23" s="1"/>
  <c r="B11" i="23" s="1"/>
  <c r="D197" i="25"/>
  <c r="D198" i="25" s="1"/>
  <c r="B11" i="25" s="1"/>
  <c r="D197" i="27"/>
  <c r="D198" i="27" s="1"/>
  <c r="B11" i="27" s="1"/>
  <c r="D349" i="18"/>
  <c r="D350" i="18" s="1"/>
  <c r="B116" i="29" s="1"/>
  <c r="D504" i="24"/>
  <c r="D505" i="24" s="1"/>
  <c r="B12" i="24" s="1"/>
  <c r="B125" i="29"/>
  <c r="B53" i="29"/>
  <c r="B93" i="29"/>
  <c r="B75" i="29"/>
  <c r="B128" i="29"/>
  <c r="B101" i="29"/>
  <c r="B100" i="29"/>
  <c r="B55" i="29"/>
  <c r="B99" i="29"/>
  <c r="B80" i="29"/>
  <c r="B89" i="29"/>
  <c r="B107" i="29"/>
  <c r="B71" i="29"/>
  <c r="B98" i="29"/>
  <c r="A8" i="16"/>
  <c r="B192" i="29"/>
  <c r="B191" i="29"/>
  <c r="B129" i="29"/>
  <c r="B127" i="29"/>
  <c r="B119" i="29"/>
  <c r="B118" i="29"/>
  <c r="B111" i="29"/>
  <c r="B110" i="29"/>
  <c r="B109" i="29"/>
  <c r="B108" i="29"/>
  <c r="B102" i="29"/>
  <c r="B92" i="29"/>
  <c r="B91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0" l="1"/>
  <c r="D505" i="20" s="1"/>
  <c r="B12" i="20" s="1"/>
  <c r="B188" i="29"/>
  <c r="D504" i="18"/>
  <c r="D505" i="18" s="1"/>
  <c r="B12" i="18" s="1"/>
  <c r="D504" i="22"/>
  <c r="D505" i="22" s="1"/>
  <c r="B12" i="22" s="1"/>
  <c r="D504" i="26"/>
  <c r="D505" i="26" s="1"/>
  <c r="B12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<sst xmlns="http://schemas.openxmlformats.org/spreadsheetml/2006/main" count="4478" uniqueCount="485">
  <si>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</si>
  <si>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</si>
  <si>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</si>
  <si>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</si>
  <si>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</si>
  <si>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</si>
  <si>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</si>
  <si>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</si>
  <si>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</si>
  <si>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</si>
  <si>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</si>
  <si>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</si>
  <si>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</si>
  <si>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</si>
  <si>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</si>
  <si>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</si>
  <si>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</si>
  <si>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</si>
  <si>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</si>
  <si>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</si>
  <si>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</si>
  <si>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</si>
  <si>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</si>
  <si>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</si>
  <si>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</si>
  <si>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</si>
  <si>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</si>
  <si>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</si>
  <si>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</si>
  <si>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</si>
  <si>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</si>
  <si>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</si>
  <si>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</si>
  <si>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</si>
  <si>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</si>
  <si>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</si>
  <si>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</si>
  <si>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</si>
  <si>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</si>
  <si>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</si>
  <si>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</si>
  <si>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</si>
  <si>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</si>
  <si>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</si>
  <si>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</si>
  <si>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</si>
  <si>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</si>
  <si>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</si>
  <si>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</si>
  <si>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</si>
  <si>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</si>
  <si>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</si>
  <si>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</si>
  <si>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</si>
  <si>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</si>
  <si>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</si>
  <si>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</si>
  <si>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</si>
  <si>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</si>
  <si>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</si>
  <si>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</si>
  <si>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</si>
  <si>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</si>
  <si>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</si>
  <si>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</si>
  <si>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</si>
  <si>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</si>
  <si>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</si>
  <si>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</si>
  <si>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</si>
  <si>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</si>
  <si>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</si>
  <si>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</si>
  <si>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</si>
  <si>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</si>
  <si>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</si>
  <si>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</si>
  <si>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</si>
  <si>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</si>
  <si>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</si>
  <si>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</si>
  <si>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</si>
  <si>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</si>
  <si>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</si>
  <si>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</si>
  <si>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</si>
  <si>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</si>
  <si>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</si>
  <si>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</si>
  <si>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</si>
  <si>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</si>
  <si>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</si>
  <si>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</si>
  <si>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</si>
  <si>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</si>
  <si>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</si>
  <si>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</si>
  <si>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</si>
  <si>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</si>
  <si>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</si>
  <si>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</si>
  <si>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</si>
  <si>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</si>
  <si>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</si>
  <si>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</si>
  <si>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</si>
  <si>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</si>
  <si>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</si>
  <si>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</si>
  <si>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</si>
  <si>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</si>
  <si>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</si>
  <si>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</si>
  <si>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</si>
  <si>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</si>
  <si>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</si>
  <si>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</si>
  <si>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</si>
  <si>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</si>
  <si>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</si>
  <si>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</si>
  <si>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</si>
  <si>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</si>
  <si>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</si>
  <si>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</si>
  <si>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</si>
  <si>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</si>
  <si>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</si>
  <si>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</si>
  <si>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</si>
  <si>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</si>
  <si>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</si>
  <si>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</si>
  <si>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</si>
  <si>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</si>
  <si>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</si>
  <si>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</si>
  <si>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</si>
  <si>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</si>
  <si>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</si>
  <si>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</si>
  <si>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</si>
  <si>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</si>
  <si>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</si>
  <si>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</si>
  <si>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</si>
  <si>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</si>
  <si>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</si>
  <si>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</si>
  <si>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</si>
  <si>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</si>
  <si>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</si>
  <si>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</si>
  <si>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</si>
  <si>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</si>
  <si>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</si>
  <si>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</si>
  <si>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</si>
  <si>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</si>
  <si>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</si>
  <si>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</si>
  <si>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</si>
  <si>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</si>
  <si>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</si>
  <si>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</si>
  <si>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</si>
  <si>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</si>
  <si>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</si>
  <si>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</si>
  <si>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</si>
  <si>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</si>
  <si>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</si>
  <si>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</si>
  <si>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</si>
  <si>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</si>
  <si>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</si>
  <si>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</si>
  <si>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</si>
  <si>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</si>
  <si>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</si>
  <si>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</si>
  <si>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</si>
  <si>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</si>
  <si>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</si>
  <si>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</si>
  <si>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</si>
  <si>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</si>
  <si>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</si>
  <si>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</si>
  <si>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</si>
  <si>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</si>
  <si>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</si>
  <si>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</si>
  <si>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</si>
  <si>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</si>
  <si>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</si>
  <si>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</si>
  <si>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</si>
  <si>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</si>
  <si>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</si>
  <si>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</si>
  <si>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</si>
  <si>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</si>
  <si>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</si>
  <si>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</si>
  <si>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</si>
  <si>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</si>
  <si>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</si>
  <si>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</si>
  <si>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</si>
  <si>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</si>
  <si>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</si>
  <si>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</si>
  <si>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</si>
  <si>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</si>
  <si>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</si>
  <si>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</si>
  <si>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</si>
  <si>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</si>
  <si>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</si>
  <si>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</si>
  <si>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</si>
  <si>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</si>
  <si>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</si>
  <si>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</si>
  <si>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</si>
  <si>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</si>
  <si>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</si>
  <si>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</si>
  <si>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</si>
  <si>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</si>
  <si>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</si>
  <si>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</si>
  <si>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</si>
  <si>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</si>
  <si>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</si>
  <si>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</si>
  <si>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</si>
  <si>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</si>
  <si>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</si>
  <si>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</si>
  <si>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</si>
  <si>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</si>
  <si>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</si>
  <si>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</si>
  <si>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</si>
  <si>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</si>
  <si>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</si>
  <si>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</si>
  <si>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</si>
  <si>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</si>
  <si>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</si>
  <si>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</si>
  <si>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</si>
  <si>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</si>
  <si>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</si>
  <si>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</si>
  <si>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</si>
  <si>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</si>
  <si>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</si>
  <si>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</si>
  <si>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</si>
  <si>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</si>
  <si>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</si>
  <si>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</si>
  <si>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</si>
  <si>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</si>
  <si>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</si>
  <si>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</si>
  <si>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</si>
  <si>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</si>
  <si>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</si>
  <si>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</si>
  <si>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</si>
  <si>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</si>
  <si>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</si>
  <si>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</si>
  <si>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</si>
  <si>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</si>
  <si>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</si>
  <si>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</si>
  <si>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</si>
  <si>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</si>
  <si>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</si>
  <si>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</si>
  <si>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</si>
  <si>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</si>
  <si>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</si>
  <si>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</si>
  <si>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</si>
  <si>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</si>
  <si>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</si>
  <si>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</si>
  <si>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</si>
  <si>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</si>
  <si>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</si>
  <si>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</si>
  <si>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</si>
  <si>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</si>
  <si>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</si>
  <si>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</si>
  <si>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</si>
  <si>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</si>
  <si>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</si>
  <si>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</si>
  <si>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</si>
  <si>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</si>
  <si>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</si>
  <si>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</si>
  <si>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</si>
  <si>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</si>
  <si>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</si>
  <si>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</si>
  <si>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</si>
  <si>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</si>
  <si>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</si>
  <si>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</si>
  <si>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</si>
  <si>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</si>
  <si>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</si>
  <si>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</si>
  <si>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</si>
  <si>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</si>
  <si>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</si>
  <si>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</si>
  <si>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</si>
  <si>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</si>
  <si>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</si>
  <si>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</si>
  <si>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</si>
  <si>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</si>
  <si>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</si>
  <si>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</si>
  <si>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</si>
  <si>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</si>
  <si>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</si>
  <si>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</si>
  <si>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</si>
  <si>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</si>
  <si>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</si>
  <si>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</si>
  <si>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</si>
  <si>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</si>
  <si>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</si>
  <si>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</si>
  <si>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</si>
  <si>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</si>
  <si>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</si>
  <si>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</si>
  <si>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</si>
  <si>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</si>
  <si>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</si>
  <si>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</si>
  <si>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</si>
  <si>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</si>
  <si>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</si>
  <si>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</si>
  <si>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</si>
  <si>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</si>
  <si>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</si>
  <si>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</si>
  <si>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</si>
  <si>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</si>
  <si>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</si>
  <si>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</si>
  <si>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</si>
  <si>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</si>
  <si>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</si>
  <si>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</si>
  <si>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</si>
  <si>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</si>
  <si>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</si>
  <si>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</si>
  <si>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</si>
  <si>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</si>
  <si>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</si>
  <si>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</si>
  <si>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</si>
  <si>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</si>
  <si>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</si>
  <si>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</si>
  <si>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</si>
  <si>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</si>
  <si>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</si>
  <si>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</si>
  <si>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</si>
  <si>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</si>
  <si>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</si>
  <si>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</si>
  <si>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</si>
  <si>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</si>
  <si>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</si>
  <si>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</si>
  <si>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</si>
  <si>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</si>
  <si>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</si>
  <si>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</si>
  <si>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</si>
  <si>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</si>
  <si>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</si>
  <si>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</si>
  <si>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</si>
  <si>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</si>
  <si>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</si>
  <si>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</si>
  <si>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</si>
  <si>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</si>
  <si>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</si>
  <si>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</si>
  <si>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</si>
  <si>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</si>
  <si>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Hend KAMOUN</t>
  </si>
  <si>
    <t>Chef secteur PFT et chefs rayon</t>
  </si>
  <si>
    <t>Sfax Jadida</t>
  </si>
  <si>
    <t>Manque d'enregistrement du contrôle a la reception des produits surgelés chahia acceptés le 28/02/17</t>
  </si>
  <si>
    <t>enregistrement du contrôle a la réception sans  précision de la nature du produit ni de la DLC , manque des certificats de salubrité pour les produits de charcuterie livrés par l'entrepot</t>
  </si>
  <si>
    <t>Le sol du quai de réception est crevassé.</t>
  </si>
  <si>
    <t>manque le rapport et le plan d'action pour la reception</t>
  </si>
  <si>
    <t>présence de fruits sous le linéaire</t>
  </si>
  <si>
    <t>présence de plusieurs déchets d’emballages dans la chambre froide négative</t>
  </si>
  <si>
    <t>labo non climatisé</t>
  </si>
  <si>
    <t>température du meuble froid affiché est 1,5°C et température verifié est -0,1°C</t>
  </si>
  <si>
    <t>Manque de l'indication de sesam sur l'etiquetage du produits caak sesam</t>
  </si>
  <si>
    <t>poids petit pain au son 216 g au lieu de 240g et poids petit pain aux cereales 210g au lieu de 240g (contacter le fournisseur)</t>
  </si>
  <si>
    <t>enregistrement de la température du labo pour tout le mois de fevrier est noté&lt; 5°C alors que le labo est non climatisé</t>
  </si>
  <si>
    <t>utilisation du poulet cuit la veille pour la preparation de pizza royale le lendemain</t>
  </si>
  <si>
    <t>température a cœur de la tastira est 3,8°C</t>
  </si>
  <si>
    <t>tube néon a moitié fixé au dessus du linéaire boulangerie</t>
  </si>
  <si>
    <t>hotte sale</t>
  </si>
  <si>
    <t>port d'épingles</t>
  </si>
  <si>
    <t>manque de gobelet pour assurer le dosage de l'eau de javel selon l'instruction affichée</t>
  </si>
  <si>
    <t>evaporateur labo sale</t>
  </si>
  <si>
    <t xml:space="preserve">un des couvercles de protection du meuble d'exposition a été cassé </t>
  </si>
  <si>
    <t>les couvercles de protection du meuble sont délaissés ouverts suite au service du client</t>
  </si>
  <si>
    <t>Le plancher du four est fissuré.</t>
  </si>
  <si>
    <t>température affichée au niveau du meuble réfrigéré est 3,3°C et Température vérifiée est 1,1°C</t>
  </si>
  <si>
    <t>poubelle à pédale cassée au traiteur</t>
  </si>
  <si>
    <t>DLC carrefour du basterdo olives en emballage progressif 12/03/17 &gt;DLC 10/03/17 du fournisseur</t>
  </si>
  <si>
    <t>manque de tracabilité pour la ricotte</t>
  </si>
  <si>
    <t>étiquette fournisseur facilement détachable du produit mozarella Mont régal</t>
  </si>
  <si>
    <t>Les chevalets deviennent usés et rouillés, nécessité de les remplacer.</t>
  </si>
  <si>
    <t>absence du thermomètre afficheur au niveau du linéaire fromages, température verifiée 0,6°C et température affichée 0,6°C</t>
  </si>
  <si>
    <t>Grilles de reprise sont sales</t>
  </si>
  <si>
    <t>dépôt de givre au niveau de l’évaporateur de la chambre froide volailles et ch froide viandes</t>
  </si>
  <si>
    <t>barbe non rasée</t>
  </si>
  <si>
    <t>les merguez fabriqués le 05/03/17 sont identifiés par la date du 06/03/17</t>
  </si>
  <si>
    <t xml:space="preserve">manque de tracabilité pour les merguez fabriqués le 05/03/17, enregistrement erroné pour le taberner: la DF enregistrée sur la fiche de tracabilité correspond à la Date d'ouverture et la DLC inscrite est la Date d'ouverture +1an, la fiche de tracabilité utilisée est l'ancienne version </t>
  </si>
  <si>
    <t xml:space="preserve">rupture de la chaine de froid au niveau de la boucherie: température de la ch froide viandes rouges oscille entre 9 et 10 degré celsius pour le mois de février et mars 17 (voir technique) </t>
  </si>
  <si>
    <t>température de la ch froide  assez élevée oscille entre 9 et 10 degré celsius pour le mois de février et mars 17</t>
  </si>
  <si>
    <t>labo non climatisé (climatiseur en panne)</t>
  </si>
  <si>
    <t>température verifiée du linéaire volaille trad affichée 6,8°C et température verifiée est 6,1°C</t>
  </si>
  <si>
    <t>climatiseur en panne</t>
  </si>
  <si>
    <t>température de labo enregistrée entre 1 et 3°C alors que le climatiseur du labo est en panne</t>
  </si>
  <si>
    <t>Le revêtement du meuble volaille trad devient écaillé.</t>
  </si>
  <si>
    <t>chevalets usés</t>
  </si>
  <si>
    <t>double etiquetage des crevettes 00 (DLC carrefour et DLC Fournisseur)</t>
  </si>
  <si>
    <t>Manque de cache evaporateur pour la chambre froide</t>
  </si>
  <si>
    <t>décollement de la peinture du meuble froid.</t>
  </si>
  <si>
    <t>etiquetage non conforme pour SODEA: manque de l'indication de la température de conservation pour la salade paysanne et salade annanas</t>
  </si>
  <si>
    <t>les caisses de présentation des bananes sont sales avec des traces de moisissures , sol sale sous linéaire dattes</t>
  </si>
  <si>
    <t>jus frais kiwi, citronade, orange DLC périmé 06/03/17</t>
  </si>
  <si>
    <t>Utilisation d’un flacon de vaporisation d’eau ne comportant aucune preuve d’alimentarité</t>
  </si>
  <si>
    <t>le référentiel affiché en fleg, epices olives, poissonnerie date de 2015</t>
  </si>
  <si>
    <t>Etiquetage illisible (DLC et DF) pour la confiture HELIOS</t>
  </si>
  <si>
    <t>zone retour non identifié</t>
  </si>
  <si>
    <t>"Le local est trop étroit.
Stagnation des eaux au fond de la réserve."</t>
  </si>
  <si>
    <t>Stockage simultané des poulets emballés (rayon PLS) dans la chambre froide des yaourts. Le risque de contamination croisée est accru à ce niveau. La protection des produits n'est pas correcte.
Stockage simultané des produits casses  y compris œufs casses dans la chambre froide des yaourts.</t>
  </si>
  <si>
    <t>3 paquets de Calamar farci DLC périmé 07/02/17</t>
  </si>
  <si>
    <t xml:space="preserve">dans la chambre froide négative stockage simultané des produits retour  dans le même élément que les produits destinés à la consommation: assurer la séparation </t>
  </si>
  <si>
    <t>fuite d'eau au niveau de l'evaporateur de la chambre froide positive</t>
  </si>
  <si>
    <t>absence de thermomètre afficheur en linéaire charcuterie, température verifié au linéaire yaourt 2,5°C et température affichée 3,8°C</t>
  </si>
  <si>
    <t>les pistaches entamées entreposées dans un seau d'olives et non identifiées</t>
  </si>
  <si>
    <t>prévoir une pelle par produit</t>
  </si>
  <si>
    <t>Revoir l'etat du meuble d'exposition</t>
  </si>
  <si>
    <t>Absence de papier seche mains dans les deux sanitaires.</t>
  </si>
  <si>
    <t>Absence de rideaux pour les douches</t>
  </si>
  <si>
    <t>Distributeur de savon liquide non fonctionnel en sanitaires hommes</t>
  </si>
  <si>
    <t>Trace de rouille au sol de la boucherie</t>
  </si>
  <si>
    <t>La porte du quai de réception est maintenue ouverte.</t>
  </si>
  <si>
    <t>local poubelle sans éclairage</t>
  </si>
  <si>
    <t>Les croisements demeurent stables du moment où les séparations dans le temps ne sont pas indiquées. Afficher les instructions d'évacuation des déchets.</t>
  </si>
  <si>
    <t>plan de formation non reçu</t>
  </si>
  <si>
    <t>les nouveaux recrus ne sont pas encore formés en boucherie</t>
  </si>
  <si>
    <t>demande faite par le magasin</t>
  </si>
  <si>
    <t>manque de tracabilité pour le le gateau creme au beurre pistache et chocolatx2 emballés le 04/03/17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</si>
</sst>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3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0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2-4406-BED8-31A3CDD9C1F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2D2-4406-BED8-31A3CDD9C1F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2629424"/>
        <c:axId val="239374032"/>
      </c:barChart>
      <c:catAx>
        <c:axId val="19262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374032"/>
        <c:crosses val="autoZero"/>
        <c:auto val="1"/>
        <c:lblAlgn val="ctr"/>
        <c:lblOffset val="100"/>
        <c:noMultiLvlLbl val="0"/>
      </c:catAx>
      <c:valAx>
        <c:axId val="23937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262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32-4BA6-AE10-24A19105DA0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232-4BA6-AE10-24A19105DA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478128"/>
        <c:axId val="247478688"/>
      </c:barChart>
      <c:catAx>
        <c:axId val="24747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478688"/>
        <c:crosses val="autoZero"/>
        <c:auto val="1"/>
        <c:lblAlgn val="ctr"/>
        <c:lblOffset val="100"/>
        <c:noMultiLvlLbl val="0"/>
      </c:catAx>
      <c:valAx>
        <c:axId val="24747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47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84-4414-8BF1-FBA9025846B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F84-4414-8BF1-FBA9025846B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481488"/>
        <c:axId val="247482048"/>
      </c:barChart>
      <c:catAx>
        <c:axId val="24748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482048"/>
        <c:crosses val="autoZero"/>
        <c:auto val="1"/>
        <c:lblAlgn val="ctr"/>
        <c:lblOffset val="100"/>
        <c:noMultiLvlLbl val="0"/>
      </c:catAx>
      <c:valAx>
        <c:axId val="24748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48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BD-4488-B81E-3CBBA85C9CA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BD-4488-B81E-3CBBA85C9C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269712"/>
        <c:axId val="250270272"/>
      </c:barChart>
      <c:catAx>
        <c:axId val="25026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270272"/>
        <c:crosses val="autoZero"/>
        <c:auto val="1"/>
        <c:lblAlgn val="ctr"/>
        <c:lblOffset val="100"/>
        <c:noMultiLvlLbl val="0"/>
      </c:catAx>
      <c:valAx>
        <c:axId val="25027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26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BE-4FBC-AF94-8E0CF106364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0BE-4FBC-AF94-8E0CF10636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273072"/>
        <c:axId val="250273632"/>
      </c:barChart>
      <c:catAx>
        <c:axId val="25027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273632"/>
        <c:crosses val="autoZero"/>
        <c:auto val="1"/>
        <c:lblAlgn val="ctr"/>
        <c:lblOffset val="100"/>
        <c:noMultiLvlLbl val="0"/>
      </c:catAx>
      <c:valAx>
        <c:axId val="25027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27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0.86363636363636365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AB-4BF4-A953-EA4084A326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BAB-4BF4-A953-EA4084A326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276432"/>
        <c:axId val="250276992"/>
      </c:barChart>
      <c:catAx>
        <c:axId val="25027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276992"/>
        <c:crosses val="autoZero"/>
        <c:auto val="1"/>
        <c:lblAlgn val="ctr"/>
        <c:lblOffset val="100"/>
        <c:noMultiLvlLbl val="0"/>
      </c:catAx>
      <c:valAx>
        <c:axId val="25027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27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C2-4437-8558-310D5956F77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5C2-4437-8558-310D5956F7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398928"/>
        <c:axId val="250399488"/>
      </c:barChart>
      <c:catAx>
        <c:axId val="25039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399488"/>
        <c:crosses val="autoZero"/>
        <c:auto val="1"/>
        <c:lblAlgn val="ctr"/>
        <c:lblOffset val="100"/>
        <c:noMultiLvlLbl val="0"/>
      </c:catAx>
      <c:valAx>
        <c:axId val="250399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39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0.78448275862068961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6-4E5B-A1BB-ED305432BAC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3B6-4E5B-A1BB-ED305432BAC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402288"/>
        <c:axId val="250402848"/>
      </c:barChart>
      <c:catAx>
        <c:axId val="25040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402848"/>
        <c:crosses val="autoZero"/>
        <c:auto val="1"/>
        <c:lblAlgn val="ctr"/>
        <c:lblOffset val="100"/>
        <c:noMultiLvlLbl val="0"/>
      </c:catAx>
      <c:valAx>
        <c:axId val="25040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40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0.89399293286219084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7B-43FF-B920-CE6A1D1071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E7B-43FF-B920-CE6A1D1071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405648"/>
        <c:axId val="250406208"/>
      </c:barChart>
      <c:catAx>
        <c:axId val="25040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406208"/>
        <c:crosses val="autoZero"/>
        <c:auto val="1"/>
        <c:lblAlgn val="ctr"/>
        <c:lblOffset val="100"/>
        <c:noMultiLvlLbl val="0"/>
      </c:catAx>
      <c:valAx>
        <c:axId val="25040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40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0.83923784574144022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B4-4138-AB43-FFEEF902D3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1B4-4138-AB43-FFEEF902D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50409008"/>
        <c:axId val="250409568"/>
        <c:extLst/>
      </c:barChart>
      <c:catAx>
        <c:axId val="2504090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409568"/>
        <c:crosses val="autoZero"/>
        <c:auto val="1"/>
        <c:lblAlgn val="ctr"/>
        <c:lblOffset val="100"/>
        <c:noMultiLvlLbl val="0"/>
      </c:catAx>
      <c:valAx>
        <c:axId val="2504095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40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20-4937-8223-5841A82905D0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20-4937-8223-5841A82905D0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20-4937-8223-5841A82905D0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20-4937-8223-5841A82905D0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20-4937-8223-5841A82905D0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20-4937-8223-5841A82905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0.61291666666666667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20-4937-8223-5841A82905D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C120-4937-8223-5841A82905D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50412368"/>
        <c:axId val="250863664"/>
        <c:extLst/>
      </c:barChart>
      <c:catAx>
        <c:axId val="25041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63664"/>
        <c:crosses val="autoZero"/>
        <c:auto val="1"/>
        <c:lblAlgn val="ctr"/>
        <c:lblOffset val="100"/>
        <c:noMultiLvlLbl val="0"/>
      </c:catAx>
      <c:valAx>
        <c:axId val="25086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41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0.93939393939393945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C-4173-8C58-0883F7C64A5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2FC-4173-8C58-0883F7C64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908864"/>
        <c:axId val="239909424"/>
      </c:barChart>
      <c:catAx>
        <c:axId val="2399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909424"/>
        <c:crosses val="autoZero"/>
        <c:auto val="1"/>
        <c:lblAlgn val="ctr"/>
        <c:lblOffset val="100"/>
        <c:noMultiLvlLbl val="0"/>
      </c:catAx>
      <c:valAx>
        <c:axId val="23990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90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DB-494F-9044-0848BB4C95A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7DB-494F-9044-0848BB4C95A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6966080"/>
        <c:axId val="246966640"/>
      </c:barChart>
      <c:catAx>
        <c:axId val="24696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6966640"/>
        <c:crosses val="autoZero"/>
        <c:auto val="1"/>
        <c:lblAlgn val="ctr"/>
        <c:lblOffset val="100"/>
        <c:noMultiLvlLbl val="0"/>
      </c:catAx>
      <c:valAx>
        <c:axId val="24696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69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AF-42C1-B8D5-E51110209AC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BAF-42C1-B8D5-E51110209A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6969440"/>
        <c:axId val="246970000"/>
      </c:barChart>
      <c:catAx>
        <c:axId val="24696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6970000"/>
        <c:crosses val="autoZero"/>
        <c:auto val="1"/>
        <c:lblAlgn val="ctr"/>
        <c:lblOffset val="100"/>
        <c:noMultiLvlLbl val="0"/>
      </c:catAx>
      <c:valAx>
        <c:axId val="24697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696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0.84615384615384615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EE-4451-BBE8-28A84678EBD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3EE-4451-BBE8-28A84678EBD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235328"/>
        <c:axId val="247235888"/>
      </c:barChart>
      <c:catAx>
        <c:axId val="2472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235888"/>
        <c:crosses val="autoZero"/>
        <c:auto val="1"/>
        <c:lblAlgn val="ctr"/>
        <c:lblOffset val="100"/>
        <c:noMultiLvlLbl val="0"/>
      </c:catAx>
      <c:valAx>
        <c:axId val="24723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23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F-4D3F-AEE9-67F0FEB55F7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0EF-4D3F-AEE9-67F0FEB55F7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238688"/>
        <c:axId val="247239248"/>
      </c:barChart>
      <c:catAx>
        <c:axId val="2472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239248"/>
        <c:crosses val="autoZero"/>
        <c:auto val="1"/>
        <c:lblAlgn val="ctr"/>
        <c:lblOffset val="100"/>
        <c:noMultiLvlLbl val="0"/>
      </c:catAx>
      <c:valAx>
        <c:axId val="24723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23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0.72499999999999998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7-47C6-A367-3AD01E1643B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2F7-47C6-A367-3AD01E1643B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242048"/>
        <c:axId val="247242608"/>
      </c:barChart>
      <c:catAx>
        <c:axId val="24724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242608"/>
        <c:crosses val="autoZero"/>
        <c:auto val="1"/>
        <c:lblAlgn val="ctr"/>
        <c:lblOffset val="100"/>
        <c:noMultiLvlLbl val="0"/>
      </c:catAx>
      <c:valAx>
        <c:axId val="24724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24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BE-4CD2-A02D-0B734911896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CBE-4CD2-A02D-0B734911896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695776"/>
        <c:axId val="247696336"/>
      </c:barChart>
      <c:catAx>
        <c:axId val="24769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696336"/>
        <c:crosses val="autoZero"/>
        <c:auto val="1"/>
        <c:lblAlgn val="ctr"/>
        <c:lblOffset val="100"/>
        <c:noMultiLvlLbl val="0"/>
      </c:catAx>
      <c:valAx>
        <c:axId val="24769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69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12-4A6F-81C6-A128E05CDB7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12-4A6F-81C6-A128E05CDB7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699136"/>
        <c:axId val="247699696"/>
      </c:barChart>
      <c:catAx>
        <c:axId val="24769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699696"/>
        <c:crosses val="autoZero"/>
        <c:auto val="1"/>
        <c:lblAlgn val="ctr"/>
        <c:lblOffset val="100"/>
        <c:noMultiLvlLbl val="0"/>
      </c:catAx>
      <c:valAx>
        <c:axId val="24769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69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66" zoomScaleNormal="100" zoomScaleSheetLayoutView="100" workbookViewId="0">
      <selection activeCell="B172" sqref="B172:C172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57" t="s">
        <v>379</v>
      </c>
      <c r="B18" s="257"/>
      <c r="C18" s="257"/>
      <c r="D18" s="258" t="s">
        <v>413</v>
      </c>
      <c r="E18" s="258"/>
      <c r="F18" s="258"/>
      <c r="G18" s="258"/>
      <c r="H18" s="258"/>
      <c r="I18" s="258"/>
      <c r="J18" s="258"/>
      <c r="K18" s="258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59" t="s">
        <v>380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60" t="s">
        <v>382</v>
      </c>
      <c r="C23" s="260"/>
      <c r="D23" s="197"/>
      <c r="E23" s="197"/>
      <c r="F23" s="197"/>
      <c r="G23" s="197"/>
      <c r="H23" s="197"/>
      <c r="I23" s="197"/>
      <c r="J23" s="196" t="str">
        <f>D18</f>
        <v>Sfax Jadida</v>
      </c>
    </row>
    <row r="24" spans="1:11" ht="33" customHeight="1" x14ac:dyDescent="0.25">
      <c r="A24" s="205" t="s">
        <v>383</v>
      </c>
      <c r="B24" s="261">
        <f>AVERAGE('A1 Exploitation'!D505,'A1 Technique'!D198)</f>
        <v>0.83923784574144022</v>
      </c>
      <c r="C24" s="261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61">
        <f>AVERAGE('A2 Exploitation'!D505,'A2 Technique'!D198)</f>
        <v>0</v>
      </c>
      <c r="C25" s="261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61">
        <f>AVERAGE('A3 Exploitation'!D505,'A3 Technique'!D198)</f>
        <v>0</v>
      </c>
      <c r="C26" s="261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61">
        <f>AVERAGE('A4 Exploitation'!D505,'A4 Technique'!D198)</f>
        <v>0</v>
      </c>
      <c r="C27" s="261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61">
        <f>AVERAGE('A5 Exploitation'!D505,'A5 Technique'!D198)</f>
        <v>0</v>
      </c>
      <c r="C28" s="261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61">
        <f>AVERAGE('A6 Exploitation'!D505,'A6 Technique'!D198)</f>
        <v>0</v>
      </c>
      <c r="C29" s="261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60" t="s">
        <v>389</v>
      </c>
      <c r="C33" s="260"/>
      <c r="D33" s="197"/>
      <c r="E33" s="197"/>
      <c r="F33" s="197"/>
      <c r="G33" s="197"/>
      <c r="H33" s="197"/>
      <c r="I33" s="197"/>
      <c r="J33" s="196" t="str">
        <f>D18</f>
        <v>Sfax Jadida</v>
      </c>
    </row>
    <row r="34" spans="1:10" ht="33" customHeight="1" x14ac:dyDescent="0.25">
      <c r="A34" s="205" t="s">
        <v>383</v>
      </c>
      <c r="B34" s="261">
        <f>'A1 Exploitation'!D505</f>
        <v>0.89399293286219084</v>
      </c>
      <c r="C34" s="261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61">
        <f>'A2 Exploitation'!D505</f>
        <v>0</v>
      </c>
      <c r="C35" s="261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61">
        <f>'A3 Exploitation'!D505</f>
        <v>0</v>
      </c>
      <c r="C36" s="261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61">
        <f>'A4 Exploitation'!D505</f>
        <v>0</v>
      </c>
      <c r="C37" s="261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61">
        <f>'A5 Exploitation'!D505</f>
        <v>0</v>
      </c>
      <c r="C38" s="261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61">
        <f>'A6 Exploitation'!D505</f>
        <v>0</v>
      </c>
      <c r="C39" s="261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62" t="s">
        <v>390</v>
      </c>
      <c r="C42" s="262"/>
      <c r="D42" s="197"/>
      <c r="E42" s="197"/>
      <c r="F42" s="197"/>
      <c r="G42" s="197"/>
      <c r="H42" s="197"/>
      <c r="I42" s="197"/>
      <c r="J42" s="196" t="str">
        <f>D18</f>
        <v>Sfax Jadida</v>
      </c>
    </row>
    <row r="43" spans="1:10" ht="33" customHeight="1" x14ac:dyDescent="0.25">
      <c r="A43" s="205" t="s">
        <v>383</v>
      </c>
      <c r="B43" s="261">
        <f>AVERAGE('A1 Exploitation'!D503, 'A1 Technique'!D196)</f>
        <v>0.61291666666666667</v>
      </c>
      <c r="C43" s="261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61">
        <f>AVERAGE('A2 Exploitation'!D503, 'A2 Technique'!D196)</f>
        <v>0</v>
      </c>
      <c r="C44" s="261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61">
        <f>AVERAGE('A3 Exploitation'!D503, 'A3 Technique'!D196)</f>
        <v>0</v>
      </c>
      <c r="C45" s="261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61">
        <f>AVERAGE('A4 Exploitation'!D503, 'A4 Technique'!D196)</f>
        <v>0</v>
      </c>
      <c r="C46" s="261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61">
        <f>AVERAGE('A5 Exploitation'!D503, 'A5 Technique'!D196)</f>
        <v>0</v>
      </c>
      <c r="C47" s="261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61">
        <f>AVERAGE('A6 Exploitation'!D503, 'A6 Technique'!D196)</f>
        <v>0</v>
      </c>
      <c r="C48" s="261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60" t="s">
        <v>391</v>
      </c>
      <c r="C51" s="260"/>
      <c r="D51" s="197"/>
      <c r="E51" s="197"/>
      <c r="F51" s="197"/>
      <c r="G51" s="197"/>
      <c r="H51" s="197"/>
      <c r="I51" s="197"/>
      <c r="J51" s="196" t="str">
        <f>D18</f>
        <v>Sfax Jadida</v>
      </c>
    </row>
    <row r="52" spans="1:10" ht="33" customHeight="1" x14ac:dyDescent="0.25">
      <c r="A52" s="205" t="s">
        <v>383</v>
      </c>
      <c r="B52" s="263">
        <f>'A1 Exploitation'!D41</f>
        <v>0.92307692307692313</v>
      </c>
      <c r="C52" s="263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63">
        <f>'A2 Exploitation'!D41</f>
        <v>0</v>
      </c>
      <c r="C53" s="263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63">
        <f>'A3 Exploitation'!D41</f>
        <v>0</v>
      </c>
      <c r="C54" s="263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63">
        <f>'A4 Exploitation'!D41</f>
        <v>0</v>
      </c>
      <c r="C55" s="263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63">
        <f>'A5 Exploitation'!D41</f>
        <v>0</v>
      </c>
      <c r="C56" s="263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63">
        <f>'A6 Exploitation'!D41</f>
        <v>0</v>
      </c>
      <c r="C57" s="263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60" t="s">
        <v>392</v>
      </c>
      <c r="C60" s="260"/>
      <c r="D60" s="197"/>
      <c r="E60" s="197"/>
      <c r="F60" s="197"/>
      <c r="G60" s="197"/>
      <c r="H60" s="197"/>
      <c r="I60" s="197"/>
      <c r="J60" s="196" t="str">
        <f>D18</f>
        <v>Sfax Jadida</v>
      </c>
    </row>
    <row r="61" spans="1:10" ht="33" customHeight="1" x14ac:dyDescent="0.25">
      <c r="A61" s="205" t="s">
        <v>383</v>
      </c>
      <c r="B61" s="261">
        <f>'A1 Exploitation'!D97</f>
        <v>0.93939393939393945</v>
      </c>
      <c r="C61" s="261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61">
        <f>'A2 Exploitation'!D97</f>
        <v>0</v>
      </c>
      <c r="C62" s="261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61">
        <f>'A3 Exploitation'!D97</f>
        <v>0</v>
      </c>
      <c r="C63" s="261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61">
        <f>'A4 Exploitation'!D97</f>
        <v>0</v>
      </c>
      <c r="C64" s="261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61">
        <f>'A5 Exploitation'!D97</f>
        <v>0</v>
      </c>
      <c r="C65" s="261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61">
        <f>'A6 Exploitation'!D97</f>
        <v>0</v>
      </c>
      <c r="C66" s="261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60" t="s">
        <v>393</v>
      </c>
      <c r="C69" s="260"/>
      <c r="D69" s="197"/>
      <c r="E69" s="197"/>
      <c r="F69" s="197"/>
      <c r="G69" s="197"/>
      <c r="H69" s="197"/>
      <c r="I69" s="197"/>
      <c r="J69" s="196" t="str">
        <f>D18</f>
        <v>Sfax Jadida</v>
      </c>
    </row>
    <row r="70" spans="1:10" ht="33" customHeight="1" x14ac:dyDescent="0.25">
      <c r="A70" s="205" t="s">
        <v>383</v>
      </c>
      <c r="B70" s="261">
        <f>'A1 Exploitation'!D150</f>
        <v>0.91428571428571426</v>
      </c>
      <c r="C70" s="261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61">
        <f>'A2 Exploitation'!D150</f>
        <v>0</v>
      </c>
      <c r="C71" s="261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61">
        <f>'A3 Exploitation'!D150</f>
        <v>0</v>
      </c>
      <c r="C72" s="261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61">
        <f>'A4 Exploitation'!D150</f>
        <v>0</v>
      </c>
      <c r="C73" s="261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61">
        <f>'A5 Exploitation'!D150</f>
        <v>0</v>
      </c>
      <c r="C74" s="261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61">
        <f>'A6 Exploitation'!D150</f>
        <v>0</v>
      </c>
      <c r="C75" s="261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60" t="s">
        <v>394</v>
      </c>
      <c r="C78" s="260"/>
      <c r="D78" s="197"/>
      <c r="E78" s="197"/>
      <c r="F78" s="197"/>
      <c r="G78" s="197"/>
      <c r="H78" s="197"/>
      <c r="I78" s="197"/>
      <c r="J78" s="196" t="str">
        <f>D18</f>
        <v>Sfax Jadida</v>
      </c>
    </row>
    <row r="79" spans="1:10" ht="33" customHeight="1" x14ac:dyDescent="0.25">
      <c r="A79" s="205" t="s">
        <v>383</v>
      </c>
      <c r="B79" s="261">
        <f>'A1 Exploitation'!D190</f>
        <v>0.94230769230769229</v>
      </c>
      <c r="C79" s="261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61">
        <f>'A2 Exploitation'!D190</f>
        <v>0</v>
      </c>
      <c r="C80" s="261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61">
        <f>'A3 Exploitation'!D190</f>
        <v>0</v>
      </c>
      <c r="C81" s="261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61">
        <f>'A4 Exploitation'!D190</f>
        <v>0</v>
      </c>
      <c r="C82" s="261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61">
        <f>'A5 Exploitation'!D190</f>
        <v>0</v>
      </c>
      <c r="C83" s="261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61">
        <f>'A6 Exploitation'!D190</f>
        <v>0</v>
      </c>
      <c r="C84" s="261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60" t="s">
        <v>395</v>
      </c>
      <c r="C87" s="260"/>
      <c r="D87" s="197"/>
      <c r="E87" s="197"/>
      <c r="F87" s="197"/>
      <c r="G87" s="197"/>
      <c r="H87" s="197"/>
      <c r="I87" s="197"/>
      <c r="J87" s="196" t="str">
        <f>D18</f>
        <v>Sfax Jadida</v>
      </c>
    </row>
    <row r="88" spans="1:10" ht="33" customHeight="1" x14ac:dyDescent="0.25">
      <c r="A88" s="205" t="s">
        <v>383</v>
      </c>
      <c r="B88" s="261">
        <f>'A1 Exploitation'!D246</f>
        <v>0.84615384615384615</v>
      </c>
      <c r="C88" s="261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61">
        <f>'A2 Exploitation'!D246</f>
        <v>0</v>
      </c>
      <c r="C89" s="261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61">
        <f>'A3 Exploitation'!D246</f>
        <v>0</v>
      </c>
      <c r="C90" s="261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61">
        <f>'A4 Exploitation'!D246</f>
        <v>0</v>
      </c>
      <c r="C91" s="261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61">
        <f>'A5 Exploitation'!D246</f>
        <v>0</v>
      </c>
      <c r="C92" s="261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61">
        <f>'A6 Exploitation'!D246</f>
        <v>0</v>
      </c>
      <c r="C93" s="261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60" t="s">
        <v>396</v>
      </c>
      <c r="C96" s="260"/>
      <c r="D96" s="197"/>
      <c r="E96" s="197"/>
      <c r="F96" s="197"/>
      <c r="G96" s="197"/>
      <c r="H96" s="197"/>
      <c r="I96" s="197"/>
      <c r="J96" s="196" t="str">
        <f>D18</f>
        <v>Sfax Jadida</v>
      </c>
    </row>
    <row r="97" spans="1:10" ht="33" customHeight="1" x14ac:dyDescent="0.25">
      <c r="A97" s="205" t="s">
        <v>383</v>
      </c>
      <c r="B97" s="261">
        <f>'A1 Exploitation'!D289</f>
        <v>0.96551724137931039</v>
      </c>
      <c r="C97" s="261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61">
        <f>'A2 Exploitation'!D289</f>
        <v>0</v>
      </c>
      <c r="C98" s="261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61">
        <f>'A3 Exploitation'!D289</f>
        <v>0</v>
      </c>
      <c r="C99" s="261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61">
        <f>'A4 Exploitation'!D289</f>
        <v>0</v>
      </c>
      <c r="C100" s="261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61">
        <f>'A5 Exploitation'!D289</f>
        <v>0</v>
      </c>
      <c r="C101" s="261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61">
        <f>'A6 Exploitation'!D289</f>
        <v>0</v>
      </c>
      <c r="C102" s="261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60" t="s">
        <v>397</v>
      </c>
      <c r="C105" s="260"/>
      <c r="D105" s="197"/>
      <c r="E105" s="197"/>
      <c r="F105" s="197"/>
      <c r="G105" s="197"/>
      <c r="H105" s="197"/>
      <c r="I105" s="197"/>
      <c r="J105" s="196" t="str">
        <f>D18</f>
        <v>Sfax Jadida</v>
      </c>
    </row>
    <row r="106" spans="1:10" ht="33" customHeight="1" x14ac:dyDescent="0.25">
      <c r="A106" s="205" t="s">
        <v>383</v>
      </c>
      <c r="B106" s="261">
        <f>'A1 Exploitation'!D322</f>
        <v>0.72499999999999998</v>
      </c>
      <c r="C106" s="261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61">
        <f>'A2 Exploitation'!D322</f>
        <v>0</v>
      </c>
      <c r="C107" s="261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61">
        <f>'A3 Exploitation'!D322</f>
        <v>0</v>
      </c>
      <c r="C108" s="261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61">
        <f>'A4 Exploitation'!D322</f>
        <v>0</v>
      </c>
      <c r="C109" s="261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61">
        <f>'A5 Exploitation'!D322</f>
        <v>0</v>
      </c>
      <c r="C110" s="261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61">
        <f>'A6 Exploitation'!D322</f>
        <v>0</v>
      </c>
      <c r="C111" s="261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60" t="s">
        <v>398</v>
      </c>
      <c r="C114" s="260"/>
      <c r="D114" s="197"/>
      <c r="E114" s="197"/>
      <c r="F114" s="197"/>
      <c r="G114" s="197"/>
      <c r="H114" s="197"/>
      <c r="I114" s="197"/>
      <c r="J114" s="196" t="str">
        <f>D18</f>
        <v>Sfax Jadida</v>
      </c>
    </row>
    <row r="115" spans="1:10" ht="33" customHeight="1" x14ac:dyDescent="0.25">
      <c r="A115" s="205" t="s">
        <v>383</v>
      </c>
      <c r="B115" s="261">
        <f>'A1 Exploitation'!D350</f>
        <v>0.9642857142857143</v>
      </c>
      <c r="C115" s="261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61">
        <f>'A2 Exploitation'!D350</f>
        <v>0</v>
      </c>
      <c r="C116" s="261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61">
        <f>'A3 Exploitation'!D350</f>
        <v>0</v>
      </c>
      <c r="C117" s="261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61">
        <f>'A4 Exploitation'!D350</f>
        <v>0</v>
      </c>
      <c r="C118" s="261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61">
        <f>'A5 Exploitation'!D350</f>
        <v>0</v>
      </c>
      <c r="C119" s="261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61">
        <f>'A6 Exploitation'!D350</f>
        <v>0</v>
      </c>
      <c r="C120" s="261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60" t="s">
        <v>399</v>
      </c>
      <c r="C123" s="260"/>
      <c r="D123" s="197"/>
      <c r="E123" s="197"/>
      <c r="F123" s="197"/>
      <c r="G123" s="197"/>
      <c r="H123" s="197"/>
      <c r="I123" s="197"/>
      <c r="J123" s="196" t="str">
        <f>D18</f>
        <v>Sfax Jadida</v>
      </c>
    </row>
    <row r="124" spans="1:10" ht="33" customHeight="1" x14ac:dyDescent="0.25">
      <c r="A124" s="205" t="s">
        <v>383</v>
      </c>
      <c r="B124" s="261">
        <f>'A1 Exploitation'!D403</f>
        <v>0.8125</v>
      </c>
      <c r="C124" s="261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61">
        <f>'A2 Exploitation'!D403</f>
        <v>0</v>
      </c>
      <c r="C125" s="261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61">
        <f>'A3 Exploitation'!D403</f>
        <v>0</v>
      </c>
      <c r="C126" s="261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61">
        <f>'A4 Exploitation'!D403</f>
        <v>0</v>
      </c>
      <c r="C127" s="261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61">
        <f>'A5 Exploitation'!D403</f>
        <v>0</v>
      </c>
      <c r="C128" s="261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61">
        <f>'A6 Exploitation'!D403</f>
        <v>0</v>
      </c>
      <c r="C129" s="261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60" t="s">
        <v>400</v>
      </c>
      <c r="C132" s="260"/>
      <c r="D132" s="197"/>
      <c r="E132" s="197"/>
      <c r="F132" s="197"/>
      <c r="G132" s="197"/>
      <c r="H132" s="197"/>
      <c r="I132" s="197"/>
      <c r="J132" s="196" t="str">
        <f>D18</f>
        <v>Sfax Jadida</v>
      </c>
    </row>
    <row r="133" spans="1:10" ht="33" customHeight="1" x14ac:dyDescent="0.25">
      <c r="A133" s="205" t="s">
        <v>383</v>
      </c>
      <c r="B133" s="261">
        <f>'A1 Exploitation'!D433</f>
        <v>0.9375</v>
      </c>
      <c r="C133" s="261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61">
        <f>'A2 Exploitation'!D433</f>
        <v>0</v>
      </c>
      <c r="C134" s="261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61">
        <f>'A3 Exploitation'!D433</f>
        <v>0</v>
      </c>
      <c r="C135" s="261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61">
        <f>'A4 Exploitation'!D433</f>
        <v>0</v>
      </c>
      <c r="C136" s="261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61">
        <f>'A5 Exploitation'!D433</f>
        <v>0</v>
      </c>
      <c r="C137" s="261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61">
        <f>'A6 Exploitation'!D433</f>
        <v>0</v>
      </c>
      <c r="C138" s="261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60" t="s">
        <v>401</v>
      </c>
      <c r="C141" s="260"/>
      <c r="D141" s="197"/>
      <c r="E141" s="197"/>
      <c r="F141" s="197"/>
      <c r="G141" s="197"/>
      <c r="H141" s="197"/>
      <c r="I141" s="197"/>
      <c r="J141" s="196" t="str">
        <f>D18</f>
        <v>Sfax Jadida</v>
      </c>
    </row>
    <row r="142" spans="1:10" ht="33" customHeight="1" x14ac:dyDescent="0.25">
      <c r="A142" s="205" t="s">
        <v>383</v>
      </c>
      <c r="B142" s="261">
        <f>'A1 Exploitation'!D452</f>
        <v>0.83333333333333337</v>
      </c>
      <c r="C142" s="261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61">
        <f>'A2 Exploitation'!D452</f>
        <v>0</v>
      </c>
      <c r="C143" s="261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61">
        <f>'A3 Exploitation'!D452</f>
        <v>0</v>
      </c>
      <c r="C144" s="261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61">
        <f>'A4 Exploitation'!D452</f>
        <v>0</v>
      </c>
      <c r="C145" s="261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61">
        <f>'A5 Exploitation'!D452</f>
        <v>0</v>
      </c>
      <c r="C146" s="261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61">
        <f>'A6 Exploitation'!D452</f>
        <v>0</v>
      </c>
      <c r="C147" s="261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60" t="s">
        <v>402</v>
      </c>
      <c r="C150" s="260"/>
      <c r="D150" s="197"/>
      <c r="E150" s="197"/>
      <c r="F150" s="197"/>
      <c r="G150" s="197"/>
      <c r="H150" s="197"/>
      <c r="I150" s="197"/>
      <c r="J150" s="196" t="str">
        <f>D18</f>
        <v>Sfax Jadida</v>
      </c>
    </row>
    <row r="151" spans="1:10" ht="33" customHeight="1" x14ac:dyDescent="0.25">
      <c r="A151" s="205" t="s">
        <v>383</v>
      </c>
      <c r="B151" s="261">
        <f>'A1 Exploitation'!D462</f>
        <v>1</v>
      </c>
      <c r="C151" s="261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61">
        <f>'A2 Exploitation'!D462</f>
        <v>0</v>
      </c>
      <c r="C152" s="261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61">
        <f>'A3 Exploitation'!D462</f>
        <v>0</v>
      </c>
      <c r="C153" s="261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61">
        <f>'A4 Exploitation'!D462</f>
        <v>0</v>
      </c>
      <c r="C154" s="261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61">
        <f>'A5 Exploitation'!D462</f>
        <v>0</v>
      </c>
      <c r="C155" s="261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61">
        <f>'A6 Exploitation'!D462</f>
        <v>0</v>
      </c>
      <c r="C156" s="261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60" t="s">
        <v>403</v>
      </c>
      <c r="C159" s="260"/>
      <c r="D159" s="197"/>
      <c r="E159" s="197"/>
      <c r="F159" s="197"/>
      <c r="G159" s="197"/>
      <c r="H159" s="197"/>
      <c r="I159" s="197"/>
      <c r="J159" s="196" t="str">
        <f>D18</f>
        <v>Sfax Jadida</v>
      </c>
    </row>
    <row r="160" spans="1:10" ht="33" customHeight="1" x14ac:dyDescent="0.25">
      <c r="A160" s="205" t="s">
        <v>383</v>
      </c>
      <c r="B160" s="261">
        <f>'A1 Exploitation'!D471</f>
        <v>0.66666666666666663</v>
      </c>
      <c r="C160" s="261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61">
        <f>'A2 Exploitation'!D471</f>
        <v>0</v>
      </c>
      <c r="C161" s="261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61">
        <f>'A3 Exploitation'!D471</f>
        <v>0</v>
      </c>
      <c r="C162" s="261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61">
        <f>'A4 Exploitation'!D471</f>
        <v>0</v>
      </c>
      <c r="C163" s="261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61">
        <f>'A5 Exploitation'!D471</f>
        <v>0</v>
      </c>
      <c r="C164" s="261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61">
        <f>'A6 Exploitation'!D471</f>
        <v>0</v>
      </c>
      <c r="C165" s="261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64"/>
      <c r="C166" s="264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64"/>
      <c r="C167" s="264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60" t="s">
        <v>404</v>
      </c>
      <c r="C168" s="260"/>
      <c r="D168" s="197"/>
      <c r="E168" s="197"/>
      <c r="F168" s="197"/>
      <c r="G168" s="197"/>
      <c r="H168" s="197"/>
      <c r="I168" s="197"/>
      <c r="J168" s="196" t="str">
        <f>D18</f>
        <v>Sfax Jadida</v>
      </c>
    </row>
    <row r="169" spans="1:10" ht="33" customHeight="1" x14ac:dyDescent="0.25">
      <c r="A169" s="205" t="s">
        <v>383</v>
      </c>
      <c r="B169" s="261">
        <f>'A1 Exploitation'!D492</f>
        <v>0.86363636363636365</v>
      </c>
      <c r="C169" s="261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61">
        <f>'A2 Exploitation'!D492</f>
        <v>0</v>
      </c>
      <c r="C170" s="261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61">
        <f>'A3 Exploitation'!D492</f>
        <v>0</v>
      </c>
      <c r="C171" s="261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61">
        <f>'A4 Exploitation'!D492</f>
        <v>0</v>
      </c>
      <c r="C172" s="261"/>
    </row>
    <row r="173" spans="1:10" ht="33" customHeight="1" x14ac:dyDescent="0.25">
      <c r="A173" s="204" t="s">
        <v>387</v>
      </c>
      <c r="B173" s="261">
        <f>'A5 Exploitation'!D492</f>
        <v>0</v>
      </c>
      <c r="C173" s="261"/>
    </row>
    <row r="174" spans="1:10" ht="33" customHeight="1" x14ac:dyDescent="0.25">
      <c r="A174" s="204" t="s">
        <v>388</v>
      </c>
      <c r="B174" s="261">
        <f>'A6 Exploitation'!D492</f>
        <v>0</v>
      </c>
      <c r="C174" s="261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60" t="s">
        <v>405</v>
      </c>
      <c r="C177" s="260"/>
      <c r="J177" s="196" t="str">
        <f>D18</f>
        <v>Sfax Jadida</v>
      </c>
    </row>
    <row r="178" spans="1:10" ht="33" customHeight="1" x14ac:dyDescent="0.25">
      <c r="A178" s="205" t="s">
        <v>383</v>
      </c>
      <c r="B178" s="261">
        <f>'A1 Exploitation'!D501</f>
        <v>1</v>
      </c>
      <c r="C178" s="261"/>
    </row>
    <row r="179" spans="1:10" ht="33" customHeight="1" x14ac:dyDescent="0.25">
      <c r="A179" s="204" t="s">
        <v>384</v>
      </c>
      <c r="B179" s="261">
        <f>'A2 Exploitation'!D501</f>
        <v>0</v>
      </c>
      <c r="C179" s="261"/>
    </row>
    <row r="180" spans="1:10" ht="33" customHeight="1" x14ac:dyDescent="0.25">
      <c r="A180" s="205" t="s">
        <v>385</v>
      </c>
      <c r="B180" s="261">
        <f>'A3 Exploitation'!D501</f>
        <v>0</v>
      </c>
      <c r="C180" s="261"/>
    </row>
    <row r="181" spans="1:10" ht="33" customHeight="1" x14ac:dyDescent="0.25">
      <c r="A181" s="205" t="s">
        <v>386</v>
      </c>
      <c r="B181" s="261">
        <f>'A4 Exploitation'!D501</f>
        <v>0</v>
      </c>
      <c r="C181" s="261"/>
    </row>
    <row r="182" spans="1:10" ht="33" customHeight="1" x14ac:dyDescent="0.25">
      <c r="A182" s="204" t="s">
        <v>387</v>
      </c>
      <c r="B182" s="261">
        <f>'A5 Exploitation'!D501</f>
        <v>0</v>
      </c>
      <c r="C182" s="261"/>
    </row>
    <row r="183" spans="1:10" ht="33" customHeight="1" x14ac:dyDescent="0.25">
      <c r="A183" s="204" t="s">
        <v>388</v>
      </c>
      <c r="B183" s="261">
        <f>'A6 Exploitation'!D501</f>
        <v>0</v>
      </c>
      <c r="C183" s="261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60" t="s">
        <v>406</v>
      </c>
      <c r="C186" s="260"/>
      <c r="J186" s="196" t="str">
        <f>D18</f>
        <v>Sfax Jadida</v>
      </c>
    </row>
    <row r="187" spans="1:10" ht="33" customHeight="1" x14ac:dyDescent="0.25">
      <c r="A187" s="205" t="s">
        <v>383</v>
      </c>
      <c r="B187" s="261">
        <f>'A1 Technique'!D198</f>
        <v>0.78448275862068961</v>
      </c>
      <c r="C187" s="261"/>
    </row>
    <row r="188" spans="1:10" ht="33" customHeight="1" x14ac:dyDescent="0.25">
      <c r="A188" s="204" t="s">
        <v>384</v>
      </c>
      <c r="B188" s="261">
        <f>'A2 Technique'!D198</f>
        <v>0</v>
      </c>
      <c r="C188" s="261"/>
    </row>
    <row r="189" spans="1:10" ht="33" customHeight="1" x14ac:dyDescent="0.25">
      <c r="A189" s="205" t="s">
        <v>385</v>
      </c>
      <c r="B189" s="261">
        <f>'A3 Technique'!D198</f>
        <v>0</v>
      </c>
      <c r="C189" s="261"/>
    </row>
    <row r="190" spans="1:10" ht="33" customHeight="1" x14ac:dyDescent="0.25">
      <c r="A190" s="205" t="s">
        <v>386</v>
      </c>
      <c r="B190" s="261">
        <f>'A4 Technique'!D198</f>
        <v>0</v>
      </c>
      <c r="C190" s="261"/>
    </row>
    <row r="191" spans="1:10" ht="33" customHeight="1" x14ac:dyDescent="0.25">
      <c r="A191" s="204" t="s">
        <v>387</v>
      </c>
      <c r="B191" s="261">
        <f>'A5 Technique'!D198</f>
        <v>0</v>
      </c>
      <c r="C191" s="261"/>
    </row>
    <row r="192" spans="1:10" ht="33" customHeight="1" x14ac:dyDescent="0.25">
      <c r="A192" s="204" t="s">
        <v>388</v>
      </c>
      <c r="B192" s="261">
        <f>'A6 Technique'!D198</f>
        <v>0</v>
      </c>
      <c r="C192" s="261"/>
    </row>
  </sheetData>
  <sheetProtection algorithmName="SHA-512" hashValue="Qq9GMtocMBfqd1sckklXirBQgBfMr3Rh27udEmW8IJtMbWYMFlM9IzSkti6UTmjcrHnXDMEjhOTXqnB5J/tM4w==" saltValue="CJUHoRPNdm5moWIbNFlR5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7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71"/>
      <c r="E1" s="271"/>
      <c r="F1" s="271"/>
      <c r="G1" s="271"/>
      <c r="H1" s="271"/>
      <c r="I1" s="27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72" t="s">
        <v>201</v>
      </c>
      <c r="B7" s="272"/>
      <c r="C7" s="272"/>
      <c r="D7" s="272"/>
      <c r="E7" s="272"/>
      <c r="F7" s="272"/>
      <c r="G7" s="211"/>
      <c r="H7" s="211"/>
      <c r="I7" s="211"/>
    </row>
    <row r="8" spans="1:9" ht="29.25" x14ac:dyDescent="0.45">
      <c r="A8" s="273" t="str">
        <f>'Page de garde'!D18</f>
        <v>Sfax Jadida</v>
      </c>
      <c r="B8" s="273"/>
      <c r="C8" s="273"/>
      <c r="D8" s="273"/>
      <c r="E8" s="273"/>
      <c r="F8" s="273"/>
      <c r="G8" s="214"/>
      <c r="H8" s="214"/>
      <c r="I8" s="211"/>
    </row>
    <row r="9" spans="1:9" ht="24" x14ac:dyDescent="0.45">
      <c r="A9" s="38" t="s">
        <v>44</v>
      </c>
      <c r="B9" s="274"/>
      <c r="C9" s="274"/>
      <c r="D9" s="274"/>
      <c r="E9" s="274"/>
      <c r="F9" s="274"/>
      <c r="G9" s="214"/>
      <c r="H9" s="214"/>
      <c r="I9" s="211"/>
    </row>
    <row r="10" spans="1:9" ht="24" x14ac:dyDescent="0.45">
      <c r="A10" s="39" t="s">
        <v>46</v>
      </c>
      <c r="B10" s="275"/>
      <c r="C10" s="275"/>
      <c r="D10" s="275"/>
      <c r="E10" s="275"/>
      <c r="F10" s="275"/>
      <c r="G10" s="214"/>
      <c r="H10" s="214"/>
      <c r="I10" s="211"/>
    </row>
    <row r="11" spans="1:9" ht="24" x14ac:dyDescent="0.45">
      <c r="A11" s="38" t="s">
        <v>45</v>
      </c>
      <c r="B11" s="270"/>
      <c r="C11" s="270"/>
      <c r="D11" s="270"/>
      <c r="E11" s="270"/>
      <c r="F11" s="270"/>
      <c r="G11" s="214"/>
      <c r="H11" s="214"/>
      <c r="I11" s="211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4"/>
      <c r="H12" s="214"/>
      <c r="I12" s="211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100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6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9" t="s">
        <v>11</v>
      </c>
      <c r="B33" s="168" t="s">
        <v>34</v>
      </c>
      <c r="C33" s="215" t="str">
        <f>IF(B33=0, -5, "0")</f>
        <v>0</v>
      </c>
      <c r="D33" s="129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9" t="s">
        <v>287</v>
      </c>
      <c r="B36" s="168">
        <v>0</v>
      </c>
      <c r="C36" s="152"/>
      <c r="D36" s="13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6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3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6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8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7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7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6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9" t="s">
        <v>287</v>
      </c>
      <c r="B92" s="168">
        <v>0</v>
      </c>
      <c r="C92" s="152"/>
      <c r="D92" s="25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9"/>
      <c r="E106" s="145"/>
      <c r="F106" s="145"/>
    </row>
    <row r="107" spans="1:6" ht="18" x14ac:dyDescent="0.35">
      <c r="A107" s="76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3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6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8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6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6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3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3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10" t="s">
        <v>287</v>
      </c>
      <c r="B145" s="168">
        <v>0</v>
      </c>
      <c r="C145" s="152"/>
      <c r="D145" s="13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6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3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6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6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7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9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1" t="s">
        <v>287</v>
      </c>
      <c r="B185" s="168">
        <v>0</v>
      </c>
      <c r="C185" s="152"/>
      <c r="D185" s="13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3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3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8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7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9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6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3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100" t="s">
        <v>287</v>
      </c>
      <c r="B241" s="169">
        <v>0</v>
      </c>
      <c r="C241" s="152"/>
      <c r="D241" s="25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3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6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6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8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7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1" t="s">
        <v>287</v>
      </c>
      <c r="B284" s="169">
        <v>0</v>
      </c>
      <c r="C284" s="152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6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6" t="s">
        <v>367</v>
      </c>
      <c r="B309" s="169" t="s">
        <v>34</v>
      </c>
      <c r="C309" s="215" t="str">
        <f>IF(B309=0, -5, "0")</f>
        <v>0</v>
      </c>
      <c r="D309" s="98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6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8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7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1" t="s">
        <v>287</v>
      </c>
      <c r="B317" s="169">
        <v>0</v>
      </c>
      <c r="C317" s="152"/>
      <c r="D317" s="13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6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6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3" t="s">
        <v>23</v>
      </c>
      <c r="B333" s="168" t="s">
        <v>34</v>
      </c>
      <c r="C333" s="215" t="str">
        <f>IF(B333=0, -5, "0")</f>
        <v>0</v>
      </c>
      <c r="D333" s="129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1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6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1" t="s">
        <v>287</v>
      </c>
      <c r="B345" s="168">
        <v>0</v>
      </c>
      <c r="C345" s="152"/>
      <c r="D345" s="25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68" t="s">
        <v>113</v>
      </c>
      <c r="B354" s="269"/>
      <c r="C354" s="269"/>
      <c r="D354" s="269"/>
      <c r="E354" s="269"/>
      <c r="F354" s="26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6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6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9"/>
      <c r="E373" s="145"/>
      <c r="F373" s="145"/>
    </row>
    <row r="374" spans="1:6" ht="18" x14ac:dyDescent="0.35">
      <c r="A374" s="76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6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6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7"/>
      <c r="F388" s="16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6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6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9" t="s">
        <v>287</v>
      </c>
      <c r="B398" s="169">
        <v>0</v>
      </c>
      <c r="C398" s="152"/>
      <c r="D398" s="25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68" t="s">
        <v>19</v>
      </c>
      <c r="B407" s="269"/>
      <c r="C407" s="269"/>
      <c r="D407" s="269"/>
      <c r="E407" s="269"/>
      <c r="F407" s="26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6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8" t="s">
        <v>122</v>
      </c>
      <c r="B418" s="269"/>
      <c r="C418" s="269"/>
      <c r="D418" s="269"/>
      <c r="E418" s="269"/>
      <c r="F418" s="269"/>
    </row>
    <row r="419" spans="1:6" ht="16.5" x14ac:dyDescent="0.25">
      <c r="A419" s="107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6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7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1" t="s">
        <v>287</v>
      </c>
      <c r="B428" s="168">
        <v>0</v>
      </c>
      <c r="C428" s="152"/>
      <c r="D428" s="13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7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6" t="s">
        <v>287</v>
      </c>
      <c r="B447" s="168">
        <v>0</v>
      </c>
      <c r="C447" s="152"/>
      <c r="D447" s="13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6" t="s">
        <v>287</v>
      </c>
      <c r="B460" s="168">
        <v>0</v>
      </c>
      <c r="C460" s="152"/>
      <c r="D460" s="25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25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3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3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100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100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100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100" t="s">
        <v>287</v>
      </c>
      <c r="B490" s="168">
        <v>0</v>
      </c>
      <c r="C490" s="152"/>
      <c r="D490" s="17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7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3" t="s">
        <v>287</v>
      </c>
      <c r="B499" s="168">
        <v>0</v>
      </c>
      <c r="C499" s="168"/>
      <c r="D499" s="13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7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f7cjiCMKlzI5V0X8Qy61P8XNFK02meTm/QmLZKBZIhppfikqh4Jhc4tkiu30JXNXmLNY3oTHQaNfIW4SyHxX4g==" saltValue="z4Z8rYIilSncN9IAXyC9G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5"/>
      <c r="E1" s="295"/>
      <c r="F1" s="295"/>
      <c r="G1" s="295"/>
      <c r="H1" s="295"/>
      <c r="I1" s="29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14"/>
      <c r="H6" s="214"/>
      <c r="I6" s="214"/>
    </row>
    <row r="7" spans="1:9" s="36" customFormat="1" ht="21.75" customHeight="1" x14ac:dyDescent="0.45">
      <c r="A7" s="273" t="str">
        <f>'A1 Exploitation'!A8:F8</f>
        <v>Sfax Jadida</v>
      </c>
      <c r="B7" s="273"/>
      <c r="C7" s="273"/>
      <c r="D7" s="273"/>
      <c r="E7" s="273"/>
      <c r="F7" s="273"/>
      <c r="G7" s="214"/>
      <c r="H7" s="214"/>
      <c r="I7" s="214"/>
    </row>
    <row r="8" spans="1:9" s="36" customFormat="1" ht="24" x14ac:dyDescent="0.45">
      <c r="A8" s="38" t="s">
        <v>44</v>
      </c>
      <c r="B8" s="296">
        <f>'A5 Exploitation'!B9:F9</f>
        <v>0</v>
      </c>
      <c r="C8" s="296"/>
      <c r="D8" s="296"/>
      <c r="E8" s="296"/>
      <c r="F8" s="296"/>
      <c r="G8" s="214"/>
      <c r="H8" s="214"/>
      <c r="I8" s="214"/>
    </row>
    <row r="9" spans="1:9" s="36" customFormat="1" ht="24" x14ac:dyDescent="0.45">
      <c r="A9" s="39" t="s">
        <v>46</v>
      </c>
      <c r="B9" s="297">
        <f>'A5 Exploitation'!B10:F10</f>
        <v>0</v>
      </c>
      <c r="C9" s="297"/>
      <c r="D9" s="297"/>
      <c r="E9" s="297"/>
      <c r="F9" s="297"/>
      <c r="G9" s="214"/>
      <c r="H9" s="214"/>
      <c r="I9" s="214"/>
    </row>
    <row r="10" spans="1:9" s="36" customFormat="1" ht="24" x14ac:dyDescent="0.45">
      <c r="A10" s="38" t="s">
        <v>45</v>
      </c>
      <c r="B10" s="294">
        <f>'A5 Exploitation'!B11:F11</f>
        <v>0</v>
      </c>
      <c r="C10" s="294"/>
      <c r="D10" s="294"/>
      <c r="E10" s="294"/>
      <c r="F10" s="294"/>
      <c r="G10" s="214"/>
      <c r="H10" s="214"/>
      <c r="I10" s="214"/>
    </row>
    <row r="11" spans="1:9" s="36" customFormat="1" ht="24" x14ac:dyDescent="0.45">
      <c r="A11" s="38" t="s">
        <v>341</v>
      </c>
      <c r="B11" s="286">
        <f>D198</f>
        <v>0</v>
      </c>
      <c r="C11" s="286"/>
      <c r="D11" s="286"/>
      <c r="E11" s="286"/>
      <c r="F11" s="286"/>
      <c r="G11" s="214"/>
      <c r="H11" s="214"/>
      <c r="I11" s="214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287" t="s">
        <v>0</v>
      </c>
      <c r="B16" s="288"/>
      <c r="C16" s="288"/>
      <c r="D16" s="288"/>
      <c r="E16" s="288"/>
      <c r="F16" s="28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7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289" t="s">
        <v>38</v>
      </c>
      <c r="B22" s="290"/>
      <c r="C22" s="291"/>
      <c r="D22" s="213">
        <f>SUM(B17:C21)</f>
        <v>0</v>
      </c>
    </row>
    <row r="23" spans="1:6" x14ac:dyDescent="0.3">
      <c r="A23" s="283" t="s">
        <v>342</v>
      </c>
      <c r="B23" s="284"/>
      <c r="C23" s="28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2" t="s">
        <v>4</v>
      </c>
      <c r="B25" s="293"/>
      <c r="C25" s="293"/>
      <c r="D25" s="293"/>
      <c r="E25" s="293"/>
      <c r="F25" s="293"/>
    </row>
    <row r="26" spans="1:6" ht="18" x14ac:dyDescent="0.35">
      <c r="A26" s="76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283" t="s">
        <v>38</v>
      </c>
      <c r="B32" s="284"/>
      <c r="C32" s="285"/>
      <c r="D32" s="212">
        <f>SUM(B26:C31)</f>
        <v>0</v>
      </c>
    </row>
    <row r="33" spans="1:6" x14ac:dyDescent="0.3">
      <c r="A33" s="283" t="s">
        <v>342</v>
      </c>
      <c r="B33" s="284"/>
      <c r="C33" s="28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2" t="s">
        <v>246</v>
      </c>
      <c r="B35" s="293"/>
      <c r="C35" s="293"/>
      <c r="D35" s="293"/>
      <c r="E35" s="293"/>
      <c r="F35" s="293"/>
    </row>
    <row r="36" spans="1:6" s="50" customFormat="1" ht="18" x14ac:dyDescent="0.35">
      <c r="A36" s="76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283" t="s">
        <v>38</v>
      </c>
      <c r="B41" s="284"/>
      <c r="C41" s="285"/>
      <c r="D41" s="212">
        <f>SUM(B36:C40)</f>
        <v>0</v>
      </c>
      <c r="E41" s="37"/>
      <c r="F41" s="37"/>
    </row>
    <row r="42" spans="1:6" s="50" customFormat="1" x14ac:dyDescent="0.3">
      <c r="A42" s="283" t="s">
        <v>342</v>
      </c>
      <c r="B42" s="284"/>
      <c r="C42" s="28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6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283" t="s">
        <v>38</v>
      </c>
      <c r="B51" s="284"/>
      <c r="C51" s="285"/>
      <c r="D51" s="212">
        <f>SUM(B45:C50)</f>
        <v>0</v>
      </c>
    </row>
    <row r="52" spans="1:6" x14ac:dyDescent="0.3">
      <c r="A52" s="283" t="s">
        <v>342</v>
      </c>
      <c r="B52" s="284"/>
      <c r="C52" s="28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2" t="s">
        <v>8</v>
      </c>
      <c r="B54" s="293"/>
      <c r="C54" s="293"/>
      <c r="D54" s="293"/>
      <c r="E54" s="293"/>
      <c r="F54" s="293"/>
    </row>
    <row r="55" spans="1:6" ht="36" x14ac:dyDescent="0.35">
      <c r="A55" s="83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3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6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283" t="s">
        <v>38</v>
      </c>
      <c r="B62" s="284"/>
      <c r="C62" s="285"/>
      <c r="D62" s="212">
        <f>SUM(B55:C61)</f>
        <v>0</v>
      </c>
    </row>
    <row r="63" spans="1:6" x14ac:dyDescent="0.3">
      <c r="A63" s="283" t="s">
        <v>342</v>
      </c>
      <c r="B63" s="284"/>
      <c r="C63" s="28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2" t="s">
        <v>143</v>
      </c>
      <c r="B65" s="293"/>
      <c r="C65" s="293"/>
      <c r="D65" s="293"/>
      <c r="E65" s="293"/>
      <c r="F65" s="293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9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9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9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3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8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283" t="s">
        <v>38</v>
      </c>
      <c r="B83" s="284"/>
      <c r="C83" s="285"/>
      <c r="D83" s="212">
        <f>SUM(B66:C82)</f>
        <v>0</v>
      </c>
    </row>
    <row r="84" spans="1:6" x14ac:dyDescent="0.3">
      <c r="A84" s="283" t="s">
        <v>342</v>
      </c>
      <c r="B84" s="284"/>
      <c r="C84" s="28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2" t="s">
        <v>237</v>
      </c>
      <c r="B86" s="293"/>
      <c r="C86" s="293"/>
      <c r="D86" s="293"/>
      <c r="E86" s="293"/>
      <c r="F86" s="293"/>
    </row>
    <row r="87" spans="1:6" ht="34.5" x14ac:dyDescent="0.4">
      <c r="A87" s="93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9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6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9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8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4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283" t="s">
        <v>38</v>
      </c>
      <c r="B101" s="284"/>
      <c r="C101" s="285"/>
      <c r="D101" s="212">
        <f>SUM(B87:C100)</f>
        <v>0</v>
      </c>
    </row>
    <row r="102" spans="1:6" x14ac:dyDescent="0.3">
      <c r="A102" s="283" t="s">
        <v>342</v>
      </c>
      <c r="B102" s="284"/>
      <c r="C102" s="28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2" t="s">
        <v>238</v>
      </c>
      <c r="B105" s="293"/>
      <c r="C105" s="293"/>
      <c r="D105" s="293"/>
      <c r="E105" s="293"/>
      <c r="F105" s="293"/>
    </row>
    <row r="106" spans="1:6" s="50" customFormat="1" ht="34.5" x14ac:dyDescent="0.4">
      <c r="A106" s="93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2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9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2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9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9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4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283" t="s">
        <v>38</v>
      </c>
      <c r="B117" s="284"/>
      <c r="C117" s="285"/>
      <c r="D117" s="212">
        <f>SUM(B106:C116)</f>
        <v>0</v>
      </c>
      <c r="E117" s="37"/>
      <c r="F117" s="37"/>
    </row>
    <row r="118" spans="1:6" s="50" customFormat="1" x14ac:dyDescent="0.3">
      <c r="A118" s="283" t="s">
        <v>342</v>
      </c>
      <c r="B118" s="284"/>
      <c r="C118" s="28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2" t="s">
        <v>208</v>
      </c>
      <c r="B120" s="293"/>
      <c r="C120" s="293"/>
      <c r="D120" s="293"/>
      <c r="E120" s="293"/>
      <c r="F120" s="293"/>
    </row>
    <row r="121" spans="1:6" x14ac:dyDescent="0.3">
      <c r="A121" s="87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7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3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6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3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8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283" t="s">
        <v>38</v>
      </c>
      <c r="B132" s="284"/>
      <c r="C132" s="285"/>
      <c r="D132" s="212">
        <f>SUM(B121:C131)</f>
        <v>0</v>
      </c>
    </row>
    <row r="133" spans="1:6" x14ac:dyDescent="0.3">
      <c r="A133" s="283" t="s">
        <v>342</v>
      </c>
      <c r="B133" s="284"/>
      <c r="C133" s="28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2" t="s">
        <v>78</v>
      </c>
      <c r="B135" s="293"/>
      <c r="C135" s="293"/>
      <c r="D135" s="293"/>
      <c r="E135" s="293"/>
      <c r="F135" s="293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6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5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6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6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3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283" t="s">
        <v>38</v>
      </c>
      <c r="B148" s="284"/>
      <c r="C148" s="285"/>
      <c r="D148" s="212">
        <f>SUM(B136:C147)</f>
        <v>0</v>
      </c>
    </row>
    <row r="149" spans="1:6" x14ac:dyDescent="0.3">
      <c r="A149" s="283" t="s">
        <v>342</v>
      </c>
      <c r="B149" s="284"/>
      <c r="C149" s="28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2" t="s">
        <v>243</v>
      </c>
      <c r="B151" s="293"/>
      <c r="C151" s="293"/>
      <c r="D151" s="293"/>
      <c r="E151" s="293"/>
      <c r="F151" s="293"/>
    </row>
    <row r="152" spans="1:6" x14ac:dyDescent="0.3">
      <c r="A152" s="93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6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6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6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283" t="s">
        <v>38</v>
      </c>
      <c r="B160" s="290"/>
      <c r="C160" s="291"/>
      <c r="D160" s="213">
        <f>SUM(B152:C159)</f>
        <v>0</v>
      </c>
    </row>
    <row r="161" spans="1:6" x14ac:dyDescent="0.3">
      <c r="A161" s="283" t="s">
        <v>342</v>
      </c>
      <c r="B161" s="284"/>
      <c r="C161" s="28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2" t="s">
        <v>85</v>
      </c>
      <c r="B163" s="293"/>
      <c r="C163" s="293"/>
      <c r="D163" s="293"/>
      <c r="E163" s="293"/>
      <c r="F163" s="293"/>
    </row>
    <row r="164" spans="1:6" ht="18" x14ac:dyDescent="0.35">
      <c r="A164" s="76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7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283" t="s">
        <v>38</v>
      </c>
      <c r="B168" s="284"/>
      <c r="C168" s="285"/>
      <c r="D168" s="212">
        <f>SUM(B164:C167)</f>
        <v>0</v>
      </c>
    </row>
    <row r="169" spans="1:6" x14ac:dyDescent="0.3">
      <c r="A169" s="283" t="s">
        <v>342</v>
      </c>
      <c r="B169" s="284"/>
      <c r="C169" s="28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0" t="s">
        <v>17</v>
      </c>
      <c r="B171" s="301"/>
      <c r="C171" s="301"/>
      <c r="D171" s="301"/>
      <c r="E171" s="301"/>
      <c r="F171" s="30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7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283" t="s">
        <v>38</v>
      </c>
      <c r="B176" s="284"/>
      <c r="C176" s="285"/>
      <c r="D176" s="212">
        <f>SUM(B172:C175)</f>
        <v>0</v>
      </c>
    </row>
    <row r="177" spans="1:6" x14ac:dyDescent="0.3">
      <c r="A177" s="283" t="s">
        <v>342</v>
      </c>
      <c r="B177" s="284"/>
      <c r="C177" s="28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2" t="s">
        <v>87</v>
      </c>
      <c r="B179" s="293"/>
      <c r="C179" s="293"/>
      <c r="D179" s="293"/>
      <c r="E179" s="293"/>
      <c r="F179" s="293"/>
    </row>
    <row r="180" spans="1:6" x14ac:dyDescent="0.3">
      <c r="A180" s="87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5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283" t="s">
        <v>38</v>
      </c>
      <c r="B185" s="284"/>
      <c r="C185" s="285"/>
      <c r="D185" s="212">
        <f>SUM(B180:C184)</f>
        <v>0</v>
      </c>
    </row>
    <row r="186" spans="1:6" x14ac:dyDescent="0.3">
      <c r="A186" s="283" t="s">
        <v>342</v>
      </c>
      <c r="B186" s="284"/>
      <c r="C186" s="28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2" t="s">
        <v>242</v>
      </c>
      <c r="B188" s="293"/>
      <c r="C188" s="293"/>
      <c r="D188" s="293"/>
      <c r="E188" s="293"/>
      <c r="F188" s="293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6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283" t="s">
        <v>38</v>
      </c>
      <c r="B193" s="284"/>
      <c r="C193" s="285"/>
      <c r="D193" s="97">
        <f>SUM(B189:C192)</f>
        <v>0</v>
      </c>
    </row>
    <row r="194" spans="1:4" x14ac:dyDescent="0.3">
      <c r="A194" s="283" t="s">
        <v>342</v>
      </c>
      <c r="B194" s="284"/>
      <c r="C194" s="28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18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4" zoomScale="50" zoomScaleNormal="50" workbookViewId="0">
      <selection activeCell="O496" sqref="O496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71"/>
      <c r="E1" s="271"/>
      <c r="F1" s="271"/>
      <c r="G1" s="271"/>
      <c r="H1" s="271"/>
      <c r="I1" s="27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72" t="s">
        <v>201</v>
      </c>
      <c r="B7" s="272"/>
      <c r="C7" s="272"/>
      <c r="D7" s="272"/>
      <c r="E7" s="272"/>
      <c r="F7" s="272"/>
      <c r="G7" s="211"/>
      <c r="H7" s="211"/>
      <c r="I7" s="211"/>
    </row>
    <row r="8" spans="1:9" ht="29.25" x14ac:dyDescent="0.45">
      <c r="A8" s="273" t="str">
        <f>'Page de garde'!D18</f>
        <v>Sfax Jadida</v>
      </c>
      <c r="B8" s="273"/>
      <c r="C8" s="273"/>
      <c r="D8" s="273"/>
      <c r="E8" s="273"/>
      <c r="F8" s="273"/>
      <c r="G8" s="214"/>
      <c r="H8" s="214"/>
      <c r="I8" s="211"/>
    </row>
    <row r="9" spans="1:9" ht="24" x14ac:dyDescent="0.45">
      <c r="A9" s="38" t="s">
        <v>44</v>
      </c>
      <c r="B9" s="274"/>
      <c r="C9" s="274"/>
      <c r="D9" s="274"/>
      <c r="E9" s="274"/>
      <c r="F9" s="274"/>
      <c r="G9" s="214"/>
      <c r="H9" s="214"/>
      <c r="I9" s="211"/>
    </row>
    <row r="10" spans="1:9" ht="24" x14ac:dyDescent="0.45">
      <c r="A10" s="39" t="s">
        <v>46</v>
      </c>
      <c r="B10" s="275"/>
      <c r="C10" s="275"/>
      <c r="D10" s="275"/>
      <c r="E10" s="275"/>
      <c r="F10" s="275"/>
      <c r="G10" s="214"/>
      <c r="H10" s="214"/>
      <c r="I10" s="211"/>
    </row>
    <row r="11" spans="1:9" ht="24" x14ac:dyDescent="0.45">
      <c r="A11" s="38" t="s">
        <v>45</v>
      </c>
      <c r="B11" s="270"/>
      <c r="C11" s="270"/>
      <c r="D11" s="270"/>
      <c r="E11" s="270"/>
      <c r="F11" s="270"/>
      <c r="G11" s="214"/>
      <c r="H11" s="214"/>
      <c r="I11" s="211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4"/>
      <c r="H12" s="214"/>
      <c r="I12" s="211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100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6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9" t="s">
        <v>11</v>
      </c>
      <c r="B33" s="168" t="s">
        <v>34</v>
      </c>
      <c r="C33" s="215" t="str">
        <f>IF(B33=0, -5, "0")</f>
        <v>0</v>
      </c>
      <c r="D33" s="129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9" t="s">
        <v>287</v>
      </c>
      <c r="B36" s="168">
        <v>0</v>
      </c>
      <c r="C36" s="152"/>
      <c r="D36" s="13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6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3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6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8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7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7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6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9" t="s">
        <v>287</v>
      </c>
      <c r="B92" s="168">
        <v>0</v>
      </c>
      <c r="C92" s="152"/>
      <c r="D92" s="25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9"/>
      <c r="E106" s="145"/>
      <c r="F106" s="145"/>
    </row>
    <row r="107" spans="1:6" ht="18" x14ac:dyDescent="0.35">
      <c r="A107" s="76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3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6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8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6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6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3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3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10" t="s">
        <v>287</v>
      </c>
      <c r="B145" s="168">
        <v>0</v>
      </c>
      <c r="C145" s="152"/>
      <c r="D145" s="13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6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3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6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6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7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9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1" t="s">
        <v>287</v>
      </c>
      <c r="B185" s="168">
        <v>0</v>
      </c>
      <c r="C185" s="152"/>
      <c r="D185" s="13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3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3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8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7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9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6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3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100" t="s">
        <v>287</v>
      </c>
      <c r="B241" s="169">
        <v>0</v>
      </c>
      <c r="C241" s="152"/>
      <c r="D241" s="25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3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6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6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8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7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1" t="s">
        <v>287</v>
      </c>
      <c r="B284" s="169">
        <v>0</v>
      </c>
      <c r="C284" s="152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6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6" t="s">
        <v>367</v>
      </c>
      <c r="B309" s="169" t="s">
        <v>34</v>
      </c>
      <c r="C309" s="215" t="str">
        <f>IF(B309=0, -5, "0")</f>
        <v>0</v>
      </c>
      <c r="D309" s="98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6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8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7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1" t="s">
        <v>287</v>
      </c>
      <c r="B317" s="169">
        <v>0</v>
      </c>
      <c r="C317" s="152"/>
      <c r="D317" s="13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6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6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3" t="s">
        <v>23</v>
      </c>
      <c r="B333" s="168" t="s">
        <v>34</v>
      </c>
      <c r="C333" s="215" t="str">
        <f>IF(B333=0, -5, "0")</f>
        <v>0</v>
      </c>
      <c r="D333" s="129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1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6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1" t="s">
        <v>287</v>
      </c>
      <c r="B345" s="168">
        <v>0</v>
      </c>
      <c r="C345" s="152"/>
      <c r="D345" s="25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68" t="s">
        <v>113</v>
      </c>
      <c r="B354" s="269"/>
      <c r="C354" s="269"/>
      <c r="D354" s="269"/>
      <c r="E354" s="269"/>
      <c r="F354" s="26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6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6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9"/>
      <c r="E373" s="145"/>
      <c r="F373" s="145"/>
    </row>
    <row r="374" spans="1:6" ht="18" x14ac:dyDescent="0.35">
      <c r="A374" s="76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6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6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7"/>
      <c r="F388" s="16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6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6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9" t="s">
        <v>287</v>
      </c>
      <c r="B398" s="169">
        <v>0</v>
      </c>
      <c r="C398" s="152"/>
      <c r="D398" s="25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68" t="s">
        <v>19</v>
      </c>
      <c r="B407" s="269"/>
      <c r="C407" s="269"/>
      <c r="D407" s="269"/>
      <c r="E407" s="269"/>
      <c r="F407" s="26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6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8" t="s">
        <v>122</v>
      </c>
      <c r="B418" s="269"/>
      <c r="C418" s="269"/>
      <c r="D418" s="269"/>
      <c r="E418" s="269"/>
      <c r="F418" s="269"/>
    </row>
    <row r="419" spans="1:6" ht="16.5" x14ac:dyDescent="0.25">
      <c r="A419" s="107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6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7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1" t="s">
        <v>287</v>
      </c>
      <c r="B428" s="168">
        <v>0</v>
      </c>
      <c r="C428" s="152"/>
      <c r="D428" s="13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7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6" t="s">
        <v>287</v>
      </c>
      <c r="B447" s="168">
        <v>0</v>
      </c>
      <c r="C447" s="152"/>
      <c r="D447" s="13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6" t="s">
        <v>287</v>
      </c>
      <c r="B460" s="168">
        <v>0</v>
      </c>
      <c r="C460" s="152"/>
      <c r="D460" s="25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25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3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3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100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100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100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100" t="s">
        <v>287</v>
      </c>
      <c r="B490" s="168">
        <v>0</v>
      </c>
      <c r="C490" s="152"/>
      <c r="D490" s="17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7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3" t="s">
        <v>287</v>
      </c>
      <c r="B499" s="168">
        <v>0</v>
      </c>
      <c r="C499" s="168"/>
      <c r="D499" s="13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7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H3" sqref="H3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5"/>
      <c r="E1" s="295"/>
      <c r="F1" s="295"/>
      <c r="G1" s="295"/>
      <c r="H1" s="295"/>
      <c r="I1" s="29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14"/>
      <c r="H6" s="214"/>
      <c r="I6" s="214"/>
    </row>
    <row r="7" spans="1:9" s="36" customFormat="1" ht="21.75" customHeight="1" x14ac:dyDescent="0.45">
      <c r="A7" s="273" t="str">
        <f>'A1 Exploitation'!A8:F8</f>
        <v>Sfax Jadida</v>
      </c>
      <c r="B7" s="273"/>
      <c r="C7" s="273"/>
      <c r="D7" s="273"/>
      <c r="E7" s="273"/>
      <c r="F7" s="273"/>
      <c r="G7" s="214"/>
      <c r="H7" s="214"/>
      <c r="I7" s="214"/>
    </row>
    <row r="8" spans="1:9" s="36" customFormat="1" ht="24" x14ac:dyDescent="0.45">
      <c r="A8" s="38" t="s">
        <v>44</v>
      </c>
      <c r="B8" s="296">
        <f>'A6 Exploitation'!B9:F9</f>
        <v>0</v>
      </c>
      <c r="C8" s="296"/>
      <c r="D8" s="296"/>
      <c r="E8" s="296"/>
      <c r="F8" s="296"/>
      <c r="G8" s="214"/>
      <c r="H8" s="214"/>
      <c r="I8" s="214"/>
    </row>
    <row r="9" spans="1:9" s="36" customFormat="1" ht="24" x14ac:dyDescent="0.45">
      <c r="A9" s="39" t="s">
        <v>46</v>
      </c>
      <c r="B9" s="297">
        <f>'A6 Exploitation'!B10:F10</f>
        <v>0</v>
      </c>
      <c r="C9" s="297"/>
      <c r="D9" s="297"/>
      <c r="E9" s="297"/>
      <c r="F9" s="297"/>
      <c r="G9" s="214"/>
      <c r="H9" s="214"/>
      <c r="I9" s="214"/>
    </row>
    <row r="10" spans="1:9" s="36" customFormat="1" ht="24" x14ac:dyDescent="0.45">
      <c r="A10" s="38" t="s">
        <v>45</v>
      </c>
      <c r="B10" s="294">
        <f>'A6 Exploitation'!B11:F11</f>
        <v>0</v>
      </c>
      <c r="C10" s="294"/>
      <c r="D10" s="294"/>
      <c r="E10" s="294"/>
      <c r="F10" s="294"/>
      <c r="G10" s="214"/>
      <c r="H10" s="214"/>
      <c r="I10" s="214"/>
    </row>
    <row r="11" spans="1:9" s="36" customFormat="1" ht="24" x14ac:dyDescent="0.45">
      <c r="A11" s="38" t="s">
        <v>341</v>
      </c>
      <c r="B11" s="286">
        <f>D198</f>
        <v>0</v>
      </c>
      <c r="C11" s="286"/>
      <c r="D11" s="286"/>
      <c r="E11" s="286"/>
      <c r="F11" s="286"/>
      <c r="G11" s="214"/>
      <c r="H11" s="214"/>
      <c r="I11" s="214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287" t="s">
        <v>0</v>
      </c>
      <c r="B16" s="288"/>
      <c r="C16" s="288"/>
      <c r="D16" s="288"/>
      <c r="E16" s="288"/>
      <c r="F16" s="28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7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289" t="s">
        <v>38</v>
      </c>
      <c r="B22" s="290"/>
      <c r="C22" s="291"/>
      <c r="D22" s="213">
        <f>SUM(B17:C21)</f>
        <v>0</v>
      </c>
    </row>
    <row r="23" spans="1:6" x14ac:dyDescent="0.3">
      <c r="A23" s="283" t="s">
        <v>342</v>
      </c>
      <c r="B23" s="284"/>
      <c r="C23" s="28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2" t="s">
        <v>4</v>
      </c>
      <c r="B25" s="293"/>
      <c r="C25" s="293"/>
      <c r="D25" s="293"/>
      <c r="E25" s="293"/>
      <c r="F25" s="293"/>
    </row>
    <row r="26" spans="1:6" ht="18" x14ac:dyDescent="0.35">
      <c r="A26" s="76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283" t="s">
        <v>38</v>
      </c>
      <c r="B32" s="284"/>
      <c r="C32" s="285"/>
      <c r="D32" s="212">
        <f>SUM(B26:C31)</f>
        <v>0</v>
      </c>
    </row>
    <row r="33" spans="1:6" x14ac:dyDescent="0.3">
      <c r="A33" s="283" t="s">
        <v>342</v>
      </c>
      <c r="B33" s="284"/>
      <c r="C33" s="28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2" t="s">
        <v>246</v>
      </c>
      <c r="B35" s="293"/>
      <c r="C35" s="293"/>
      <c r="D35" s="293"/>
      <c r="E35" s="293"/>
      <c r="F35" s="293"/>
    </row>
    <row r="36" spans="1:6" s="50" customFormat="1" ht="18" x14ac:dyDescent="0.35">
      <c r="A36" s="76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283" t="s">
        <v>38</v>
      </c>
      <c r="B41" s="284"/>
      <c r="C41" s="285"/>
      <c r="D41" s="212">
        <f>SUM(B36:C40)</f>
        <v>0</v>
      </c>
      <c r="E41" s="37"/>
      <c r="F41" s="37"/>
    </row>
    <row r="42" spans="1:6" s="50" customFormat="1" x14ac:dyDescent="0.3">
      <c r="A42" s="283" t="s">
        <v>342</v>
      </c>
      <c r="B42" s="284"/>
      <c r="C42" s="28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6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283" t="s">
        <v>38</v>
      </c>
      <c r="B51" s="284"/>
      <c r="C51" s="285"/>
      <c r="D51" s="212">
        <f>SUM(B45:C50)</f>
        <v>0</v>
      </c>
    </row>
    <row r="52" spans="1:6" x14ac:dyDescent="0.3">
      <c r="A52" s="283" t="s">
        <v>342</v>
      </c>
      <c r="B52" s="284"/>
      <c r="C52" s="28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2" t="s">
        <v>8</v>
      </c>
      <c r="B54" s="293"/>
      <c r="C54" s="293"/>
      <c r="D54" s="293"/>
      <c r="E54" s="293"/>
      <c r="F54" s="293"/>
    </row>
    <row r="55" spans="1:6" ht="36" x14ac:dyDescent="0.35">
      <c r="A55" s="83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3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6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283" t="s">
        <v>38</v>
      </c>
      <c r="B62" s="284"/>
      <c r="C62" s="285"/>
      <c r="D62" s="212">
        <f>SUM(B55:C61)</f>
        <v>0</v>
      </c>
    </row>
    <row r="63" spans="1:6" x14ac:dyDescent="0.3">
      <c r="A63" s="283" t="s">
        <v>342</v>
      </c>
      <c r="B63" s="284"/>
      <c r="C63" s="28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2" t="s">
        <v>143</v>
      </c>
      <c r="B65" s="293"/>
      <c r="C65" s="293"/>
      <c r="D65" s="293"/>
      <c r="E65" s="293"/>
      <c r="F65" s="293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9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9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9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3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8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283" t="s">
        <v>38</v>
      </c>
      <c r="B83" s="284"/>
      <c r="C83" s="285"/>
      <c r="D83" s="212">
        <f>SUM(B66:C82)</f>
        <v>0</v>
      </c>
    </row>
    <row r="84" spans="1:6" x14ac:dyDescent="0.3">
      <c r="A84" s="283" t="s">
        <v>342</v>
      </c>
      <c r="B84" s="284"/>
      <c r="C84" s="28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2" t="s">
        <v>237</v>
      </c>
      <c r="B86" s="293"/>
      <c r="C86" s="293"/>
      <c r="D86" s="293"/>
      <c r="E86" s="293"/>
      <c r="F86" s="293"/>
    </row>
    <row r="87" spans="1:6" ht="34.5" x14ac:dyDescent="0.4">
      <c r="A87" s="93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9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6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9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8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4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283" t="s">
        <v>38</v>
      </c>
      <c r="B101" s="284"/>
      <c r="C101" s="285"/>
      <c r="D101" s="212">
        <f>SUM(B87:C100)</f>
        <v>0</v>
      </c>
    </row>
    <row r="102" spans="1:6" x14ac:dyDescent="0.3">
      <c r="A102" s="283" t="s">
        <v>342</v>
      </c>
      <c r="B102" s="284"/>
      <c r="C102" s="28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2" t="s">
        <v>238</v>
      </c>
      <c r="B105" s="293"/>
      <c r="C105" s="293"/>
      <c r="D105" s="293"/>
      <c r="E105" s="293"/>
      <c r="F105" s="293"/>
    </row>
    <row r="106" spans="1:6" s="50" customFormat="1" ht="34.5" x14ac:dyDescent="0.4">
      <c r="A106" s="93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2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9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2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9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9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4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283" t="s">
        <v>38</v>
      </c>
      <c r="B117" s="284"/>
      <c r="C117" s="285"/>
      <c r="D117" s="212">
        <f>SUM(B106:C116)</f>
        <v>0</v>
      </c>
      <c r="E117" s="37"/>
      <c r="F117" s="37"/>
    </row>
    <row r="118" spans="1:6" s="50" customFormat="1" x14ac:dyDescent="0.3">
      <c r="A118" s="283" t="s">
        <v>342</v>
      </c>
      <c r="B118" s="284"/>
      <c r="C118" s="28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2" t="s">
        <v>208</v>
      </c>
      <c r="B120" s="293"/>
      <c r="C120" s="293"/>
      <c r="D120" s="293"/>
      <c r="E120" s="293"/>
      <c r="F120" s="293"/>
    </row>
    <row r="121" spans="1:6" x14ac:dyDescent="0.3">
      <c r="A121" s="87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7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3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6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3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8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283" t="s">
        <v>38</v>
      </c>
      <c r="B132" s="284"/>
      <c r="C132" s="285"/>
      <c r="D132" s="212">
        <f>SUM(B121:C131)</f>
        <v>0</v>
      </c>
    </row>
    <row r="133" spans="1:6" x14ac:dyDescent="0.3">
      <c r="A133" s="283" t="s">
        <v>342</v>
      </c>
      <c r="B133" s="284"/>
      <c r="C133" s="28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2" t="s">
        <v>78</v>
      </c>
      <c r="B135" s="293"/>
      <c r="C135" s="293"/>
      <c r="D135" s="293"/>
      <c r="E135" s="293"/>
      <c r="F135" s="293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6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5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6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6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3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283" t="s">
        <v>38</v>
      </c>
      <c r="B148" s="284"/>
      <c r="C148" s="285"/>
      <c r="D148" s="212">
        <f>SUM(B136:C147)</f>
        <v>0</v>
      </c>
    </row>
    <row r="149" spans="1:6" x14ac:dyDescent="0.3">
      <c r="A149" s="283" t="s">
        <v>342</v>
      </c>
      <c r="B149" s="284"/>
      <c r="C149" s="28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2" t="s">
        <v>243</v>
      </c>
      <c r="B151" s="293"/>
      <c r="C151" s="293"/>
      <c r="D151" s="293"/>
      <c r="E151" s="293"/>
      <c r="F151" s="293"/>
    </row>
    <row r="152" spans="1:6" x14ac:dyDescent="0.3">
      <c r="A152" s="93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6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6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6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283" t="s">
        <v>38</v>
      </c>
      <c r="B160" s="290"/>
      <c r="C160" s="291"/>
      <c r="D160" s="213">
        <f>SUM(B152:C159)</f>
        <v>0</v>
      </c>
    </row>
    <row r="161" spans="1:6" x14ac:dyDescent="0.3">
      <c r="A161" s="283" t="s">
        <v>342</v>
      </c>
      <c r="B161" s="284"/>
      <c r="C161" s="28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2" t="s">
        <v>85</v>
      </c>
      <c r="B163" s="293"/>
      <c r="C163" s="293"/>
      <c r="D163" s="293"/>
      <c r="E163" s="293"/>
      <c r="F163" s="293"/>
    </row>
    <row r="164" spans="1:6" ht="18" x14ac:dyDescent="0.35">
      <c r="A164" s="76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7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283" t="s">
        <v>38</v>
      </c>
      <c r="B168" s="284"/>
      <c r="C168" s="285"/>
      <c r="D168" s="212">
        <f>SUM(B164:C167)</f>
        <v>0</v>
      </c>
    </row>
    <row r="169" spans="1:6" x14ac:dyDescent="0.3">
      <c r="A169" s="283" t="s">
        <v>342</v>
      </c>
      <c r="B169" s="284"/>
      <c r="C169" s="28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0" t="s">
        <v>17</v>
      </c>
      <c r="B171" s="301"/>
      <c r="C171" s="301"/>
      <c r="D171" s="301"/>
      <c r="E171" s="301"/>
      <c r="F171" s="30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7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283" t="s">
        <v>38</v>
      </c>
      <c r="B176" s="284"/>
      <c r="C176" s="285"/>
      <c r="D176" s="212">
        <f>SUM(B172:C175)</f>
        <v>0</v>
      </c>
    </row>
    <row r="177" spans="1:6" x14ac:dyDescent="0.3">
      <c r="A177" s="283" t="s">
        <v>342</v>
      </c>
      <c r="B177" s="284"/>
      <c r="C177" s="28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2" t="s">
        <v>87</v>
      </c>
      <c r="B179" s="293"/>
      <c r="C179" s="293"/>
      <c r="D179" s="293"/>
      <c r="E179" s="293"/>
      <c r="F179" s="293"/>
    </row>
    <row r="180" spans="1:6" x14ac:dyDescent="0.3">
      <c r="A180" s="87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5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283" t="s">
        <v>38</v>
      </c>
      <c r="B185" s="284"/>
      <c r="C185" s="285"/>
      <c r="D185" s="212">
        <f>SUM(B180:C184)</f>
        <v>0</v>
      </c>
    </row>
    <row r="186" spans="1:6" x14ac:dyDescent="0.3">
      <c r="A186" s="283" t="s">
        <v>342</v>
      </c>
      <c r="B186" s="284"/>
      <c r="C186" s="28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2" t="s">
        <v>242</v>
      </c>
      <c r="B188" s="293"/>
      <c r="C188" s="293"/>
      <c r="D188" s="293"/>
      <c r="E188" s="293"/>
      <c r="F188" s="293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6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283" t="s">
        <v>38</v>
      </c>
      <c r="B193" s="284"/>
      <c r="C193" s="285"/>
      <c r="D193" s="97">
        <f>SUM(B189:C192)</f>
        <v>0</v>
      </c>
    </row>
    <row r="194" spans="1:4" x14ac:dyDescent="0.3">
      <c r="A194" s="283" t="s">
        <v>342</v>
      </c>
      <c r="B194" s="284"/>
      <c r="C194" s="28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18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110" zoomScale="90" zoomScaleNormal="71" zoomScaleSheetLayoutView="90" workbookViewId="0">
      <selection activeCell="D74" sqref="D7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71"/>
      <c r="E1" s="271"/>
      <c r="F1" s="271"/>
      <c r="G1" s="271"/>
      <c r="H1" s="271"/>
      <c r="I1" s="271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72" t="s">
        <v>201</v>
      </c>
      <c r="B7" s="272"/>
      <c r="C7" s="272"/>
      <c r="D7" s="272"/>
      <c r="E7" s="272"/>
      <c r="F7" s="272"/>
      <c r="G7" s="124"/>
      <c r="H7" s="124"/>
      <c r="I7" s="124"/>
    </row>
    <row r="8" spans="1:9" ht="29.25" x14ac:dyDescent="0.45">
      <c r="A8" s="273" t="str">
        <f>'Page de garde'!D18</f>
        <v>Sfax Jadida</v>
      </c>
      <c r="B8" s="273"/>
      <c r="C8" s="273"/>
      <c r="D8" s="273"/>
      <c r="E8" s="273"/>
      <c r="F8" s="273"/>
      <c r="G8" s="126"/>
      <c r="H8" s="126"/>
      <c r="I8" s="124"/>
    </row>
    <row r="9" spans="1:9" ht="24" x14ac:dyDescent="0.45">
      <c r="A9" s="38" t="s">
        <v>44</v>
      </c>
      <c r="B9" s="274" t="s">
        <v>411</v>
      </c>
      <c r="C9" s="274"/>
      <c r="D9" s="274"/>
      <c r="E9" s="274"/>
      <c r="F9" s="274"/>
      <c r="G9" s="126"/>
      <c r="H9" s="126"/>
      <c r="I9" s="124"/>
    </row>
    <row r="10" spans="1:9" ht="24" x14ac:dyDescent="0.45">
      <c r="A10" s="39" t="s">
        <v>46</v>
      </c>
      <c r="B10" s="275" t="s">
        <v>412</v>
      </c>
      <c r="C10" s="275"/>
      <c r="D10" s="275"/>
      <c r="E10" s="275"/>
      <c r="F10" s="275"/>
      <c r="G10" s="126"/>
      <c r="H10" s="126"/>
      <c r="I10" s="124"/>
    </row>
    <row r="11" spans="1:9" ht="24" x14ac:dyDescent="0.45">
      <c r="A11" s="38" t="s">
        <v>45</v>
      </c>
      <c r="B11" s="270">
        <v>42800</v>
      </c>
      <c r="C11" s="270"/>
      <c r="D11" s="270"/>
      <c r="E11" s="270"/>
      <c r="F11" s="270"/>
      <c r="G11" s="126"/>
      <c r="H11" s="126"/>
      <c r="I11" s="124"/>
    </row>
    <row r="12" spans="1:9" ht="24" x14ac:dyDescent="0.45">
      <c r="A12" s="38" t="s">
        <v>276</v>
      </c>
      <c r="B12" s="276">
        <f>D505</f>
        <v>0.89399293286219084</v>
      </c>
      <c r="C12" s="276"/>
      <c r="D12" s="276"/>
      <c r="E12" s="276"/>
      <c r="F12" s="276"/>
      <c r="G12" s="126"/>
      <c r="H12" s="126"/>
      <c r="I12" s="124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7" t="s">
        <v>10</v>
      </c>
      <c r="B19" s="134">
        <v>2</v>
      </c>
      <c r="C19" s="134"/>
      <c r="D19" s="133"/>
      <c r="E19" s="66"/>
      <c r="F19" s="66"/>
    </row>
    <row r="20" spans="1:8" x14ac:dyDescent="0.25">
      <c r="A20" s="17" t="s">
        <v>211</v>
      </c>
      <c r="B20" s="168">
        <v>2</v>
      </c>
      <c r="C20" s="134"/>
      <c r="D20" s="133"/>
      <c r="E20" s="66"/>
      <c r="F20" s="66"/>
    </row>
    <row r="21" spans="1:8" x14ac:dyDescent="0.25">
      <c r="A21" s="17" t="s">
        <v>98</v>
      </c>
      <c r="B21" s="168">
        <v>2</v>
      </c>
      <c r="C21" s="134"/>
      <c r="D21" s="133"/>
      <c r="E21" s="66"/>
      <c r="F21" s="66"/>
    </row>
    <row r="22" spans="1:8" s="170" customFormat="1" x14ac:dyDescent="0.25">
      <c r="A22" s="100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30">
        <v>1</v>
      </c>
      <c r="C27" s="130"/>
      <c r="D27" s="166"/>
      <c r="E27" s="66"/>
      <c r="F27" s="66"/>
    </row>
    <row r="28" spans="1:8" ht="31.5" x14ac:dyDescent="0.35">
      <c r="A28" s="76" t="s">
        <v>186</v>
      </c>
      <c r="B28" s="168">
        <v>2</v>
      </c>
      <c r="C28" s="215" t="str">
        <f>IF(B28=0, -5, "0")</f>
        <v>0</v>
      </c>
      <c r="D28" s="166" t="s">
        <v>414</v>
      </c>
      <c r="E28" s="66"/>
      <c r="F28" s="66"/>
    </row>
    <row r="29" spans="1:8" ht="30" x14ac:dyDescent="0.25">
      <c r="A29" s="17" t="s">
        <v>170</v>
      </c>
      <c r="B29" s="168">
        <v>2</v>
      </c>
      <c r="C29" s="130"/>
      <c r="D29" s="153"/>
      <c r="E29" s="66"/>
      <c r="F29" s="66"/>
    </row>
    <row r="30" spans="1:8" ht="45" x14ac:dyDescent="0.25">
      <c r="A30" s="17" t="s">
        <v>165</v>
      </c>
      <c r="B30" s="168">
        <v>2</v>
      </c>
      <c r="C30" s="130"/>
      <c r="D30" s="166"/>
      <c r="E30" s="66"/>
      <c r="F30" s="66"/>
    </row>
    <row r="31" spans="1:8" ht="30" x14ac:dyDescent="0.25">
      <c r="A31" s="18" t="s">
        <v>53</v>
      </c>
      <c r="B31" s="168">
        <v>2</v>
      </c>
      <c r="C31" s="130"/>
      <c r="D31" s="154"/>
      <c r="E31" s="66"/>
      <c r="F31" s="66"/>
    </row>
    <row r="32" spans="1:8" ht="75" x14ac:dyDescent="0.25">
      <c r="A32" s="17" t="s">
        <v>166</v>
      </c>
      <c r="B32" s="168">
        <v>1</v>
      </c>
      <c r="C32" s="130"/>
      <c r="D32" s="154" t="s">
        <v>415</v>
      </c>
      <c r="E32" s="66"/>
      <c r="F32" s="66"/>
      <c r="G32" s="170"/>
    </row>
    <row r="33" spans="1:7" ht="73.5" customHeight="1" x14ac:dyDescent="0.25">
      <c r="A33" s="99" t="s">
        <v>11</v>
      </c>
      <c r="B33" s="168">
        <v>2</v>
      </c>
      <c r="C33" s="215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68">
        <v>2</v>
      </c>
      <c r="C36" s="131"/>
      <c r="D36" s="132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0.92307692307692313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33" t="s">
        <v>109</v>
      </c>
      <c r="B46" s="135">
        <v>2</v>
      </c>
      <c r="C46" s="135"/>
      <c r="D46" s="137"/>
      <c r="E46" s="66"/>
      <c r="F46" s="66"/>
    </row>
    <row r="47" spans="1:7" ht="30" customHeight="1" x14ac:dyDescent="0.25">
      <c r="A47" s="43" t="s">
        <v>259</v>
      </c>
      <c r="B47" s="168">
        <v>1</v>
      </c>
      <c r="C47" s="135"/>
      <c r="D47" s="137" t="s">
        <v>419</v>
      </c>
      <c r="E47" s="66"/>
      <c r="F47" s="66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6"/>
    </row>
    <row r="49" spans="1:6" x14ac:dyDescent="0.25">
      <c r="A49" s="33" t="s">
        <v>28</v>
      </c>
      <c r="B49" s="168">
        <v>2</v>
      </c>
      <c r="C49" s="135"/>
      <c r="D49" s="137"/>
      <c r="E49" s="66"/>
      <c r="F49" s="66"/>
    </row>
    <row r="50" spans="1:6" ht="21" customHeight="1" x14ac:dyDescent="0.25">
      <c r="A50" s="43" t="s">
        <v>141</v>
      </c>
      <c r="B50" s="168">
        <v>2</v>
      </c>
      <c r="C50" s="135"/>
      <c r="D50" s="137"/>
      <c r="E50" s="66"/>
      <c r="F50" s="66"/>
    </row>
    <row r="51" spans="1:6" ht="18" x14ac:dyDescent="0.35">
      <c r="A51" s="76" t="s">
        <v>7</v>
      </c>
      <c r="B51" s="168">
        <v>2</v>
      </c>
      <c r="C51" s="215" t="str">
        <f>IF(B51=0, -5, "0")</f>
        <v>0</v>
      </c>
      <c r="D51" s="138"/>
      <c r="E51" s="66"/>
      <c r="F51" s="66"/>
    </row>
    <row r="52" spans="1:6" x14ac:dyDescent="0.25">
      <c r="A52" s="23" t="s">
        <v>26</v>
      </c>
      <c r="B52" s="168">
        <v>2</v>
      </c>
      <c r="C52" s="136"/>
      <c r="D52" s="138"/>
      <c r="E52" s="66"/>
      <c r="F52" s="66"/>
    </row>
    <row r="53" spans="1:6" ht="36" x14ac:dyDescent="0.35">
      <c r="A53" s="83" t="s">
        <v>27</v>
      </c>
      <c r="B53" s="168">
        <v>2</v>
      </c>
      <c r="C53" s="215" t="str">
        <f>IF(B53=0, -5, "0")</f>
        <v>0</v>
      </c>
      <c r="D53" s="139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6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x14ac:dyDescent="0.25">
      <c r="A60" s="24" t="s">
        <v>142</v>
      </c>
      <c r="B60" s="168">
        <v>2</v>
      </c>
      <c r="C60" s="142"/>
      <c r="D60" s="141"/>
      <c r="E60" s="145"/>
      <c r="F60" s="66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6"/>
    </row>
    <row r="62" spans="1:6" ht="18" x14ac:dyDescent="0.35">
      <c r="A62" s="76" t="s">
        <v>67</v>
      </c>
      <c r="B62" s="168">
        <v>2</v>
      </c>
      <c r="C62" s="215" t="str">
        <f>IF(B62=0, -5, "0")</f>
        <v>0</v>
      </c>
      <c r="D62" s="140"/>
      <c r="E62" s="145"/>
      <c r="F62" s="66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6"/>
    </row>
    <row r="64" spans="1:6" ht="36" x14ac:dyDescent="0.25">
      <c r="A64" s="108" t="s">
        <v>272</v>
      </c>
      <c r="B64" s="168">
        <v>2</v>
      </c>
      <c r="C64" s="215" t="str">
        <f>IF(B64=0, -5, "0")</f>
        <v>0</v>
      </c>
      <c r="D64" s="140"/>
      <c r="E64" s="145"/>
      <c r="F64" s="66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6"/>
    </row>
    <row r="66" spans="1:7" x14ac:dyDescent="0.25">
      <c r="A66" s="17" t="s">
        <v>308</v>
      </c>
      <c r="B66" s="168" t="s">
        <v>34</v>
      </c>
      <c r="C66" s="142"/>
      <c r="D66" s="149"/>
      <c r="E66" s="146"/>
      <c r="F66" s="66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6"/>
    </row>
    <row r="68" spans="1:7" x14ac:dyDescent="0.25">
      <c r="A68" s="17" t="s">
        <v>116</v>
      </c>
      <c r="B68" s="168" t="s">
        <v>34</v>
      </c>
      <c r="C68" s="142"/>
      <c r="D68" s="148"/>
      <c r="F68" s="66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30" x14ac:dyDescent="0.25">
      <c r="A70" s="107" t="s">
        <v>171</v>
      </c>
      <c r="B70" s="168">
        <v>1</v>
      </c>
      <c r="C70" s="216" t="str">
        <f>IF(B70=0, -5, "0")</f>
        <v>0</v>
      </c>
      <c r="D70" s="150" t="s">
        <v>484</v>
      </c>
      <c r="E70" s="144"/>
      <c r="F70" s="67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7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7"/>
      <c r="G72" s="170"/>
    </row>
    <row r="73" spans="1:7" s="31" customFormat="1" ht="45" x14ac:dyDescent="0.25">
      <c r="A73" s="17" t="s">
        <v>172</v>
      </c>
      <c r="B73" s="168">
        <v>2</v>
      </c>
      <c r="C73" s="143"/>
      <c r="D73" s="148" t="s">
        <v>423</v>
      </c>
      <c r="E73" s="146"/>
      <c r="F73" s="67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7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7"/>
      <c r="G75" s="170"/>
    </row>
    <row r="76" spans="1:7" s="31" customFormat="1" ht="16.5" x14ac:dyDescent="0.25">
      <c r="A76" s="107" t="s">
        <v>168</v>
      </c>
      <c r="B76" s="168">
        <v>2</v>
      </c>
      <c r="C76" s="216" t="str">
        <f>IF(B76=0, -5, "0")</f>
        <v>0</v>
      </c>
      <c r="D76" s="150"/>
      <c r="E76" s="146"/>
      <c r="F76" s="67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7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7"/>
    </row>
    <row r="79" spans="1:7" s="31" customFormat="1" ht="45" x14ac:dyDescent="0.25">
      <c r="A79" s="17" t="s">
        <v>292</v>
      </c>
      <c r="B79" s="168">
        <v>1</v>
      </c>
      <c r="C79" s="143"/>
      <c r="D79" s="150" t="s">
        <v>424</v>
      </c>
      <c r="E79" s="144"/>
      <c r="F79" s="67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7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3">
        <f>D81/(COUNT(B58:C80)*2)</f>
        <v>0.94444444444444442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7" t="s">
        <v>314</v>
      </c>
      <c r="B85" s="151">
        <v>2</v>
      </c>
      <c r="C85" s="151"/>
      <c r="D85" s="155"/>
      <c r="E85" s="66"/>
      <c r="F85" s="66"/>
    </row>
    <row r="86" spans="1:6" x14ac:dyDescent="0.25">
      <c r="A86" s="18" t="s">
        <v>105</v>
      </c>
      <c r="B86" s="168">
        <v>1</v>
      </c>
      <c r="C86" s="151"/>
      <c r="D86" s="252" t="s">
        <v>418</v>
      </c>
      <c r="E86" s="66"/>
      <c r="F86" s="66"/>
    </row>
    <row r="87" spans="1:6" ht="18" x14ac:dyDescent="0.35">
      <c r="A87" s="76" t="s">
        <v>59</v>
      </c>
      <c r="B87" s="168">
        <v>2</v>
      </c>
      <c r="C87" s="215" t="str">
        <f>IF(B87=0, -5, "0")</f>
        <v>0</v>
      </c>
      <c r="D87" s="155"/>
      <c r="E87" s="66"/>
      <c r="F87" s="66"/>
    </row>
    <row r="88" spans="1:6" ht="30" x14ac:dyDescent="0.25">
      <c r="A88" s="24" t="s">
        <v>250</v>
      </c>
      <c r="B88" s="168">
        <v>2</v>
      </c>
      <c r="C88" s="151"/>
      <c r="D88" s="155"/>
      <c r="E88" s="66"/>
      <c r="F88" s="66"/>
    </row>
    <row r="89" spans="1:6" x14ac:dyDescent="0.25">
      <c r="A89" s="18" t="s">
        <v>55</v>
      </c>
      <c r="B89" s="168">
        <v>2</v>
      </c>
      <c r="C89" s="151"/>
      <c r="D89" s="156"/>
      <c r="E89" s="66"/>
      <c r="F89" s="66"/>
    </row>
    <row r="90" spans="1:6" ht="30" x14ac:dyDescent="0.25">
      <c r="A90" s="17" t="s">
        <v>293</v>
      </c>
      <c r="B90" s="168">
        <v>2</v>
      </c>
      <c r="C90" s="151"/>
      <c r="D90" s="154" t="s">
        <v>422</v>
      </c>
      <c r="E90" s="146"/>
      <c r="F90" s="66"/>
    </row>
    <row r="91" spans="1:6" ht="30" x14ac:dyDescent="0.25">
      <c r="A91" s="18" t="s">
        <v>260</v>
      </c>
      <c r="B91" s="168">
        <v>2</v>
      </c>
      <c r="C91" s="151"/>
      <c r="D91" s="155"/>
      <c r="E91" s="66"/>
      <c r="F91" s="66"/>
    </row>
    <row r="92" spans="1:6" ht="45" x14ac:dyDescent="0.25">
      <c r="A92" s="109" t="s">
        <v>287</v>
      </c>
      <c r="B92" s="168">
        <v>2</v>
      </c>
      <c r="C92" s="152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62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0.93939393939393945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6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6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6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6"/>
    </row>
    <row r="106" spans="1:6" ht="30" x14ac:dyDescent="0.25">
      <c r="A106" s="33" t="s">
        <v>174</v>
      </c>
      <c r="B106" s="168">
        <v>2</v>
      </c>
      <c r="C106" s="151"/>
      <c r="D106" s="129"/>
      <c r="E106" s="145"/>
      <c r="F106" s="66"/>
    </row>
    <row r="107" spans="1:6" ht="18" x14ac:dyDescent="0.35">
      <c r="A107" s="76" t="s">
        <v>59</v>
      </c>
      <c r="B107" s="168">
        <v>2</v>
      </c>
      <c r="C107" s="215" t="str">
        <f>IF(B107=0, -5, "0")</f>
        <v>0</v>
      </c>
      <c r="D107" s="140"/>
      <c r="E107" s="145"/>
      <c r="F107" s="66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6"/>
    </row>
    <row r="109" spans="1:6" ht="34.9" customHeight="1" x14ac:dyDescent="0.35">
      <c r="A109" s="83" t="s">
        <v>27</v>
      </c>
      <c r="B109" s="168">
        <v>2</v>
      </c>
      <c r="C109" s="215" t="str">
        <f>IF(B109=0, -5, "0")</f>
        <v>0</v>
      </c>
      <c r="D109" s="10"/>
      <c r="E109" s="145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1</v>
      </c>
      <c r="C115" s="151"/>
      <c r="D115" s="141" t="s">
        <v>428</v>
      </c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ht="30" x14ac:dyDescent="0.25">
      <c r="A118" s="18" t="s">
        <v>64</v>
      </c>
      <c r="B118" s="168">
        <v>0</v>
      </c>
      <c r="C118" s="151"/>
      <c r="D118" s="12" t="s">
        <v>425</v>
      </c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6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8" t="s">
        <v>272</v>
      </c>
      <c r="B125" s="168">
        <v>1</v>
      </c>
      <c r="C125" s="215" t="str">
        <f>IF(B125=0, -5, "0")</f>
        <v>0</v>
      </c>
      <c r="D125" s="140" t="s">
        <v>430</v>
      </c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82" t="s">
        <v>371</v>
      </c>
      <c r="E126" s="145"/>
      <c r="F126" s="145"/>
    </row>
    <row r="127" spans="1:6" ht="18" x14ac:dyDescent="0.35">
      <c r="A127" s="76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1</v>
      </c>
      <c r="C129" s="216" t="str">
        <f>IF(B129=0, -5, "0")</f>
        <v>0</v>
      </c>
      <c r="D129" s="144" t="s">
        <v>429</v>
      </c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40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35</v>
      </c>
    </row>
    <row r="135" spans="1:6" x14ac:dyDescent="0.25">
      <c r="A135" s="19" t="s">
        <v>37</v>
      </c>
      <c r="B135" s="20"/>
      <c r="C135" s="21"/>
      <c r="D135" s="63">
        <f>D134/(COUNT(B114:C133)*2)</f>
        <v>0.875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ht="30" x14ac:dyDescent="0.25">
      <c r="A139" s="18" t="s">
        <v>144</v>
      </c>
      <c r="B139" s="168">
        <v>1</v>
      </c>
      <c r="C139" s="151"/>
      <c r="D139" s="141" t="s">
        <v>433</v>
      </c>
      <c r="E139" s="145"/>
      <c r="F139" s="145"/>
    </row>
    <row r="140" spans="1:6" ht="18" x14ac:dyDescent="0.35">
      <c r="A140" s="76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3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3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10" t="s">
        <v>287</v>
      </c>
      <c r="B145" s="168">
        <v>2</v>
      </c>
      <c r="C145" s="152"/>
      <c r="D145" s="132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3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64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0.91428571428571426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23" t="s">
        <v>132</v>
      </c>
      <c r="B155" s="151">
        <v>2</v>
      </c>
      <c r="C155" s="151"/>
      <c r="D155" s="140"/>
      <c r="E155" s="66"/>
      <c r="F155" s="66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6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6"/>
    </row>
    <row r="158" spans="1:6" x14ac:dyDescent="0.25">
      <c r="A158" s="33" t="s">
        <v>136</v>
      </c>
      <c r="B158" s="168">
        <v>2</v>
      </c>
      <c r="C158" s="151"/>
      <c r="D158" s="147"/>
      <c r="E158" s="66"/>
      <c r="F158" s="66"/>
    </row>
    <row r="159" spans="1:6" ht="30" x14ac:dyDescent="0.25">
      <c r="A159" s="23" t="s">
        <v>190</v>
      </c>
      <c r="B159" s="168">
        <v>2</v>
      </c>
      <c r="C159" s="151"/>
      <c r="D159" s="140"/>
      <c r="E159" s="66"/>
      <c r="F159" s="66"/>
    </row>
    <row r="160" spans="1:6" ht="18" x14ac:dyDescent="0.35">
      <c r="A160" s="76" t="s">
        <v>59</v>
      </c>
      <c r="B160" s="168">
        <v>2</v>
      </c>
      <c r="C160" s="215" t="str">
        <f>IF(B160=0, -5, "0")</f>
        <v>0</v>
      </c>
      <c r="D160" s="140"/>
      <c r="E160" s="66"/>
      <c r="F160" s="66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6"/>
      <c r="F161" s="66"/>
    </row>
    <row r="162" spans="1:6" x14ac:dyDescent="0.25">
      <c r="A162" s="23" t="s">
        <v>27</v>
      </c>
      <c r="B162" s="168">
        <v>2</v>
      </c>
      <c r="C162" s="151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6"/>
    </row>
    <row r="168" spans="1:6" ht="30" x14ac:dyDescent="0.25">
      <c r="A168" s="18" t="s">
        <v>102</v>
      </c>
      <c r="B168" s="168">
        <v>1</v>
      </c>
      <c r="C168" s="151"/>
      <c r="D168" s="141" t="s">
        <v>440</v>
      </c>
      <c r="E168" s="145"/>
      <c r="F168" s="66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6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6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6"/>
    </row>
    <row r="172" spans="1:6" ht="18" x14ac:dyDescent="0.35">
      <c r="A172" s="83" t="s">
        <v>80</v>
      </c>
      <c r="B172" s="168">
        <v>2</v>
      </c>
      <c r="C172" s="215" t="str">
        <f>IF(B172=0, -5, "0")</f>
        <v>0</v>
      </c>
      <c r="D172" s="12"/>
      <c r="E172" s="145"/>
      <c r="F172" s="66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6"/>
    </row>
    <row r="174" spans="1:6" ht="30" x14ac:dyDescent="0.35">
      <c r="A174" s="76" t="s">
        <v>251</v>
      </c>
      <c r="B174" s="168">
        <v>1</v>
      </c>
      <c r="C174" s="215" t="str">
        <f>IF(B174=0, -5, "0")</f>
        <v>0</v>
      </c>
      <c r="D174" s="12" t="s">
        <v>437</v>
      </c>
      <c r="E174" s="140"/>
      <c r="F174" s="66"/>
    </row>
    <row r="175" spans="1:6" ht="30" x14ac:dyDescent="0.25">
      <c r="A175" s="17" t="s">
        <v>313</v>
      </c>
      <c r="B175" s="168">
        <v>2</v>
      </c>
      <c r="C175" s="151"/>
      <c r="D175" s="166" t="s">
        <v>439</v>
      </c>
      <c r="E175" s="145"/>
      <c r="F175" s="66"/>
    </row>
    <row r="176" spans="1:6" ht="36" x14ac:dyDescent="0.35">
      <c r="A176" s="86" t="s">
        <v>209</v>
      </c>
      <c r="B176" s="168">
        <v>1</v>
      </c>
      <c r="C176" s="215" t="str">
        <f>IF(B176=0, -5, "0")</f>
        <v>0</v>
      </c>
      <c r="D176" s="140" t="s">
        <v>438</v>
      </c>
      <c r="E176" s="145"/>
      <c r="F176" s="66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6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6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6"/>
    </row>
    <row r="180" spans="1:7" ht="16.5" x14ac:dyDescent="0.25">
      <c r="A180" s="107" t="s">
        <v>168</v>
      </c>
      <c r="B180" s="168">
        <v>2</v>
      </c>
      <c r="C180" s="216" t="str">
        <f>IF(B180=0, -5, "0")</f>
        <v>0</v>
      </c>
      <c r="D180" s="144"/>
      <c r="E180" s="171"/>
      <c r="F180" s="66"/>
    </row>
    <row r="181" spans="1:7" x14ac:dyDescent="0.25">
      <c r="A181" s="24" t="s">
        <v>83</v>
      </c>
      <c r="B181" s="168">
        <v>2</v>
      </c>
      <c r="C181" s="151"/>
      <c r="D181" s="140"/>
      <c r="E181" s="145"/>
      <c r="F181" s="66"/>
    </row>
    <row r="182" spans="1:7" ht="33" x14ac:dyDescent="0.3">
      <c r="A182" s="178" t="s">
        <v>234</v>
      </c>
      <c r="B182" s="168">
        <v>2</v>
      </c>
      <c r="C182" s="151"/>
      <c r="D182" s="69"/>
      <c r="E182" s="145"/>
      <c r="F182" s="66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6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6"/>
    </row>
    <row r="185" spans="1:7" ht="45" x14ac:dyDescent="0.25">
      <c r="A185" s="101" t="s">
        <v>287</v>
      </c>
      <c r="B185" s="168">
        <v>1</v>
      </c>
      <c r="C185" s="152"/>
      <c r="D185" s="132">
        <v>0.5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33</v>
      </c>
    </row>
    <row r="187" spans="1:7" x14ac:dyDescent="0.25">
      <c r="A187" s="19" t="s">
        <v>37</v>
      </c>
      <c r="B187" s="20"/>
      <c r="C187" s="21"/>
      <c r="D187" s="63">
        <f>D186/(COUNT(B167:C184)*2)</f>
        <v>0.91666666666666663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49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61.5" x14ac:dyDescent="0.35">
      <c r="A195" s="83" t="s">
        <v>27</v>
      </c>
      <c r="B195" s="151">
        <v>2</v>
      </c>
      <c r="C195" s="215" t="str">
        <f>IF(B195=0, -5, "0")</f>
        <v>0</v>
      </c>
      <c r="D195" s="166" t="s">
        <v>447</v>
      </c>
      <c r="E195" s="145"/>
      <c r="F195" s="66"/>
    </row>
    <row r="196" spans="1:7" x14ac:dyDescent="0.25">
      <c r="A196" s="23" t="s">
        <v>57</v>
      </c>
      <c r="B196" s="168">
        <v>2</v>
      </c>
      <c r="C196" s="151"/>
      <c r="D196" s="140"/>
      <c r="E196" s="145"/>
      <c r="F196" s="66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6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6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6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6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6"/>
    </row>
    <row r="202" spans="1:7" ht="30" x14ac:dyDescent="0.25">
      <c r="A202" s="33" t="s">
        <v>155</v>
      </c>
      <c r="B202" s="168">
        <v>1</v>
      </c>
      <c r="C202" s="151"/>
      <c r="D202" s="154" t="s">
        <v>445</v>
      </c>
      <c r="E202" s="145"/>
      <c r="F202" s="66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6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6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7" t="s">
        <v>314</v>
      </c>
      <c r="B210" s="151">
        <v>2</v>
      </c>
      <c r="C210" s="151"/>
      <c r="D210" s="140"/>
      <c r="E210" s="146"/>
      <c r="F210" s="66"/>
    </row>
    <row r="211" spans="1:7" ht="54" x14ac:dyDescent="0.35">
      <c r="A211" s="83" t="s">
        <v>363</v>
      </c>
      <c r="B211" s="168">
        <v>2</v>
      </c>
      <c r="C211" s="215" t="str">
        <f>IF(B211=0, -5, "0")</f>
        <v>0</v>
      </c>
      <c r="D211" s="140"/>
      <c r="E211" s="145"/>
      <c r="F211" s="66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6"/>
    </row>
    <row r="213" spans="1:7" ht="42.75" customHeight="1" x14ac:dyDescent="0.25">
      <c r="A213" s="17" t="s">
        <v>176</v>
      </c>
      <c r="B213" s="168">
        <v>2</v>
      </c>
      <c r="C213" s="151"/>
      <c r="D213" s="141"/>
      <c r="E213" s="140"/>
      <c r="F213" s="66"/>
    </row>
    <row r="214" spans="1:7" ht="30" x14ac:dyDescent="0.35">
      <c r="A214" s="83" t="s">
        <v>359</v>
      </c>
      <c r="B214" s="168">
        <v>0</v>
      </c>
      <c r="C214" s="215">
        <f>IF(B214=0, -5, "0")</f>
        <v>-5</v>
      </c>
      <c r="D214" s="11" t="s">
        <v>452</v>
      </c>
      <c r="E214" s="145"/>
      <c r="F214" s="66"/>
    </row>
    <row r="215" spans="1:7" x14ac:dyDescent="0.25">
      <c r="A215" s="17" t="s">
        <v>64</v>
      </c>
      <c r="B215" s="168">
        <v>2</v>
      </c>
      <c r="C215" s="151"/>
      <c r="D215" s="147"/>
      <c r="E215" s="145"/>
      <c r="F215" s="66"/>
    </row>
    <row r="216" spans="1:7" x14ac:dyDescent="0.25">
      <c r="A216" s="18" t="s">
        <v>70</v>
      </c>
      <c r="B216" s="168">
        <v>2</v>
      </c>
      <c r="C216" s="151"/>
      <c r="D216" s="12"/>
      <c r="E216" s="140"/>
      <c r="F216" s="66"/>
    </row>
    <row r="217" spans="1:7" x14ac:dyDescent="0.25">
      <c r="A217" s="17" t="s">
        <v>291</v>
      </c>
      <c r="B217" s="168">
        <v>2</v>
      </c>
      <c r="C217" s="151"/>
      <c r="D217" s="12"/>
      <c r="E217" s="145"/>
      <c r="F217" s="66"/>
    </row>
    <row r="218" spans="1:7" x14ac:dyDescent="0.25">
      <c r="A218" s="18" t="s">
        <v>188</v>
      </c>
      <c r="B218" s="168">
        <v>2</v>
      </c>
      <c r="C218" s="151"/>
      <c r="D218" s="140"/>
      <c r="E218" s="145"/>
      <c r="F218" s="66"/>
    </row>
    <row r="219" spans="1:7" ht="33" x14ac:dyDescent="0.3">
      <c r="A219" s="49" t="s">
        <v>178</v>
      </c>
      <c r="B219" s="168">
        <v>2</v>
      </c>
      <c r="C219" s="151"/>
      <c r="D219" s="140"/>
      <c r="E219" s="140"/>
      <c r="F219" s="66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6"/>
    </row>
    <row r="221" spans="1:7" x14ac:dyDescent="0.25">
      <c r="A221" s="24" t="s">
        <v>159</v>
      </c>
      <c r="B221" s="168">
        <v>2</v>
      </c>
      <c r="C221" s="151"/>
      <c r="D221" s="140"/>
      <c r="E221" s="145"/>
      <c r="F221" s="66"/>
    </row>
    <row r="222" spans="1:7" ht="90" x14ac:dyDescent="0.25">
      <c r="A222" s="108" t="s">
        <v>72</v>
      </c>
      <c r="B222" s="168">
        <v>1</v>
      </c>
      <c r="C222" s="215" t="str">
        <f>IF(B222=0, -5, "0")</f>
        <v>0</v>
      </c>
      <c r="D222" s="140" t="s">
        <v>446</v>
      </c>
      <c r="E222" s="145"/>
      <c r="F222" s="66"/>
    </row>
    <row r="223" spans="1:7" ht="18" x14ac:dyDescent="0.35">
      <c r="A223" s="48" t="s">
        <v>289</v>
      </c>
      <c r="B223" s="168">
        <v>2</v>
      </c>
      <c r="C223" s="151"/>
      <c r="D223" s="140"/>
      <c r="E223" s="158"/>
      <c r="F223" s="66"/>
      <c r="G223" s="170"/>
    </row>
    <row r="224" spans="1:7" ht="16.5" x14ac:dyDescent="0.25">
      <c r="A224" s="107" t="s">
        <v>168</v>
      </c>
      <c r="B224" s="168">
        <v>2</v>
      </c>
      <c r="C224" s="216" t="str">
        <f>IF(B224=0, -5, "0")</f>
        <v>0</v>
      </c>
      <c r="D224" s="144"/>
      <c r="E224" s="145"/>
      <c r="F224" s="66"/>
    </row>
    <row r="225" spans="1:6" x14ac:dyDescent="0.25">
      <c r="A225" s="24" t="s">
        <v>83</v>
      </c>
      <c r="B225" s="168">
        <v>1</v>
      </c>
      <c r="C225" s="151"/>
      <c r="D225" s="140" t="s">
        <v>444</v>
      </c>
      <c r="E225" s="145"/>
      <c r="F225" s="66"/>
    </row>
    <row r="226" spans="1:6" ht="30" x14ac:dyDescent="0.25">
      <c r="A226" s="24" t="s">
        <v>244</v>
      </c>
      <c r="B226" s="168">
        <v>2</v>
      </c>
      <c r="C226" s="151"/>
      <c r="D226" s="69"/>
      <c r="E226" s="145"/>
      <c r="F226" s="66"/>
    </row>
    <row r="227" spans="1:6" x14ac:dyDescent="0.25">
      <c r="A227" s="24" t="s">
        <v>248</v>
      </c>
      <c r="B227" s="168">
        <v>2</v>
      </c>
      <c r="C227" s="151"/>
      <c r="D227" s="140"/>
      <c r="E227" s="145"/>
      <c r="F227" s="66"/>
    </row>
    <row r="228" spans="1:6" ht="30" x14ac:dyDescent="0.25">
      <c r="A228" s="24" t="s">
        <v>199</v>
      </c>
      <c r="B228" s="168">
        <v>2</v>
      </c>
      <c r="C228" s="24"/>
      <c r="D228" s="60"/>
      <c r="E228" s="145"/>
      <c r="F228" s="66"/>
    </row>
    <row r="229" spans="1:6" x14ac:dyDescent="0.25">
      <c r="A229" s="19" t="s">
        <v>38</v>
      </c>
      <c r="B229" s="19"/>
      <c r="C229" s="19"/>
      <c r="D229" s="19">
        <f>SUM(B210:C228)</f>
        <v>29</v>
      </c>
    </row>
    <row r="230" spans="1:6" x14ac:dyDescent="0.25">
      <c r="A230" s="19" t="s">
        <v>37</v>
      </c>
      <c r="B230" s="20"/>
      <c r="C230" s="21"/>
      <c r="D230" s="63">
        <f>D229/(COUNT(B210:C228)*2)</f>
        <v>0.72499999999999998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7" t="s">
        <v>314</v>
      </c>
      <c r="B233" s="143">
        <v>2</v>
      </c>
      <c r="C233" s="143"/>
      <c r="D233" s="150"/>
      <c r="E233" s="66"/>
      <c r="F233" s="66"/>
    </row>
    <row r="234" spans="1:6" ht="30" x14ac:dyDescent="0.25">
      <c r="A234" s="18" t="s">
        <v>205</v>
      </c>
      <c r="B234" s="169">
        <v>2</v>
      </c>
      <c r="C234" s="151"/>
      <c r="D234" s="153"/>
      <c r="E234" s="66"/>
      <c r="F234" s="66"/>
    </row>
    <row r="235" spans="1:6" ht="18" x14ac:dyDescent="0.35">
      <c r="A235" s="76" t="s">
        <v>59</v>
      </c>
      <c r="B235" s="169">
        <v>2</v>
      </c>
      <c r="C235" s="215" t="str">
        <f>IF(B235=0, -5, "0")</f>
        <v>0</v>
      </c>
      <c r="D235" s="155"/>
      <c r="E235" s="66"/>
      <c r="F235" s="66"/>
    </row>
    <row r="236" spans="1:6" ht="36" x14ac:dyDescent="0.35">
      <c r="A236" s="83" t="s">
        <v>177</v>
      </c>
      <c r="B236" s="169">
        <v>2</v>
      </c>
      <c r="C236" s="215" t="str">
        <f>IF(B236=0, -5, "0")</f>
        <v>0</v>
      </c>
      <c r="D236" s="155"/>
      <c r="E236" s="66"/>
      <c r="F236" s="66"/>
    </row>
    <row r="237" spans="1:6" x14ac:dyDescent="0.25">
      <c r="A237" s="18" t="s">
        <v>252</v>
      </c>
      <c r="B237" s="169">
        <v>2</v>
      </c>
      <c r="C237" s="151"/>
      <c r="D237" s="155"/>
      <c r="E237" s="66"/>
      <c r="F237" s="66"/>
    </row>
    <row r="238" spans="1:6" x14ac:dyDescent="0.25">
      <c r="A238" s="18" t="s">
        <v>55</v>
      </c>
      <c r="B238" s="169">
        <v>2</v>
      </c>
      <c r="C238" s="151"/>
      <c r="D238" s="156"/>
      <c r="E238" s="66"/>
      <c r="F238" s="66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6"/>
    </row>
    <row r="240" spans="1:6" x14ac:dyDescent="0.25">
      <c r="A240" s="17" t="s">
        <v>156</v>
      </c>
      <c r="B240" s="169">
        <v>2</v>
      </c>
      <c r="C240" s="151"/>
      <c r="D240" s="154"/>
      <c r="E240" s="66"/>
      <c r="F240" s="66"/>
    </row>
    <row r="241" spans="1:6" ht="45" x14ac:dyDescent="0.25">
      <c r="A241" s="100" t="s">
        <v>287</v>
      </c>
      <c r="B241" s="169">
        <v>2</v>
      </c>
      <c r="C241" s="152"/>
      <c r="D241" s="254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0.84615384615384615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27">
        <v>2</v>
      </c>
      <c r="C251" s="215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68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7"/>
      <c r="F253" s="67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7"/>
      <c r="F254" s="67"/>
    </row>
    <row r="255" spans="1:6" s="3" customFormat="1" x14ac:dyDescent="0.25">
      <c r="A255" s="33" t="s">
        <v>28</v>
      </c>
      <c r="B255" s="168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68">
        <v>2</v>
      </c>
      <c r="C256" s="215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68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68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68">
        <v>2</v>
      </c>
      <c r="C260" s="215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7"/>
    </row>
    <row r="268" spans="1:6" s="3" customFormat="1" x14ac:dyDescent="0.25">
      <c r="A268" s="18" t="s">
        <v>206</v>
      </c>
      <c r="B268" s="169">
        <v>1</v>
      </c>
      <c r="C268" s="27"/>
      <c r="D268" s="11" t="s">
        <v>454</v>
      </c>
      <c r="E268" s="67"/>
      <c r="F268" s="67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7"/>
      <c r="F269" s="67"/>
    </row>
    <row r="270" spans="1:6" s="3" customFormat="1" ht="30" x14ac:dyDescent="0.25">
      <c r="A270" s="17" t="s">
        <v>149</v>
      </c>
      <c r="B270" s="169">
        <v>1</v>
      </c>
      <c r="C270" s="27"/>
      <c r="D270" s="11" t="s">
        <v>455</v>
      </c>
      <c r="E270" s="67"/>
      <c r="F270" s="67"/>
    </row>
    <row r="271" spans="1:6" s="3" customFormat="1" ht="18" x14ac:dyDescent="0.35">
      <c r="A271" s="76" t="s">
        <v>7</v>
      </c>
      <c r="B271" s="169">
        <v>2</v>
      </c>
      <c r="C271" s="215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69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69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8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7"/>
    </row>
    <row r="279" spans="1:6" s="3" customFormat="1" ht="16.5" x14ac:dyDescent="0.25">
      <c r="A279" s="107" t="s">
        <v>168</v>
      </c>
      <c r="B279" s="169">
        <v>2</v>
      </c>
      <c r="C279" s="216" t="str">
        <f>IF(B279=0, -5, "0")</f>
        <v>0</v>
      </c>
      <c r="D279" s="162"/>
      <c r="E279" s="67"/>
      <c r="F279" s="67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69">
        <v>1</v>
      </c>
      <c r="C284" s="29"/>
      <c r="D284" s="255">
        <v>0.75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0.94117647058823528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6"/>
      <c r="F294" s="66"/>
    </row>
    <row r="295" spans="1:7" x14ac:dyDescent="0.25">
      <c r="A295" s="22" t="s">
        <v>6</v>
      </c>
      <c r="B295" s="168">
        <v>2</v>
      </c>
      <c r="C295" s="151"/>
      <c r="D295" s="140"/>
      <c r="E295" s="66"/>
      <c r="F295" s="66"/>
    </row>
    <row r="296" spans="1:7" x14ac:dyDescent="0.25">
      <c r="A296" s="159" t="s">
        <v>297</v>
      </c>
      <c r="B296" s="168">
        <v>2</v>
      </c>
      <c r="C296" s="151"/>
      <c r="D296" s="140"/>
      <c r="E296" s="66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6"/>
      <c r="F297" s="66"/>
    </row>
    <row r="298" spans="1:7" x14ac:dyDescent="0.25">
      <c r="A298" s="22" t="s">
        <v>39</v>
      </c>
      <c r="B298" s="168">
        <v>2</v>
      </c>
      <c r="C298" s="151"/>
      <c r="D298" s="140"/>
      <c r="E298" s="66"/>
      <c r="F298" s="66"/>
    </row>
    <row r="299" spans="1:7" x14ac:dyDescent="0.25">
      <c r="A299" s="32" t="s">
        <v>50</v>
      </c>
      <c r="B299" s="168">
        <v>2</v>
      </c>
      <c r="C299" s="151"/>
      <c r="D299" s="154"/>
      <c r="E299" s="66"/>
      <c r="F299" s="66"/>
    </row>
    <row r="300" spans="1:7" ht="18" x14ac:dyDescent="0.35">
      <c r="A300" s="76" t="s">
        <v>54</v>
      </c>
      <c r="B300" s="168">
        <v>2</v>
      </c>
      <c r="C300" s="215" t="str">
        <f>IF(B300=0, -5, "0")</f>
        <v>0</v>
      </c>
      <c r="D300" s="140"/>
      <c r="E300" s="66"/>
      <c r="F300" s="66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ht="45" x14ac:dyDescent="0.25">
      <c r="A307" s="167" t="s">
        <v>373</v>
      </c>
      <c r="B307" s="169">
        <v>1</v>
      </c>
      <c r="C307" s="151"/>
      <c r="D307" s="140" t="s">
        <v>459</v>
      </c>
      <c r="E307" s="145"/>
      <c r="F307" s="66"/>
    </row>
    <row r="308" spans="1:6" ht="19.5" customHeight="1" x14ac:dyDescent="0.25">
      <c r="A308" s="18" t="s">
        <v>5</v>
      </c>
      <c r="B308" s="169">
        <v>2</v>
      </c>
      <c r="C308" s="151"/>
      <c r="D308" s="155" t="s">
        <v>458</v>
      </c>
      <c r="E308" s="145"/>
      <c r="F308" s="66"/>
    </row>
    <row r="309" spans="1:6" ht="18" x14ac:dyDescent="0.35">
      <c r="A309" s="76" t="s">
        <v>367</v>
      </c>
      <c r="B309" s="169">
        <v>2</v>
      </c>
      <c r="C309" s="215" t="str">
        <f>IF(B309=0, -5, "0")</f>
        <v>0</v>
      </c>
      <c r="D309" s="155"/>
      <c r="E309" s="145"/>
      <c r="F309" s="66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6"/>
    </row>
    <row r="311" spans="1:6" ht="18" x14ac:dyDescent="0.35">
      <c r="A311" s="76" t="s">
        <v>61</v>
      </c>
      <c r="B311" s="169">
        <v>0</v>
      </c>
      <c r="C311" s="215">
        <f>IF(B311=0, -5, "0")</f>
        <v>-5</v>
      </c>
      <c r="D311" s="155" t="s">
        <v>460</v>
      </c>
      <c r="E311" s="140"/>
      <c r="F311" s="66"/>
    </row>
    <row r="312" spans="1:6" x14ac:dyDescent="0.25">
      <c r="A312" s="18" t="s">
        <v>254</v>
      </c>
      <c r="B312" s="169">
        <v>2</v>
      </c>
      <c r="C312" s="151"/>
      <c r="D312" s="98"/>
      <c r="E312" s="145"/>
      <c r="F312" s="66"/>
    </row>
    <row r="313" spans="1:6" ht="31.5" customHeight="1" x14ac:dyDescent="0.25">
      <c r="A313" s="18" t="s">
        <v>199</v>
      </c>
      <c r="B313" s="169">
        <v>1</v>
      </c>
      <c r="C313" s="151"/>
      <c r="D313" s="155" t="s">
        <v>461</v>
      </c>
      <c r="E313" s="145"/>
      <c r="F313" s="66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6"/>
    </row>
    <row r="315" spans="1:6" ht="16.5" x14ac:dyDescent="0.25">
      <c r="A315" s="107" t="s">
        <v>168</v>
      </c>
      <c r="B315" s="169">
        <v>2</v>
      </c>
      <c r="C315" s="216" t="str">
        <f>IF(B315=0, -5, "0")</f>
        <v>0</v>
      </c>
      <c r="D315" s="144"/>
      <c r="E315" s="145"/>
      <c r="F315" s="66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6"/>
    </row>
    <row r="317" spans="1:6" ht="45" x14ac:dyDescent="0.25">
      <c r="A317" s="101" t="s">
        <v>287</v>
      </c>
      <c r="B317" s="169">
        <v>2</v>
      </c>
      <c r="C317" s="152"/>
      <c r="D317" s="13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13</v>
      </c>
    </row>
    <row r="319" spans="1:6" x14ac:dyDescent="0.25">
      <c r="A319" s="19" t="s">
        <v>37</v>
      </c>
      <c r="B319" s="20"/>
      <c r="C319" s="21"/>
      <c r="D319" s="63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29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0.72499999999999998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6"/>
    </row>
    <row r="328" spans="1:9" x14ac:dyDescent="0.25">
      <c r="A328" s="17" t="s">
        <v>51</v>
      </c>
      <c r="B328" s="168">
        <v>2</v>
      </c>
      <c r="C328" s="151"/>
      <c r="E328" s="145"/>
      <c r="F328" s="66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6"/>
    </row>
    <row r="330" spans="1:9" ht="18" x14ac:dyDescent="0.35">
      <c r="A330" s="76" t="s">
        <v>22</v>
      </c>
      <c r="B330" s="168">
        <v>2</v>
      </c>
      <c r="C330" s="215" t="str">
        <f>IF(B330=0, -5, "0")</f>
        <v>0</v>
      </c>
      <c r="D330" s="140"/>
      <c r="E330" s="145"/>
      <c r="F330" s="66"/>
    </row>
    <row r="331" spans="1:9" ht="18" x14ac:dyDescent="0.35">
      <c r="A331" s="76" t="s">
        <v>60</v>
      </c>
      <c r="B331" s="168">
        <v>2</v>
      </c>
      <c r="C331" s="215" t="str">
        <f>IF(B331=0, -5, "0")</f>
        <v>0</v>
      </c>
      <c r="D331" s="140"/>
      <c r="E331" s="145"/>
      <c r="F331" s="66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6"/>
    </row>
    <row r="333" spans="1:9" ht="36.75" customHeight="1" x14ac:dyDescent="0.35">
      <c r="A333" s="83" t="s">
        <v>23</v>
      </c>
      <c r="B333" s="168">
        <v>1</v>
      </c>
      <c r="C333" s="215" t="str">
        <f>IF(B333=0, -5, "0")</f>
        <v>0</v>
      </c>
      <c r="D333" s="129" t="s">
        <v>464</v>
      </c>
      <c r="E333" s="145"/>
      <c r="F333" s="66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1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6"/>
      <c r="F340" s="66"/>
    </row>
    <row r="341" spans="1:6" ht="18" x14ac:dyDescent="0.35">
      <c r="A341" s="76" t="s">
        <v>7</v>
      </c>
      <c r="B341" s="168">
        <v>2</v>
      </c>
      <c r="C341" s="215" t="str">
        <f>IF(B341=0, -5, "0")</f>
        <v>0</v>
      </c>
      <c r="D341" s="140"/>
      <c r="E341" s="171"/>
      <c r="F341" s="66"/>
    </row>
    <row r="342" spans="1:6" x14ac:dyDescent="0.25">
      <c r="A342" s="17" t="s">
        <v>145</v>
      </c>
      <c r="B342" s="168">
        <v>2</v>
      </c>
      <c r="C342" s="151"/>
      <c r="D342" s="140"/>
      <c r="E342" s="66"/>
      <c r="F342" s="66"/>
    </row>
    <row r="343" spans="1:6" x14ac:dyDescent="0.25">
      <c r="A343" s="17" t="s">
        <v>253</v>
      </c>
      <c r="B343" s="168">
        <v>2</v>
      </c>
      <c r="C343" s="151"/>
      <c r="D343" s="140"/>
      <c r="E343" s="66"/>
      <c r="F343" s="66"/>
    </row>
    <row r="344" spans="1:6" ht="30" x14ac:dyDescent="0.25">
      <c r="A344" s="24" t="s">
        <v>111</v>
      </c>
      <c r="B344" s="168">
        <v>2</v>
      </c>
      <c r="C344" s="151"/>
      <c r="D344" s="141" t="s">
        <v>463</v>
      </c>
      <c r="E344" s="66"/>
      <c r="F344" s="66"/>
    </row>
    <row r="345" spans="1:6" ht="58.15" customHeight="1" x14ac:dyDescent="0.25">
      <c r="A345" s="101" t="s">
        <v>287</v>
      </c>
      <c r="B345" s="168">
        <v>2</v>
      </c>
      <c r="C345" s="152"/>
      <c r="D345" s="256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27</v>
      </c>
    </row>
    <row r="350" spans="1:6" ht="18" x14ac:dyDescent="0.25">
      <c r="A350" s="78" t="s">
        <v>230</v>
      </c>
      <c r="B350" s="84"/>
      <c r="C350" s="85"/>
      <c r="D350" s="210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268" t="s">
        <v>113</v>
      </c>
      <c r="B354" s="269"/>
      <c r="C354" s="269"/>
      <c r="D354" s="269"/>
      <c r="E354" s="269"/>
      <c r="F354" s="26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6"/>
    </row>
    <row r="357" spans="1:6" ht="60" x14ac:dyDescent="0.25">
      <c r="A357" s="33" t="s">
        <v>28</v>
      </c>
      <c r="B357" s="168">
        <v>1</v>
      </c>
      <c r="C357" s="27"/>
      <c r="D357" s="166" t="s">
        <v>468</v>
      </c>
      <c r="E357" s="66"/>
      <c r="F357" s="66"/>
    </row>
    <row r="358" spans="1:6" ht="90" x14ac:dyDescent="0.25">
      <c r="A358" s="23" t="s">
        <v>13</v>
      </c>
      <c r="B358" s="168">
        <v>0</v>
      </c>
      <c r="C358" s="27"/>
      <c r="D358" s="4" t="s">
        <v>466</v>
      </c>
      <c r="E358" s="66"/>
      <c r="F358" s="66"/>
    </row>
    <row r="359" spans="1:6" ht="18" x14ac:dyDescent="0.35">
      <c r="A359" s="76" t="s">
        <v>59</v>
      </c>
      <c r="B359" s="168">
        <v>2</v>
      </c>
      <c r="C359" s="215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68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68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68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13</v>
      </c>
    </row>
    <row r="364" spans="1:6" x14ac:dyDescent="0.25">
      <c r="A364" s="19" t="s">
        <v>37</v>
      </c>
      <c r="B364" s="20"/>
      <c r="C364" s="21"/>
      <c r="D364" s="63">
        <f>D363/(COUNT(B355:C362)*2)</f>
        <v>0.8125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7" t="s">
        <v>314</v>
      </c>
      <c r="B367" s="143">
        <v>2</v>
      </c>
      <c r="C367" s="143"/>
      <c r="D367" s="150"/>
      <c r="E367" s="66"/>
      <c r="F367" s="66"/>
    </row>
    <row r="368" spans="1:6" x14ac:dyDescent="0.25">
      <c r="A368" s="18" t="s">
        <v>105</v>
      </c>
      <c r="B368" s="169">
        <v>2</v>
      </c>
      <c r="C368" s="151"/>
      <c r="D368" s="141"/>
      <c r="E368" s="66"/>
      <c r="F368" s="66"/>
    </row>
    <row r="369" spans="1:6" ht="17.25" customHeight="1" x14ac:dyDescent="0.35">
      <c r="A369" s="76" t="s">
        <v>59</v>
      </c>
      <c r="B369" s="169">
        <v>2</v>
      </c>
      <c r="C369" s="215" t="str">
        <f>IF(B369=0, -5, "0")</f>
        <v>0</v>
      </c>
      <c r="D369" s="140"/>
      <c r="E369" s="66"/>
      <c r="F369" s="66"/>
    </row>
    <row r="370" spans="1:6" x14ac:dyDescent="0.25">
      <c r="A370" s="18" t="s">
        <v>253</v>
      </c>
      <c r="B370" s="169">
        <v>2</v>
      </c>
      <c r="C370" s="151"/>
      <c r="D370" s="140"/>
      <c r="E370" s="66"/>
      <c r="F370" s="66"/>
    </row>
    <row r="371" spans="1:6" x14ac:dyDescent="0.25">
      <c r="A371" s="18" t="s">
        <v>55</v>
      </c>
      <c r="B371" s="169">
        <v>2</v>
      </c>
      <c r="C371" s="151"/>
      <c r="D371" s="12"/>
      <c r="E371" s="66"/>
      <c r="F371" s="66"/>
    </row>
    <row r="372" spans="1:6" x14ac:dyDescent="0.25">
      <c r="A372" s="18" t="s">
        <v>14</v>
      </c>
      <c r="B372" s="169">
        <v>2</v>
      </c>
      <c r="C372" s="151"/>
      <c r="D372" s="12"/>
      <c r="E372" s="66"/>
      <c r="F372" s="66"/>
    </row>
    <row r="373" spans="1:6" x14ac:dyDescent="0.25">
      <c r="A373" s="24" t="s">
        <v>114</v>
      </c>
      <c r="B373" s="169">
        <v>2</v>
      </c>
      <c r="C373" s="151"/>
      <c r="D373" s="129"/>
      <c r="E373" s="66"/>
      <c r="F373" s="66"/>
    </row>
    <row r="374" spans="1:6" ht="13.5" customHeight="1" x14ac:dyDescent="0.35">
      <c r="A374" s="76" t="s">
        <v>115</v>
      </c>
      <c r="B374" s="169">
        <v>2</v>
      </c>
      <c r="C374" s="215" t="str">
        <f>IF(B374=0, -5, "0")</f>
        <v>0</v>
      </c>
      <c r="D374" s="140"/>
      <c r="E374" s="66"/>
      <c r="F374" s="66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6"/>
      <c r="F375" s="66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6"/>
      <c r="F376" s="66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6"/>
      <c r="F377" s="66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65" t="s">
        <v>124</v>
      </c>
      <c r="B382" s="266"/>
      <c r="C382" s="266"/>
      <c r="D382" s="266"/>
      <c r="E382" s="266"/>
      <c r="F382" s="266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68">
        <v>2</v>
      </c>
      <c r="C384" s="215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68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6"/>
    </row>
    <row r="387" spans="1:16384" ht="13.5" customHeight="1" x14ac:dyDescent="0.35">
      <c r="A387" s="76" t="s">
        <v>115</v>
      </c>
      <c r="B387" s="168">
        <v>2</v>
      </c>
      <c r="C387" s="215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6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6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6"/>
    </row>
    <row r="395" spans="1:16384" ht="18" x14ac:dyDescent="0.35">
      <c r="A395" s="76" t="s">
        <v>150</v>
      </c>
      <c r="B395" s="169">
        <v>2</v>
      </c>
      <c r="C395" s="215" t="str">
        <f>IF(B395=0, -5, "0")</f>
        <v>0</v>
      </c>
      <c r="D395" s="155"/>
      <c r="E395" s="145"/>
      <c r="F395" s="66"/>
    </row>
    <row r="396" spans="1:16384" ht="18" x14ac:dyDescent="0.35">
      <c r="A396" s="76" t="s">
        <v>119</v>
      </c>
      <c r="B396" s="169">
        <v>0</v>
      </c>
      <c r="C396" s="215">
        <f>IF(B396=0, -5, "0")</f>
        <v>-5</v>
      </c>
      <c r="D396" s="155" t="s">
        <v>467</v>
      </c>
      <c r="E396" s="145"/>
      <c r="F396" s="66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6"/>
    </row>
    <row r="398" spans="1:16384" ht="27.75" customHeight="1" x14ac:dyDescent="0.25">
      <c r="A398" s="109" t="s">
        <v>287</v>
      </c>
      <c r="B398" s="169">
        <v>2</v>
      </c>
      <c r="C398" s="152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5</v>
      </c>
    </row>
    <row r="400" spans="1:16384" x14ac:dyDescent="0.25">
      <c r="A400" s="19" t="s">
        <v>37</v>
      </c>
      <c r="B400" s="20"/>
      <c r="C400" s="21"/>
      <c r="D400" s="63">
        <f>D399/(COUNT(B392:C397)*2)</f>
        <v>0.35714285714285715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0.8125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268" t="s">
        <v>19</v>
      </c>
      <c r="B407" s="269"/>
      <c r="C407" s="269"/>
      <c r="D407" s="269"/>
      <c r="E407" s="269"/>
      <c r="F407" s="269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68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68">
        <v>2</v>
      </c>
      <c r="C410" s="27"/>
      <c r="D410" s="68"/>
      <c r="E410" s="66"/>
      <c r="F410" s="66"/>
    </row>
    <row r="411" spans="1:6" ht="30" x14ac:dyDescent="0.25">
      <c r="A411" s="22" t="s">
        <v>126</v>
      </c>
      <c r="B411" s="168">
        <v>1</v>
      </c>
      <c r="C411" s="27"/>
      <c r="D411" s="4" t="s">
        <v>471</v>
      </c>
      <c r="E411" s="66"/>
      <c r="F411" s="66"/>
    </row>
    <row r="412" spans="1:6" x14ac:dyDescent="0.25">
      <c r="A412" s="32" t="s">
        <v>194</v>
      </c>
      <c r="B412" s="168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68">
        <v>2</v>
      </c>
      <c r="C413" s="215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68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8" t="s">
        <v>122</v>
      </c>
      <c r="B418" s="269"/>
      <c r="C418" s="269"/>
      <c r="D418" s="269"/>
      <c r="E418" s="269"/>
      <c r="F418" s="269"/>
    </row>
    <row r="419" spans="1:6" ht="16.5" x14ac:dyDescent="0.25">
      <c r="A419" s="107" t="s">
        <v>127</v>
      </c>
      <c r="B419" s="168">
        <v>2</v>
      </c>
      <c r="C419" s="215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68">
        <v>1</v>
      </c>
      <c r="C420" s="27"/>
      <c r="D420" s="4" t="s">
        <v>472</v>
      </c>
      <c r="E420" s="66"/>
      <c r="F420" s="66"/>
    </row>
    <row r="421" spans="1:6" x14ac:dyDescent="0.25">
      <c r="A421" s="17" t="s">
        <v>407</v>
      </c>
      <c r="B421" s="168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68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68">
        <v>2</v>
      </c>
      <c r="C423" s="215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68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68">
        <v>2</v>
      </c>
      <c r="C428" s="29"/>
      <c r="D428" s="132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17</v>
      </c>
    </row>
    <row r="430" spans="1:6" x14ac:dyDescent="0.25">
      <c r="A430" s="19" t="s">
        <v>37</v>
      </c>
      <c r="B430" s="20"/>
      <c r="C430" s="21"/>
      <c r="D430" s="63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67" t="s">
        <v>374</v>
      </c>
      <c r="B435" s="267"/>
      <c r="C435" s="267"/>
      <c r="D435" s="267"/>
      <c r="E435" s="267"/>
      <c r="F435" s="267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51">
        <v>2</v>
      </c>
      <c r="C438" s="151"/>
      <c r="D438" s="140"/>
      <c r="E438" s="66"/>
      <c r="F438" s="66"/>
    </row>
    <row r="439" spans="1:7" s="165" customFormat="1" ht="16.5" x14ac:dyDescent="0.25">
      <c r="A439" s="107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30.75" x14ac:dyDescent="0.3">
      <c r="A441" s="48" t="s">
        <v>195</v>
      </c>
      <c r="B441" s="168">
        <v>0</v>
      </c>
      <c r="C441" s="143"/>
      <c r="D441" s="144" t="s">
        <v>474</v>
      </c>
      <c r="E441" s="146"/>
      <c r="F441" s="66"/>
      <c r="G441" s="170"/>
    </row>
    <row r="442" spans="1:7" x14ac:dyDescent="0.25">
      <c r="A442" s="19" t="s">
        <v>38</v>
      </c>
      <c r="B442" s="19"/>
      <c r="C442" s="19"/>
      <c r="D442" s="97">
        <f>SUM(B438:C441)</f>
        <v>6</v>
      </c>
    </row>
    <row r="443" spans="1:7" x14ac:dyDescent="0.25">
      <c r="A443" s="19" t="s">
        <v>37</v>
      </c>
      <c r="B443" s="20"/>
      <c r="C443" s="21"/>
      <c r="D443" s="63">
        <f>D442/(COUNT(B438:C441)*2)</f>
        <v>0.75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51">
        <v>2</v>
      </c>
      <c r="C445" s="151"/>
      <c r="D445" s="140"/>
      <c r="E445" s="66"/>
      <c r="F445" s="66"/>
    </row>
    <row r="446" spans="1:7" x14ac:dyDescent="0.25">
      <c r="A446" s="32" t="s">
        <v>30</v>
      </c>
      <c r="B446" s="168">
        <v>2</v>
      </c>
      <c r="C446" s="151"/>
      <c r="D446" s="140"/>
      <c r="E446" s="66"/>
      <c r="F446" s="66"/>
    </row>
    <row r="447" spans="1:7" ht="45" x14ac:dyDescent="0.25">
      <c r="A447" s="116" t="s">
        <v>287</v>
      </c>
      <c r="B447" s="168">
        <v>0</v>
      </c>
      <c r="C447" s="152"/>
      <c r="D447" s="132">
        <v>0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0.83333333333333337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6"/>
      <c r="F456" s="66"/>
    </row>
    <row r="457" spans="1:6" x14ac:dyDescent="0.25">
      <c r="A457" s="32" t="s">
        <v>245</v>
      </c>
      <c r="B457" s="168">
        <v>2</v>
      </c>
      <c r="C457" s="151"/>
      <c r="D457" s="147"/>
      <c r="E457" s="66"/>
      <c r="F457" s="66"/>
    </row>
    <row r="458" spans="1:6" ht="17.25" customHeight="1" x14ac:dyDescent="0.25">
      <c r="A458" s="32" t="s">
        <v>86</v>
      </c>
      <c r="B458" s="168">
        <v>2</v>
      </c>
      <c r="C458" s="143"/>
      <c r="D458" s="160"/>
      <c r="E458" s="146"/>
      <c r="F458" s="66"/>
    </row>
    <row r="459" spans="1:6" x14ac:dyDescent="0.25">
      <c r="A459" s="32" t="s">
        <v>16</v>
      </c>
      <c r="B459" s="168">
        <v>2</v>
      </c>
      <c r="C459" s="151"/>
      <c r="D459" s="154"/>
      <c r="E459" s="66"/>
      <c r="F459" s="66"/>
    </row>
    <row r="460" spans="1:6" ht="39.75" customHeight="1" x14ac:dyDescent="0.25">
      <c r="A460" s="116" t="s">
        <v>287</v>
      </c>
      <c r="B460" s="168" t="s">
        <v>34</v>
      </c>
      <c r="C460" s="152"/>
      <c r="D460" s="154"/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45" x14ac:dyDescent="0.25">
      <c r="A466" s="32" t="s">
        <v>288</v>
      </c>
      <c r="B466" s="143">
        <v>0</v>
      </c>
      <c r="C466" s="143"/>
      <c r="D466" s="144" t="s">
        <v>480</v>
      </c>
      <c r="E466" s="146"/>
      <c r="F466" s="66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6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6"/>
    </row>
    <row r="469" spans="1:7" ht="45" x14ac:dyDescent="0.25">
      <c r="A469" s="32" t="s">
        <v>287</v>
      </c>
      <c r="B469" s="169">
        <v>0</v>
      </c>
      <c r="C469" s="152"/>
      <c r="D469" s="256">
        <v>0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0.66666666666666663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6"/>
      <c r="F475" s="66"/>
    </row>
    <row r="476" spans="1:7" ht="36" x14ac:dyDescent="0.35">
      <c r="A476" s="83" t="s">
        <v>274</v>
      </c>
      <c r="B476" s="168">
        <v>1</v>
      </c>
      <c r="C476" s="215" t="str">
        <f>IF(B476=0, -5, "0")</f>
        <v>0</v>
      </c>
      <c r="D476" s="166" t="s">
        <v>417</v>
      </c>
      <c r="E476" s="66"/>
      <c r="F476" s="66"/>
    </row>
    <row r="477" spans="1:7" ht="36" x14ac:dyDescent="0.35">
      <c r="A477" s="83" t="s">
        <v>106</v>
      </c>
      <c r="B477" s="168">
        <v>1</v>
      </c>
      <c r="C477" s="215" t="str">
        <f>IF(B477=0, -5, "0")</f>
        <v>0</v>
      </c>
      <c r="D477" s="140" t="s">
        <v>462</v>
      </c>
      <c r="E477" s="66"/>
      <c r="F477" s="66"/>
    </row>
    <row r="478" spans="1:7" x14ac:dyDescent="0.25">
      <c r="A478" s="17" t="s">
        <v>179</v>
      </c>
      <c r="B478" s="168">
        <v>2</v>
      </c>
      <c r="C478" s="151"/>
      <c r="D478" s="140" t="s">
        <v>483</v>
      </c>
      <c r="E478" s="66"/>
      <c r="F478" s="66"/>
    </row>
    <row r="479" spans="1:7" x14ac:dyDescent="0.25">
      <c r="A479" s="18" t="s">
        <v>275</v>
      </c>
      <c r="B479" s="168" t="s">
        <v>34</v>
      </c>
      <c r="C479" s="151"/>
      <c r="D479" s="141" t="s">
        <v>481</v>
      </c>
      <c r="E479" s="4"/>
      <c r="F479" s="66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6"/>
      <c r="F480" s="66"/>
    </row>
    <row r="481" spans="1:14" x14ac:dyDescent="0.25">
      <c r="A481" s="18" t="s">
        <v>258</v>
      </c>
      <c r="B481" s="168">
        <v>2</v>
      </c>
      <c r="C481" s="151"/>
      <c r="D481" s="140"/>
      <c r="E481" s="66"/>
      <c r="F481" s="66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6"/>
      <c r="F482" s="66"/>
    </row>
    <row r="483" spans="1:14" x14ac:dyDescent="0.25">
      <c r="A483" s="18" t="s">
        <v>88</v>
      </c>
      <c r="B483" s="168">
        <v>2</v>
      </c>
      <c r="C483" s="151"/>
      <c r="D483" s="140"/>
      <c r="E483" s="66"/>
      <c r="F483" s="66"/>
    </row>
    <row r="484" spans="1:14" ht="30" x14ac:dyDescent="0.25">
      <c r="A484" s="17" t="s">
        <v>257</v>
      </c>
      <c r="B484" s="168">
        <v>2</v>
      </c>
      <c r="C484" s="151"/>
      <c r="D484" s="140"/>
      <c r="E484" s="66"/>
      <c r="F484" s="66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6"/>
      <c r="F485" s="66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14" x14ac:dyDescent="0.25">
      <c r="A487" s="100" t="s">
        <v>408</v>
      </c>
      <c r="B487" s="168" t="s">
        <v>34</v>
      </c>
      <c r="C487" s="145"/>
      <c r="D487" s="145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100" t="s">
        <v>409</v>
      </c>
      <c r="B488" s="168">
        <v>1</v>
      </c>
      <c r="C488" s="175"/>
      <c r="D488" s="173" t="s">
        <v>482</v>
      </c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100" t="s">
        <v>410</v>
      </c>
      <c r="B489" s="168" t="s">
        <v>34</v>
      </c>
      <c r="C489" s="152"/>
      <c r="D489" s="173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100" t="s">
        <v>287</v>
      </c>
      <c r="B490" s="168">
        <v>2</v>
      </c>
      <c r="C490" s="152"/>
      <c r="D490" s="176"/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19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3">
        <f>D491/(COUNT(B475:C489)*2)</f>
        <v>0.86363636363636365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67" t="s">
        <v>152</v>
      </c>
      <c r="B494" s="267"/>
      <c r="C494" s="267"/>
      <c r="D494" s="267"/>
      <c r="E494" s="267"/>
      <c r="F494" s="267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6"/>
      <c r="F496" s="66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6"/>
      <c r="F497" s="66"/>
    </row>
    <row r="498" spans="1:6" ht="16.5" x14ac:dyDescent="0.35">
      <c r="A498" s="117" t="s">
        <v>121</v>
      </c>
      <c r="B498" s="168">
        <v>2</v>
      </c>
      <c r="C498" s="215" t="str">
        <f>IF(B498=0, -5, "0")</f>
        <v>0</v>
      </c>
      <c r="D498" s="140"/>
      <c r="E498" s="66"/>
      <c r="F498" s="66"/>
    </row>
    <row r="499" spans="1:6" ht="45" x14ac:dyDescent="0.3">
      <c r="A499" s="123" t="s">
        <v>287</v>
      </c>
      <c r="B499" s="168" t="s">
        <v>34</v>
      </c>
      <c r="C499" s="151"/>
      <c r="D499" s="140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7">
        <f>AVERAGE(D36,D92,D145,D185,D241,D284,D317,D345,D398,D428,D447,D460,D469,D490,D499)</f>
        <v>0.77083333333333337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506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0.89399293286219084</v>
      </c>
    </row>
  </sheetData>
  <sheetProtection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77" zoomScale="90" zoomScaleSheetLayoutView="9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5"/>
      <c r="E1" s="295"/>
      <c r="F1" s="295"/>
      <c r="G1" s="295"/>
      <c r="H1" s="295"/>
      <c r="I1" s="295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72" t="s">
        <v>52</v>
      </c>
      <c r="B6" s="272"/>
      <c r="C6" s="272"/>
      <c r="D6" s="272"/>
      <c r="E6" s="272"/>
      <c r="F6" s="272"/>
      <c r="G6" s="126"/>
      <c r="H6" s="126"/>
      <c r="I6" s="126"/>
    </row>
    <row r="7" spans="1:9" s="36" customFormat="1" ht="21.75" customHeight="1" x14ac:dyDescent="0.45">
      <c r="A7" s="273" t="str">
        <f>'A1 Exploitation'!A8:F8</f>
        <v>Sfax Jadida</v>
      </c>
      <c r="B7" s="273"/>
      <c r="C7" s="273"/>
      <c r="D7" s="273"/>
      <c r="E7" s="273"/>
      <c r="F7" s="273"/>
      <c r="G7" s="126"/>
      <c r="H7" s="126"/>
      <c r="I7" s="126"/>
    </row>
    <row r="8" spans="1:9" s="36" customFormat="1" ht="24" x14ac:dyDescent="0.45">
      <c r="A8" s="38" t="s">
        <v>44</v>
      </c>
      <c r="B8" s="296" t="str">
        <f>'A1 Exploitation'!B9:F9</f>
        <v>Dr Hend KAMOUN</v>
      </c>
      <c r="C8" s="296"/>
      <c r="D8" s="296"/>
      <c r="E8" s="296"/>
      <c r="F8" s="296"/>
      <c r="G8" s="126"/>
      <c r="H8" s="126"/>
      <c r="I8" s="126"/>
    </row>
    <row r="9" spans="1:9" s="36" customFormat="1" ht="24" x14ac:dyDescent="0.45">
      <c r="A9" s="39" t="s">
        <v>46</v>
      </c>
      <c r="B9" s="297" t="str">
        <f>'A1 Exploitation'!B10:F10</f>
        <v>Chef secteur PFT et chefs rayon</v>
      </c>
      <c r="C9" s="297"/>
      <c r="D9" s="297"/>
      <c r="E9" s="297"/>
      <c r="F9" s="297"/>
      <c r="G9" s="126"/>
      <c r="H9" s="126"/>
      <c r="I9" s="126"/>
    </row>
    <row r="10" spans="1:9" s="36" customFormat="1" ht="24" x14ac:dyDescent="0.45">
      <c r="A10" s="38" t="s">
        <v>45</v>
      </c>
      <c r="B10" s="294">
        <f>'A1 Exploitation'!B11:F11</f>
        <v>42800</v>
      </c>
      <c r="C10" s="294"/>
      <c r="D10" s="294"/>
      <c r="E10" s="294"/>
      <c r="F10" s="294"/>
      <c r="G10" s="126"/>
      <c r="H10" s="126"/>
      <c r="I10" s="126"/>
    </row>
    <row r="11" spans="1:9" s="36" customFormat="1" ht="24" x14ac:dyDescent="0.45">
      <c r="A11" s="38" t="s">
        <v>341</v>
      </c>
      <c r="B11" s="286">
        <f>D198</f>
        <v>0.78448275862068961</v>
      </c>
      <c r="C11" s="286"/>
      <c r="D11" s="286"/>
      <c r="E11" s="286"/>
      <c r="F11" s="286"/>
      <c r="G11" s="126"/>
      <c r="H11" s="126"/>
      <c r="I11" s="12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287" t="s">
        <v>0</v>
      </c>
      <c r="B16" s="288"/>
      <c r="C16" s="288"/>
      <c r="D16" s="288"/>
      <c r="E16" s="288"/>
      <c r="F16" s="288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ht="33" x14ac:dyDescent="0.3">
      <c r="A19" s="41" t="s">
        <v>90</v>
      </c>
      <c r="B19" s="219">
        <v>1</v>
      </c>
      <c r="C19" s="219"/>
      <c r="D19" s="238" t="s">
        <v>416</v>
      </c>
      <c r="E19" s="220"/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7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289" t="s">
        <v>38</v>
      </c>
      <c r="B22" s="290"/>
      <c r="C22" s="291"/>
      <c r="D22" s="127">
        <f>SUM(B17:C21)</f>
        <v>9</v>
      </c>
    </row>
    <row r="23" spans="1:6" x14ac:dyDescent="0.3">
      <c r="A23" s="283" t="s">
        <v>342</v>
      </c>
      <c r="B23" s="284"/>
      <c r="C23" s="285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2" t="s">
        <v>4</v>
      </c>
      <c r="B25" s="293"/>
      <c r="C25" s="293"/>
      <c r="D25" s="293"/>
      <c r="E25" s="293"/>
      <c r="F25" s="293"/>
    </row>
    <row r="26" spans="1:6" ht="18" x14ac:dyDescent="0.35">
      <c r="A26" s="76" t="s">
        <v>107</v>
      </c>
      <c r="B26" s="219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ht="33" x14ac:dyDescent="0.3">
      <c r="A28" s="41" t="s">
        <v>327</v>
      </c>
      <c r="B28" s="219">
        <v>1</v>
      </c>
      <c r="C28" s="219"/>
      <c r="D28" s="220" t="s">
        <v>457</v>
      </c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283" t="s">
        <v>38</v>
      </c>
      <c r="B32" s="284"/>
      <c r="C32" s="285"/>
      <c r="D32" s="125">
        <f>SUM(B26:C31)</f>
        <v>11</v>
      </c>
    </row>
    <row r="33" spans="1:6" x14ac:dyDescent="0.3">
      <c r="A33" s="283" t="s">
        <v>342</v>
      </c>
      <c r="B33" s="284"/>
      <c r="C33" s="285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2" t="s">
        <v>246</v>
      </c>
      <c r="B35" s="293"/>
      <c r="C35" s="293"/>
      <c r="D35" s="293"/>
      <c r="E35" s="293"/>
      <c r="F35" s="293"/>
    </row>
    <row r="36" spans="1:6" s="50" customFormat="1" ht="18" x14ac:dyDescent="0.35">
      <c r="A36" s="76" t="s">
        <v>107</v>
      </c>
      <c r="B36" s="219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1</v>
      </c>
      <c r="C38" s="219"/>
      <c r="D38" s="220" t="s">
        <v>473</v>
      </c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283" t="s">
        <v>38</v>
      </c>
      <c r="B41" s="284"/>
      <c r="C41" s="285"/>
      <c r="D41" s="125">
        <f>SUM(B36:C40)</f>
        <v>9</v>
      </c>
      <c r="E41" s="37"/>
      <c r="F41" s="37"/>
    </row>
    <row r="42" spans="1:6" s="50" customFormat="1" x14ac:dyDescent="0.3">
      <c r="A42" s="283" t="s">
        <v>342</v>
      </c>
      <c r="B42" s="284"/>
      <c r="C42" s="285"/>
      <c r="D42" s="65">
        <f>D41/(COUNT(B36:C40)*2)</f>
        <v>0.9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ht="30.75" x14ac:dyDescent="0.3">
      <c r="A45" s="41" t="s">
        <v>317</v>
      </c>
      <c r="B45" s="219">
        <v>1</v>
      </c>
      <c r="C45" s="219"/>
      <c r="D45" s="223" t="s">
        <v>465</v>
      </c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6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283" t="s">
        <v>38</v>
      </c>
      <c r="B51" s="284"/>
      <c r="C51" s="285"/>
      <c r="D51" s="125">
        <f>SUM(B45:C50)</f>
        <v>9</v>
      </c>
    </row>
    <row r="52" spans="1:6" x14ac:dyDescent="0.3">
      <c r="A52" s="283" t="s">
        <v>342</v>
      </c>
      <c r="B52" s="284"/>
      <c r="C52" s="285"/>
      <c r="D52" s="65">
        <f>D51/(COUNT(B45:C50)*2)</f>
        <v>0.9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2" t="s">
        <v>8</v>
      </c>
      <c r="B54" s="293"/>
      <c r="C54" s="293"/>
      <c r="D54" s="293"/>
      <c r="E54" s="293"/>
      <c r="F54" s="293"/>
    </row>
    <row r="55" spans="1:6" ht="36" x14ac:dyDescent="0.35">
      <c r="A55" s="83" t="s">
        <v>197</v>
      </c>
      <c r="B55" s="219">
        <v>1</v>
      </c>
      <c r="C55" s="246" t="str">
        <f>IF(B55=0, -5, "0")</f>
        <v>0</v>
      </c>
      <c r="D55" s="223" t="s">
        <v>469</v>
      </c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66.75" x14ac:dyDescent="0.35">
      <c r="A59" s="83" t="s">
        <v>249</v>
      </c>
      <c r="B59" s="219">
        <v>1</v>
      </c>
      <c r="C59" s="246" t="str">
        <f>IF(B59=0, -5, "0")</f>
        <v>0</v>
      </c>
      <c r="D59" s="220" t="s">
        <v>470</v>
      </c>
      <c r="E59" s="219"/>
      <c r="F59" s="219"/>
    </row>
    <row r="60" spans="1:6" ht="18" x14ac:dyDescent="0.35">
      <c r="A60" s="76" t="s">
        <v>344</v>
      </c>
      <c r="B60" s="219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283" t="s">
        <v>38</v>
      </c>
      <c r="B62" s="284"/>
      <c r="C62" s="285"/>
      <c r="D62" s="125">
        <f>SUM(B55:C61)</f>
        <v>12</v>
      </c>
    </row>
    <row r="63" spans="1:6" x14ac:dyDescent="0.3">
      <c r="A63" s="283" t="s">
        <v>342</v>
      </c>
      <c r="B63" s="284"/>
      <c r="C63" s="285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2" t="s">
        <v>143</v>
      </c>
      <c r="B65" s="293"/>
      <c r="C65" s="293"/>
      <c r="D65" s="293"/>
      <c r="E65" s="293"/>
      <c r="F65" s="293"/>
    </row>
    <row r="66" spans="1:6" ht="19.5" x14ac:dyDescent="0.4">
      <c r="A66" s="41" t="s">
        <v>318</v>
      </c>
      <c r="B66" s="225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32.25" x14ac:dyDescent="0.4">
      <c r="A68" s="41" t="s">
        <v>340</v>
      </c>
      <c r="B68" s="225">
        <v>1</v>
      </c>
      <c r="C68" s="226"/>
      <c r="D68" s="228" t="s">
        <v>427</v>
      </c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9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9" t="s">
        <v>265</v>
      </c>
      <c r="B75" s="225" t="s">
        <v>34</v>
      </c>
      <c r="C75" s="246" t="str">
        <f>IF(B75=0, -5, "0")</f>
        <v>0</v>
      </c>
      <c r="D75" s="230" t="s">
        <v>420</v>
      </c>
      <c r="E75" s="230"/>
      <c r="F75" s="219"/>
    </row>
    <row r="76" spans="1:6" ht="18" x14ac:dyDescent="0.35">
      <c r="A76" s="89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3" t="s">
        <v>184</v>
      </c>
      <c r="B79" s="225">
        <v>2</v>
      </c>
      <c r="C79" s="246" t="str">
        <f>IF(B79=0, -5, "0")</f>
        <v>0</v>
      </c>
      <c r="D79" s="232" t="s">
        <v>421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8" t="s">
        <v>344</v>
      </c>
      <c r="B81" s="225">
        <v>2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283" t="s">
        <v>38</v>
      </c>
      <c r="B83" s="284"/>
      <c r="C83" s="285"/>
      <c r="D83" s="125">
        <f>SUM(B66:C82)</f>
        <v>27</v>
      </c>
    </row>
    <row r="84" spans="1:6" x14ac:dyDescent="0.3">
      <c r="A84" s="283" t="s">
        <v>342</v>
      </c>
      <c r="B84" s="284"/>
      <c r="C84" s="285"/>
      <c r="D84" s="65">
        <f>D83/(COUNT(B66:C82)*2)</f>
        <v>0.9642857142857143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2" t="s">
        <v>237</v>
      </c>
      <c r="B86" s="293"/>
      <c r="C86" s="293"/>
      <c r="D86" s="293"/>
      <c r="E86" s="293"/>
      <c r="F86" s="293"/>
    </row>
    <row r="87" spans="1:6" ht="34.5" x14ac:dyDescent="0.4">
      <c r="A87" s="93" t="s">
        <v>320</v>
      </c>
      <c r="B87" s="235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1</v>
      </c>
      <c r="C91" s="226"/>
      <c r="D91" s="232" t="s">
        <v>431</v>
      </c>
      <c r="E91" s="219"/>
      <c r="F91" s="219"/>
    </row>
    <row r="92" spans="1:6" ht="36" x14ac:dyDescent="0.35">
      <c r="A92" s="89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6" t="s">
        <v>266</v>
      </c>
      <c r="B93" s="235">
        <v>2</v>
      </c>
      <c r="C93" s="236" t="str">
        <f>IF(B93=0, -5, "0")</f>
        <v>0</v>
      </c>
      <c r="D93" s="220"/>
      <c r="E93" s="219"/>
      <c r="F93" s="219"/>
    </row>
    <row r="94" spans="1:6" ht="33" x14ac:dyDescent="0.3">
      <c r="A94" s="48" t="s">
        <v>182</v>
      </c>
      <c r="B94" s="235">
        <v>1</v>
      </c>
      <c r="C94" s="219"/>
      <c r="D94" s="220" t="s">
        <v>432</v>
      </c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1</v>
      </c>
      <c r="C96" s="219"/>
      <c r="D96" s="232" t="s">
        <v>434</v>
      </c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32"/>
      <c r="E97" s="219"/>
      <c r="F97" s="219"/>
    </row>
    <row r="98" spans="1:6" ht="46.5" x14ac:dyDescent="0.35">
      <c r="A98" s="89" t="s">
        <v>216</v>
      </c>
      <c r="B98" s="235">
        <v>2</v>
      </c>
      <c r="C98" s="246" t="str">
        <f>IF(B98=0, -5, "0")</f>
        <v>0</v>
      </c>
      <c r="D98" s="232" t="s">
        <v>435</v>
      </c>
      <c r="E98" s="219"/>
      <c r="F98" s="219"/>
    </row>
    <row r="99" spans="1:6" ht="33.75" x14ac:dyDescent="0.35">
      <c r="A99" s="88" t="s">
        <v>344</v>
      </c>
      <c r="B99" s="235">
        <v>2</v>
      </c>
      <c r="C99" s="246" t="str">
        <f>IF(B99=0, -5, "0")</f>
        <v>0</v>
      </c>
      <c r="D99" s="220" t="s">
        <v>426</v>
      </c>
      <c r="E99" s="219"/>
      <c r="F99" s="219"/>
    </row>
    <row r="100" spans="1:6" x14ac:dyDescent="0.3">
      <c r="A100" s="94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283" t="s">
        <v>38</v>
      </c>
      <c r="B101" s="284"/>
      <c r="C101" s="285"/>
      <c r="D101" s="125">
        <f>SUM(B87:C100)</f>
        <v>25</v>
      </c>
    </row>
    <row r="102" spans="1:6" x14ac:dyDescent="0.3">
      <c r="A102" s="283" t="s">
        <v>342</v>
      </c>
      <c r="B102" s="284"/>
      <c r="C102" s="285"/>
      <c r="D102" s="65">
        <f>D101/(COUNT(B87:C100)*2)</f>
        <v>0.8928571428571429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2" t="s">
        <v>238</v>
      </c>
      <c r="B105" s="293"/>
      <c r="C105" s="293"/>
      <c r="D105" s="293"/>
      <c r="E105" s="293"/>
      <c r="F105" s="293"/>
    </row>
    <row r="106" spans="1:6" s="50" customFormat="1" ht="34.5" x14ac:dyDescent="0.4">
      <c r="A106" s="93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2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9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1</v>
      </c>
      <c r="C112" s="219"/>
      <c r="D112" s="220" t="s">
        <v>442</v>
      </c>
      <c r="E112" s="219"/>
      <c r="F112" s="219"/>
    </row>
    <row r="113" spans="1:6" s="50" customFormat="1" x14ac:dyDescent="0.3">
      <c r="A113" s="122" t="s">
        <v>329</v>
      </c>
      <c r="B113" s="235">
        <v>2</v>
      </c>
      <c r="C113" s="219"/>
      <c r="D113" s="220"/>
      <c r="E113" s="219"/>
      <c r="F113" s="219"/>
    </row>
    <row r="114" spans="1:6" s="50" customFormat="1" ht="66.75" x14ac:dyDescent="0.35">
      <c r="A114" s="89" t="s">
        <v>361</v>
      </c>
      <c r="B114" s="235">
        <v>1</v>
      </c>
      <c r="C114" s="246" t="str">
        <f>IF(B114=0, -5, "0")</f>
        <v>0</v>
      </c>
      <c r="D114" s="220" t="s">
        <v>441</v>
      </c>
      <c r="E114" s="219"/>
      <c r="F114" s="219"/>
    </row>
    <row r="115" spans="1:6" s="50" customFormat="1" ht="18" x14ac:dyDescent="0.35">
      <c r="A115" s="89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4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283" t="s">
        <v>38</v>
      </c>
      <c r="B117" s="284"/>
      <c r="C117" s="285"/>
      <c r="D117" s="125">
        <f>SUM(B106:C116)</f>
        <v>20</v>
      </c>
      <c r="E117" s="37"/>
      <c r="F117" s="37"/>
    </row>
    <row r="118" spans="1:6" s="50" customFormat="1" x14ac:dyDescent="0.3">
      <c r="A118" s="283" t="s">
        <v>342</v>
      </c>
      <c r="B118" s="284"/>
      <c r="C118" s="285"/>
      <c r="D118" s="65">
        <f>D117/(COUNT(B106:C116)*2)</f>
        <v>0.90909090909090906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2" t="s">
        <v>208</v>
      </c>
      <c r="B120" s="293"/>
      <c r="C120" s="293"/>
      <c r="D120" s="293"/>
      <c r="E120" s="293"/>
      <c r="F120" s="293"/>
    </row>
    <row r="121" spans="1:6" x14ac:dyDescent="0.3">
      <c r="A121" s="87" t="s">
        <v>322</v>
      </c>
      <c r="B121" s="236">
        <v>2</v>
      </c>
      <c r="C121" s="219"/>
      <c r="D121" s="238"/>
      <c r="E121" s="238"/>
      <c r="F121" s="219"/>
    </row>
    <row r="122" spans="1:6" x14ac:dyDescent="0.3">
      <c r="A122" s="87" t="s">
        <v>319</v>
      </c>
      <c r="B122" s="236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1</v>
      </c>
      <c r="C124" s="226"/>
      <c r="D124" s="220" t="s">
        <v>451</v>
      </c>
      <c r="E124" s="220"/>
      <c r="F124" s="219"/>
    </row>
    <row r="125" spans="1:6" ht="19.5" x14ac:dyDescent="0.4">
      <c r="A125" s="41" t="s">
        <v>339</v>
      </c>
      <c r="B125" s="236">
        <v>2</v>
      </c>
      <c r="C125" s="226"/>
      <c r="D125" s="232"/>
      <c r="E125" s="227"/>
      <c r="F125" s="219"/>
    </row>
    <row r="126" spans="1:6" ht="46.5" x14ac:dyDescent="0.35">
      <c r="A126" s="83" t="s">
        <v>239</v>
      </c>
      <c r="B126" s="236">
        <v>0</v>
      </c>
      <c r="C126" s="247">
        <f>IF(B126=0, -5, "0")</f>
        <v>-5</v>
      </c>
      <c r="D126" s="232" t="s">
        <v>448</v>
      </c>
      <c r="E126" s="227"/>
      <c r="F126" s="219"/>
    </row>
    <row r="127" spans="1:6" ht="33.75" x14ac:dyDescent="0.35">
      <c r="A127" s="76" t="s">
        <v>267</v>
      </c>
      <c r="B127" s="236">
        <v>0</v>
      </c>
      <c r="C127" s="247">
        <f>IF(B127=0, -5, "0")</f>
        <v>-5</v>
      </c>
      <c r="D127" s="220" t="s">
        <v>449</v>
      </c>
      <c r="E127" s="220"/>
      <c r="F127" s="219"/>
    </row>
    <row r="128" spans="1:6" ht="33" x14ac:dyDescent="0.3">
      <c r="A128" s="48" t="s">
        <v>183</v>
      </c>
      <c r="B128" s="236">
        <v>1</v>
      </c>
      <c r="C128" s="239"/>
      <c r="D128" s="220" t="s">
        <v>453</v>
      </c>
      <c r="E128" s="220"/>
      <c r="F128" s="219"/>
    </row>
    <row r="129" spans="1:6" ht="50.25" x14ac:dyDescent="0.35">
      <c r="A129" s="83" t="s">
        <v>217</v>
      </c>
      <c r="B129" s="236">
        <v>1</v>
      </c>
      <c r="C129" s="247" t="str">
        <f>IF(B129=0, -5, "0")</f>
        <v>0</v>
      </c>
      <c r="D129" s="220" t="s">
        <v>450</v>
      </c>
      <c r="E129" s="220"/>
      <c r="F129" s="219"/>
    </row>
    <row r="130" spans="1:6" x14ac:dyDescent="0.3">
      <c r="A130" s="51" t="s">
        <v>323</v>
      </c>
      <c r="B130" s="236">
        <v>2</v>
      </c>
      <c r="C130" s="239"/>
      <c r="D130" s="220"/>
      <c r="E130" s="220"/>
      <c r="F130" s="219"/>
    </row>
    <row r="131" spans="1:6" ht="18" x14ac:dyDescent="0.35">
      <c r="A131" s="88" t="s">
        <v>366</v>
      </c>
      <c r="B131" s="236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283" t="s">
        <v>38</v>
      </c>
      <c r="B132" s="284"/>
      <c r="C132" s="285"/>
      <c r="D132" s="125">
        <f>SUM(B121:C131)</f>
        <v>5</v>
      </c>
    </row>
    <row r="133" spans="1:6" x14ac:dyDescent="0.3">
      <c r="A133" s="283" t="s">
        <v>342</v>
      </c>
      <c r="B133" s="284"/>
      <c r="C133" s="285"/>
      <c r="D133" s="63">
        <f>D132/(COUNT(B121:C131)*2)</f>
        <v>0.19230769230769232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2" t="s">
        <v>78</v>
      </c>
      <c r="B135" s="293"/>
      <c r="C135" s="293"/>
      <c r="D135" s="293"/>
      <c r="E135" s="293"/>
      <c r="F135" s="293"/>
    </row>
    <row r="136" spans="1:6" ht="19.5" x14ac:dyDescent="0.4">
      <c r="A136" s="51" t="s">
        <v>349</v>
      </c>
      <c r="B136" s="235">
        <v>2</v>
      </c>
      <c r="C136" s="226"/>
      <c r="D136" s="228"/>
      <c r="E136" s="219"/>
      <c r="F136" s="219"/>
    </row>
    <row r="137" spans="1:6" ht="18" x14ac:dyDescent="0.35">
      <c r="A137" s="76" t="s">
        <v>140</v>
      </c>
      <c r="B137" s="235">
        <v>2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2</v>
      </c>
      <c r="C138" s="220"/>
      <c r="D138" s="240"/>
      <c r="E138" s="219"/>
      <c r="F138" s="219"/>
    </row>
    <row r="139" spans="1:6" x14ac:dyDescent="0.3">
      <c r="A139" s="95" t="s">
        <v>325</v>
      </c>
      <c r="B139" s="235">
        <v>2</v>
      </c>
      <c r="C139" s="220"/>
      <c r="D139" s="241"/>
      <c r="E139" s="219"/>
      <c r="F139" s="219"/>
    </row>
    <row r="140" spans="1:6" s="50" customFormat="1" ht="30.75" x14ac:dyDescent="0.3">
      <c r="A140" s="49" t="s">
        <v>350</v>
      </c>
      <c r="B140" s="235">
        <v>1</v>
      </c>
      <c r="C140" s="242"/>
      <c r="D140" s="223" t="s">
        <v>456</v>
      </c>
      <c r="E140" s="231"/>
      <c r="F140" s="231"/>
    </row>
    <row r="141" spans="1:6" x14ac:dyDescent="0.3">
      <c r="A141" s="51" t="s">
        <v>331</v>
      </c>
      <c r="B141" s="235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2</v>
      </c>
      <c r="C142" s="220"/>
      <c r="D142" s="223"/>
      <c r="E142" s="219"/>
      <c r="F142" s="219"/>
    </row>
    <row r="143" spans="1:6" ht="18" x14ac:dyDescent="0.35">
      <c r="A143" s="76" t="s">
        <v>268</v>
      </c>
      <c r="B143" s="235">
        <v>2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6" t="s">
        <v>218</v>
      </c>
      <c r="B144" s="235">
        <v>2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2</v>
      </c>
      <c r="C145" s="220"/>
      <c r="D145" s="223"/>
      <c r="E145" s="219"/>
      <c r="F145" s="219"/>
    </row>
    <row r="146" spans="1:6" x14ac:dyDescent="0.3">
      <c r="A146" s="93" t="s">
        <v>240</v>
      </c>
      <c r="B146" s="235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2</v>
      </c>
      <c r="C147" s="220"/>
      <c r="D147" s="241"/>
      <c r="E147" s="219"/>
      <c r="F147" s="219"/>
    </row>
    <row r="148" spans="1:6" x14ac:dyDescent="0.3">
      <c r="A148" s="283" t="s">
        <v>38</v>
      </c>
      <c r="B148" s="284"/>
      <c r="C148" s="285"/>
      <c r="D148" s="125">
        <f>SUM(B136:C147)</f>
        <v>23</v>
      </c>
    </row>
    <row r="149" spans="1:6" x14ac:dyDescent="0.3">
      <c r="A149" s="283" t="s">
        <v>342</v>
      </c>
      <c r="B149" s="284"/>
      <c r="C149" s="285"/>
      <c r="D149" s="65">
        <f>D148/(COUNT(B136:C147)*2)</f>
        <v>0.95833333333333337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2" t="s">
        <v>243</v>
      </c>
      <c r="B151" s="293"/>
      <c r="C151" s="293"/>
      <c r="D151" s="293"/>
      <c r="E151" s="293"/>
      <c r="F151" s="293"/>
    </row>
    <row r="152" spans="1:6" x14ac:dyDescent="0.3">
      <c r="A152" s="93" t="s">
        <v>326</v>
      </c>
      <c r="B152" s="219">
        <v>1</v>
      </c>
      <c r="C152" s="219"/>
      <c r="D152" s="220" t="s">
        <v>475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33.75" x14ac:dyDescent="0.35">
      <c r="A154" s="76" t="s">
        <v>353</v>
      </c>
      <c r="B154" s="219">
        <v>1</v>
      </c>
      <c r="C154" s="246" t="str">
        <f>IF(B154=0, -5, "0")</f>
        <v>0</v>
      </c>
      <c r="D154" s="220" t="s">
        <v>476</v>
      </c>
      <c r="E154" s="219"/>
      <c r="F154" s="219"/>
    </row>
    <row r="155" spans="1:6" ht="18" x14ac:dyDescent="0.35">
      <c r="A155" s="76" t="s">
        <v>354</v>
      </c>
      <c r="B155" s="219">
        <v>0</v>
      </c>
      <c r="C155" s="246">
        <f>IF(B155=0, -5, "0")</f>
        <v>-5</v>
      </c>
      <c r="D155" s="220"/>
      <c r="E155" s="219"/>
      <c r="F155" s="219"/>
    </row>
    <row r="156" spans="1:6" ht="18" x14ac:dyDescent="0.35">
      <c r="A156" s="76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283" t="s">
        <v>38</v>
      </c>
      <c r="B160" s="290"/>
      <c r="C160" s="291"/>
      <c r="D160" s="186">
        <f>SUM(B152:C159)</f>
        <v>7</v>
      </c>
    </row>
    <row r="161" spans="1:6" x14ac:dyDescent="0.3">
      <c r="A161" s="283" t="s">
        <v>342</v>
      </c>
      <c r="B161" s="284"/>
      <c r="C161" s="285"/>
      <c r="D161" s="65">
        <f>D160/(COUNT(B152:C159)*2)</f>
        <v>0.3888888888888889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2" t="s">
        <v>85</v>
      </c>
      <c r="B163" s="293"/>
      <c r="C163" s="293"/>
      <c r="D163" s="293"/>
      <c r="E163" s="293"/>
      <c r="F163" s="293"/>
    </row>
    <row r="164" spans="1:6" ht="18" x14ac:dyDescent="0.35">
      <c r="A164" s="76" t="s">
        <v>333</v>
      </c>
      <c r="B164" s="219">
        <v>2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7" t="s">
        <v>241</v>
      </c>
      <c r="B166" s="219">
        <v>1</v>
      </c>
      <c r="C166" s="219"/>
      <c r="D166" s="230" t="s">
        <v>477</v>
      </c>
      <c r="E166" s="219"/>
      <c r="F166" s="219"/>
    </row>
    <row r="167" spans="1:6" ht="19.5" customHeight="1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ht="17.25" customHeight="1" x14ac:dyDescent="0.3">
      <c r="A168" s="283" t="s">
        <v>38</v>
      </c>
      <c r="B168" s="284"/>
      <c r="C168" s="285"/>
      <c r="D168" s="125">
        <f>SUM(B164:C167)</f>
        <v>7</v>
      </c>
    </row>
    <row r="169" spans="1:6" x14ac:dyDescent="0.3">
      <c r="A169" s="283" t="s">
        <v>342</v>
      </c>
      <c r="B169" s="284"/>
      <c r="C169" s="285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0" t="s">
        <v>17</v>
      </c>
      <c r="B171" s="301"/>
      <c r="C171" s="301"/>
      <c r="D171" s="301"/>
      <c r="E171" s="301"/>
      <c r="F171" s="301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ht="30.75" x14ac:dyDescent="0.3">
      <c r="A173" s="41" t="s">
        <v>96</v>
      </c>
      <c r="B173" s="219">
        <v>1</v>
      </c>
      <c r="C173" s="219"/>
      <c r="D173" s="245" t="s">
        <v>478</v>
      </c>
      <c r="E173" s="219"/>
      <c r="F173" s="219"/>
    </row>
    <row r="174" spans="1:6" x14ac:dyDescent="0.3">
      <c r="A174" s="87" t="s">
        <v>220</v>
      </c>
      <c r="B174" s="219">
        <v>2</v>
      </c>
      <c r="C174" s="219"/>
      <c r="D174" s="220"/>
      <c r="E174" s="219"/>
      <c r="F174" s="219"/>
    </row>
    <row r="175" spans="1:6" ht="48.75" customHeight="1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283" t="s">
        <v>38</v>
      </c>
      <c r="B176" s="284"/>
      <c r="C176" s="285"/>
      <c r="D176" s="125">
        <f>SUM(B172:C175)</f>
        <v>7</v>
      </c>
    </row>
    <row r="177" spans="1:6" x14ac:dyDescent="0.3">
      <c r="A177" s="283" t="s">
        <v>342</v>
      </c>
      <c r="B177" s="284"/>
      <c r="C177" s="285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2" t="s">
        <v>87</v>
      </c>
      <c r="B179" s="293"/>
      <c r="C179" s="293"/>
      <c r="D179" s="293"/>
      <c r="E179" s="293"/>
      <c r="F179" s="293"/>
    </row>
    <row r="180" spans="1:6" x14ac:dyDescent="0.3">
      <c r="A180" s="87" t="s">
        <v>364</v>
      </c>
      <c r="B180" s="219">
        <v>1</v>
      </c>
      <c r="C180" s="219"/>
      <c r="D180" s="223" t="s">
        <v>479</v>
      </c>
      <c r="E180" s="220"/>
      <c r="F180" s="219"/>
    </row>
    <row r="181" spans="1:6" x14ac:dyDescent="0.3">
      <c r="A181" s="95" t="s">
        <v>247</v>
      </c>
      <c r="B181" s="219">
        <v>1</v>
      </c>
      <c r="C181" s="219"/>
      <c r="D181" s="220" t="s">
        <v>436</v>
      </c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283" t="s">
        <v>38</v>
      </c>
      <c r="B185" s="284"/>
      <c r="C185" s="285"/>
      <c r="D185" s="125">
        <f>SUM(B180:C184)</f>
        <v>8</v>
      </c>
    </row>
    <row r="186" spans="1:6" x14ac:dyDescent="0.3">
      <c r="A186" s="283" t="s">
        <v>342</v>
      </c>
      <c r="B186" s="284"/>
      <c r="C186" s="285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2" t="s">
        <v>242</v>
      </c>
      <c r="B188" s="293"/>
      <c r="C188" s="293"/>
      <c r="D188" s="293"/>
      <c r="E188" s="293"/>
      <c r="F188" s="293"/>
    </row>
    <row r="189" spans="1:6" x14ac:dyDescent="0.3">
      <c r="A189" s="41" t="s">
        <v>357</v>
      </c>
      <c r="B189" s="219" t="s">
        <v>34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ht="49.5" x14ac:dyDescent="0.3">
      <c r="A191" s="48" t="s">
        <v>360</v>
      </c>
      <c r="B191" s="219">
        <v>1</v>
      </c>
      <c r="C191" s="219"/>
      <c r="D191" s="248" t="s">
        <v>443</v>
      </c>
      <c r="E191" s="219"/>
      <c r="F191" s="219"/>
    </row>
    <row r="192" spans="1:6" x14ac:dyDescent="0.3">
      <c r="A192" s="96" t="s">
        <v>212</v>
      </c>
      <c r="B192" s="219">
        <v>2</v>
      </c>
      <c r="C192" s="219"/>
      <c r="D192" s="219"/>
      <c r="E192" s="219"/>
      <c r="F192" s="219"/>
    </row>
    <row r="193" spans="1:4" x14ac:dyDescent="0.3">
      <c r="A193" s="283" t="s">
        <v>38</v>
      </c>
      <c r="B193" s="284"/>
      <c r="C193" s="285"/>
      <c r="D193" s="97">
        <f>SUM(B189:C192)</f>
        <v>3</v>
      </c>
    </row>
    <row r="194" spans="1:4" x14ac:dyDescent="0.3">
      <c r="A194" s="283" t="s">
        <v>342</v>
      </c>
      <c r="B194" s="284"/>
      <c r="C194" s="285"/>
      <c r="D194" s="65">
        <f>D193/(COUNT(B189:C192)*2)</f>
        <v>0.75</v>
      </c>
    </row>
    <row r="196" spans="1:4" ht="18" x14ac:dyDescent="0.35">
      <c r="A196" s="121" t="s">
        <v>284</v>
      </c>
      <c r="B196" s="120"/>
      <c r="C196" s="120"/>
      <c r="D196" s="218">
        <v>0.45500000000000002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0.78448275862068961</v>
      </c>
    </row>
  </sheetData>
  <sheetProtection algorithmName="SHA-512" hashValue="Dh7U9d06bWv7PVDMxToLBemXgDZqMWaHua1PSPEm8ZJhBM/5GZ7fttzJ7g607OJ4DKC1vEi3heYlr19QbvPlTg==" saltValue="b2Y3rIbNHE3pXaSk7FXjoA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87" zoomScale="60" zoomScaleNormal="10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71"/>
      <c r="E1" s="271"/>
      <c r="F1" s="271"/>
      <c r="G1" s="271"/>
      <c r="H1" s="271"/>
      <c r="I1" s="27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72" t="s">
        <v>201</v>
      </c>
      <c r="B7" s="272"/>
      <c r="C7" s="272"/>
      <c r="D7" s="272"/>
      <c r="E7" s="272"/>
      <c r="F7" s="272"/>
      <c r="G7" s="211"/>
      <c r="H7" s="211"/>
      <c r="I7" s="211"/>
    </row>
    <row r="8" spans="1:9" ht="29.25" x14ac:dyDescent="0.45">
      <c r="A8" s="273" t="str">
        <f>'Page de garde'!D18</f>
        <v>Sfax Jadida</v>
      </c>
      <c r="B8" s="273"/>
      <c r="C8" s="273"/>
      <c r="D8" s="273"/>
      <c r="E8" s="273"/>
      <c r="F8" s="273"/>
      <c r="G8" s="214"/>
      <c r="H8" s="214"/>
      <c r="I8" s="211"/>
    </row>
    <row r="9" spans="1:9" ht="24" x14ac:dyDescent="0.45">
      <c r="A9" s="38" t="s">
        <v>44</v>
      </c>
      <c r="B9" s="274"/>
      <c r="C9" s="274"/>
      <c r="D9" s="274"/>
      <c r="E9" s="274"/>
      <c r="F9" s="274"/>
      <c r="G9" s="214"/>
      <c r="H9" s="214"/>
      <c r="I9" s="211"/>
    </row>
    <row r="10" spans="1:9" ht="24" x14ac:dyDescent="0.45">
      <c r="A10" s="39" t="s">
        <v>46</v>
      </c>
      <c r="B10" s="275"/>
      <c r="C10" s="275"/>
      <c r="D10" s="275"/>
      <c r="E10" s="275"/>
      <c r="F10" s="275"/>
      <c r="G10" s="214"/>
      <c r="H10" s="214"/>
      <c r="I10" s="211"/>
    </row>
    <row r="11" spans="1:9" ht="24" x14ac:dyDescent="0.45">
      <c r="A11" s="38" t="s">
        <v>45</v>
      </c>
      <c r="B11" s="270"/>
      <c r="C11" s="270"/>
      <c r="D11" s="270"/>
      <c r="E11" s="270"/>
      <c r="F11" s="270"/>
      <c r="G11" s="214"/>
      <c r="H11" s="214"/>
      <c r="I11" s="211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4"/>
      <c r="H12" s="214"/>
      <c r="I12" s="211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100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6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9" t="s">
        <v>11</v>
      </c>
      <c r="B33" s="168" t="s">
        <v>34</v>
      </c>
      <c r="C33" s="215" t="str">
        <f>IF(B33=0, -5, "0")</f>
        <v>0</v>
      </c>
      <c r="D33" s="129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9" t="s">
        <v>287</v>
      </c>
      <c r="B36" s="168">
        <v>0</v>
      </c>
      <c r="C36" s="152"/>
      <c r="D36" s="13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6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3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6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8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7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7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6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9" t="s">
        <v>287</v>
      </c>
      <c r="B92" s="168">
        <v>0</v>
      </c>
      <c r="C92" s="152"/>
      <c r="D92" s="25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9"/>
      <c r="E106" s="145"/>
      <c r="F106" s="145"/>
    </row>
    <row r="107" spans="1:6" ht="18" x14ac:dyDescent="0.35">
      <c r="A107" s="76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3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6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8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6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6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3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3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10" t="s">
        <v>287</v>
      </c>
      <c r="B145" s="168">
        <v>0</v>
      </c>
      <c r="C145" s="152"/>
      <c r="D145" s="13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6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3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6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6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7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9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1" t="s">
        <v>287</v>
      </c>
      <c r="B185" s="168">
        <v>0</v>
      </c>
      <c r="C185" s="152"/>
      <c r="D185" s="13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3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3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8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7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9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6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3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100" t="s">
        <v>287</v>
      </c>
      <c r="B241" s="169">
        <v>0</v>
      </c>
      <c r="C241" s="152"/>
      <c r="D241" s="25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3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6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6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8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7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1" t="s">
        <v>287</v>
      </c>
      <c r="B284" s="169">
        <v>0</v>
      </c>
      <c r="C284" s="152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6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6" t="s">
        <v>367</v>
      </c>
      <c r="B309" s="169" t="s">
        <v>34</v>
      </c>
      <c r="C309" s="215" t="str">
        <f>IF(B309=0, -5, "0")</f>
        <v>0</v>
      </c>
      <c r="D309" s="98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6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8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7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1" t="s">
        <v>287</v>
      </c>
      <c r="B317" s="169">
        <v>0</v>
      </c>
      <c r="C317" s="152"/>
      <c r="D317" s="13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6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6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3" t="s">
        <v>23</v>
      </c>
      <c r="B333" s="168" t="s">
        <v>34</v>
      </c>
      <c r="C333" s="215" t="str">
        <f>IF(B333=0, -5, "0")</f>
        <v>0</v>
      </c>
      <c r="D333" s="129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1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6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1" t="s">
        <v>287</v>
      </c>
      <c r="B345" s="168">
        <v>0</v>
      </c>
      <c r="C345" s="152"/>
      <c r="D345" s="25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68" t="s">
        <v>113</v>
      </c>
      <c r="B354" s="269"/>
      <c r="C354" s="269"/>
      <c r="D354" s="269"/>
      <c r="E354" s="269"/>
      <c r="F354" s="26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6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6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9"/>
      <c r="E373" s="145"/>
      <c r="F373" s="145"/>
    </row>
    <row r="374" spans="1:6" ht="18" x14ac:dyDescent="0.35">
      <c r="A374" s="76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6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6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7"/>
      <c r="F388" s="16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6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6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9" t="s">
        <v>287</v>
      </c>
      <c r="B398" s="169">
        <v>0</v>
      </c>
      <c r="C398" s="152"/>
      <c r="D398" s="25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68" t="s">
        <v>19</v>
      </c>
      <c r="B407" s="269"/>
      <c r="C407" s="269"/>
      <c r="D407" s="269"/>
      <c r="E407" s="269"/>
      <c r="F407" s="26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6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8" t="s">
        <v>122</v>
      </c>
      <c r="B418" s="269"/>
      <c r="C418" s="269"/>
      <c r="D418" s="269"/>
      <c r="E418" s="269"/>
      <c r="F418" s="269"/>
    </row>
    <row r="419" spans="1:6" ht="16.5" x14ac:dyDescent="0.25">
      <c r="A419" s="107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6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7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1" t="s">
        <v>287</v>
      </c>
      <c r="B428" s="168">
        <v>0</v>
      </c>
      <c r="C428" s="152"/>
      <c r="D428" s="13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7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6" t="s">
        <v>287</v>
      </c>
      <c r="B447" s="168">
        <v>0</v>
      </c>
      <c r="C447" s="152"/>
      <c r="D447" s="13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6" t="s">
        <v>287</v>
      </c>
      <c r="B460" s="168">
        <v>0</v>
      </c>
      <c r="C460" s="152"/>
      <c r="D460" s="25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25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3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3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100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100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100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100" t="s">
        <v>287</v>
      </c>
      <c r="B490" s="168">
        <v>0</v>
      </c>
      <c r="C490" s="152"/>
      <c r="D490" s="17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7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3" t="s">
        <v>287</v>
      </c>
      <c r="B499" s="168">
        <v>0</v>
      </c>
      <c r="C499" s="168"/>
      <c r="D499" s="253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7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2L08EqY1yaoz+UeiEXxXKIK2qM9RKRnbfQm2YBFwkn1wmwyu+mm7bDw1ycVinUsV9wDM4pdW+Kj2fQFc0vdWrA==" saltValue="44SaAJ8qAkyVwddbHSGBs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5"/>
      <c r="E1" s="295"/>
      <c r="F1" s="295"/>
      <c r="G1" s="295"/>
      <c r="H1" s="295"/>
      <c r="I1" s="29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14"/>
      <c r="H6" s="214"/>
      <c r="I6" s="214"/>
    </row>
    <row r="7" spans="1:9" s="36" customFormat="1" ht="21.75" customHeight="1" x14ac:dyDescent="0.45">
      <c r="A7" s="273" t="str">
        <f>'A1 Exploitation'!A8:F8</f>
        <v>Sfax Jadida</v>
      </c>
      <c r="B7" s="273"/>
      <c r="C7" s="273"/>
      <c r="D7" s="273"/>
      <c r="E7" s="273"/>
      <c r="F7" s="273"/>
      <c r="G7" s="214"/>
      <c r="H7" s="214"/>
      <c r="I7" s="214"/>
    </row>
    <row r="8" spans="1:9" s="36" customFormat="1" ht="24" x14ac:dyDescent="0.45">
      <c r="A8" s="38" t="s">
        <v>44</v>
      </c>
      <c r="B8" s="296">
        <f>'A2 Exploitation'!B9:F9</f>
        <v>0</v>
      </c>
      <c r="C8" s="296"/>
      <c r="D8" s="296"/>
      <c r="E8" s="296"/>
      <c r="F8" s="296"/>
      <c r="G8" s="214"/>
      <c r="H8" s="214"/>
      <c r="I8" s="214"/>
    </row>
    <row r="9" spans="1:9" s="36" customFormat="1" ht="24" x14ac:dyDescent="0.45">
      <c r="A9" s="39" t="s">
        <v>46</v>
      </c>
      <c r="B9" s="297">
        <f>'A2 Exploitation'!B10:F10</f>
        <v>0</v>
      </c>
      <c r="C9" s="297"/>
      <c r="D9" s="297"/>
      <c r="E9" s="297"/>
      <c r="F9" s="297"/>
      <c r="G9" s="214"/>
      <c r="H9" s="214"/>
      <c r="I9" s="214"/>
    </row>
    <row r="10" spans="1:9" s="36" customFormat="1" ht="24" x14ac:dyDescent="0.45">
      <c r="A10" s="38" t="s">
        <v>45</v>
      </c>
      <c r="B10" s="294">
        <f>'A2 Exploitation'!B11:F11</f>
        <v>0</v>
      </c>
      <c r="C10" s="294"/>
      <c r="D10" s="294"/>
      <c r="E10" s="294"/>
      <c r="F10" s="294"/>
      <c r="G10" s="214"/>
      <c r="H10" s="214"/>
      <c r="I10" s="214"/>
    </row>
    <row r="11" spans="1:9" s="36" customFormat="1" ht="24" x14ac:dyDescent="0.45">
      <c r="A11" s="38" t="s">
        <v>341</v>
      </c>
      <c r="B11" s="286">
        <f>D198</f>
        <v>0</v>
      </c>
      <c r="C11" s="286"/>
      <c r="D11" s="286"/>
      <c r="E11" s="286"/>
      <c r="F11" s="286"/>
      <c r="G11" s="214"/>
      <c r="H11" s="214"/>
      <c r="I11" s="214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287" t="s">
        <v>0</v>
      </c>
      <c r="B16" s="288"/>
      <c r="C16" s="288"/>
      <c r="D16" s="288"/>
      <c r="E16" s="288"/>
      <c r="F16" s="28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7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289" t="s">
        <v>38</v>
      </c>
      <c r="B22" s="290"/>
      <c r="C22" s="291"/>
      <c r="D22" s="213">
        <f>SUM(B17:C21)</f>
        <v>0</v>
      </c>
    </row>
    <row r="23" spans="1:6" x14ac:dyDescent="0.3">
      <c r="A23" s="283" t="s">
        <v>342</v>
      </c>
      <c r="B23" s="284"/>
      <c r="C23" s="28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2" t="s">
        <v>4</v>
      </c>
      <c r="B25" s="293"/>
      <c r="C25" s="293"/>
      <c r="D25" s="293"/>
      <c r="E25" s="293"/>
      <c r="F25" s="293"/>
    </row>
    <row r="26" spans="1:6" ht="18" x14ac:dyDescent="0.35">
      <c r="A26" s="76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283" t="s">
        <v>38</v>
      </c>
      <c r="B32" s="284"/>
      <c r="C32" s="285"/>
      <c r="D32" s="212">
        <f>SUM(B26:C31)</f>
        <v>0</v>
      </c>
    </row>
    <row r="33" spans="1:6" x14ac:dyDescent="0.3">
      <c r="A33" s="283" t="s">
        <v>342</v>
      </c>
      <c r="B33" s="284"/>
      <c r="C33" s="28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2" t="s">
        <v>246</v>
      </c>
      <c r="B35" s="293"/>
      <c r="C35" s="293"/>
      <c r="D35" s="293"/>
      <c r="E35" s="293"/>
      <c r="F35" s="293"/>
    </row>
    <row r="36" spans="1:6" s="50" customFormat="1" ht="18" x14ac:dyDescent="0.35">
      <c r="A36" s="76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283" t="s">
        <v>38</v>
      </c>
      <c r="B41" s="284"/>
      <c r="C41" s="285"/>
      <c r="D41" s="212">
        <f>SUM(B36:C40)</f>
        <v>0</v>
      </c>
      <c r="E41" s="37"/>
      <c r="F41" s="37"/>
    </row>
    <row r="42" spans="1:6" s="50" customFormat="1" x14ac:dyDescent="0.3">
      <c r="A42" s="283" t="s">
        <v>342</v>
      </c>
      <c r="B42" s="284"/>
      <c r="C42" s="28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6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283" t="s">
        <v>38</v>
      </c>
      <c r="B51" s="284"/>
      <c r="C51" s="285"/>
      <c r="D51" s="212">
        <f>SUM(B45:C50)</f>
        <v>0</v>
      </c>
    </row>
    <row r="52" spans="1:6" x14ac:dyDescent="0.3">
      <c r="A52" s="283" t="s">
        <v>342</v>
      </c>
      <c r="B52" s="284"/>
      <c r="C52" s="28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2" t="s">
        <v>8</v>
      </c>
      <c r="B54" s="293"/>
      <c r="C54" s="293"/>
      <c r="D54" s="293"/>
      <c r="E54" s="293"/>
      <c r="F54" s="293"/>
    </row>
    <row r="55" spans="1:6" ht="36" x14ac:dyDescent="0.35">
      <c r="A55" s="83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3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6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283" t="s">
        <v>38</v>
      </c>
      <c r="B62" s="284"/>
      <c r="C62" s="285"/>
      <c r="D62" s="212">
        <f>SUM(B55:C61)</f>
        <v>0</v>
      </c>
    </row>
    <row r="63" spans="1:6" x14ac:dyDescent="0.3">
      <c r="A63" s="283" t="s">
        <v>342</v>
      </c>
      <c r="B63" s="284"/>
      <c r="C63" s="28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2" t="s">
        <v>143</v>
      </c>
      <c r="B65" s="293"/>
      <c r="C65" s="293"/>
      <c r="D65" s="293"/>
      <c r="E65" s="293"/>
      <c r="F65" s="293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9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9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9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3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8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283" t="s">
        <v>38</v>
      </c>
      <c r="B83" s="284"/>
      <c r="C83" s="285"/>
      <c r="D83" s="212">
        <f>SUM(B66:C82)</f>
        <v>0</v>
      </c>
    </row>
    <row r="84" spans="1:6" x14ac:dyDescent="0.3">
      <c r="A84" s="283" t="s">
        <v>342</v>
      </c>
      <c r="B84" s="284"/>
      <c r="C84" s="28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2" t="s">
        <v>237</v>
      </c>
      <c r="B86" s="293"/>
      <c r="C86" s="293"/>
      <c r="D86" s="293"/>
      <c r="E86" s="293"/>
      <c r="F86" s="293"/>
    </row>
    <row r="87" spans="1:6" ht="34.5" x14ac:dyDescent="0.4">
      <c r="A87" s="93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9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6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9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8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4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283" t="s">
        <v>38</v>
      </c>
      <c r="B101" s="284"/>
      <c r="C101" s="285"/>
      <c r="D101" s="212">
        <f>SUM(B87:C100)</f>
        <v>0</v>
      </c>
    </row>
    <row r="102" spans="1:6" x14ac:dyDescent="0.3">
      <c r="A102" s="283" t="s">
        <v>342</v>
      </c>
      <c r="B102" s="284"/>
      <c r="C102" s="28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2" t="s">
        <v>238</v>
      </c>
      <c r="B105" s="293"/>
      <c r="C105" s="293"/>
      <c r="D105" s="293"/>
      <c r="E105" s="293"/>
      <c r="F105" s="293"/>
    </row>
    <row r="106" spans="1:6" s="50" customFormat="1" ht="34.5" x14ac:dyDescent="0.4">
      <c r="A106" s="93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2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9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2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9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9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4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283" t="s">
        <v>38</v>
      </c>
      <c r="B117" s="284"/>
      <c r="C117" s="285"/>
      <c r="D117" s="212">
        <f>SUM(B106:C116)</f>
        <v>0</v>
      </c>
      <c r="E117" s="37"/>
      <c r="F117" s="37"/>
    </row>
    <row r="118" spans="1:6" s="50" customFormat="1" x14ac:dyDescent="0.3">
      <c r="A118" s="283" t="s">
        <v>342</v>
      </c>
      <c r="B118" s="284"/>
      <c r="C118" s="28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2" t="s">
        <v>208</v>
      </c>
      <c r="B120" s="293"/>
      <c r="C120" s="293"/>
      <c r="D120" s="293"/>
      <c r="E120" s="293"/>
      <c r="F120" s="293"/>
    </row>
    <row r="121" spans="1:6" x14ac:dyDescent="0.3">
      <c r="A121" s="87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7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3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6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3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8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283" t="s">
        <v>38</v>
      </c>
      <c r="B132" s="284"/>
      <c r="C132" s="285"/>
      <c r="D132" s="212">
        <f>SUM(B121:C131)</f>
        <v>0</v>
      </c>
    </row>
    <row r="133" spans="1:6" x14ac:dyDescent="0.3">
      <c r="A133" s="283" t="s">
        <v>342</v>
      </c>
      <c r="B133" s="284"/>
      <c r="C133" s="28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2" t="s">
        <v>78</v>
      </c>
      <c r="B135" s="293"/>
      <c r="C135" s="293"/>
      <c r="D135" s="293"/>
      <c r="E135" s="293"/>
      <c r="F135" s="293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6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5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6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6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3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283" t="s">
        <v>38</v>
      </c>
      <c r="B148" s="284"/>
      <c r="C148" s="285"/>
      <c r="D148" s="212">
        <f>SUM(B136:C147)</f>
        <v>0</v>
      </c>
    </row>
    <row r="149" spans="1:6" x14ac:dyDescent="0.3">
      <c r="A149" s="283" t="s">
        <v>342</v>
      </c>
      <c r="B149" s="284"/>
      <c r="C149" s="28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2" t="s">
        <v>243</v>
      </c>
      <c r="B151" s="293"/>
      <c r="C151" s="293"/>
      <c r="D151" s="293"/>
      <c r="E151" s="293"/>
      <c r="F151" s="293"/>
    </row>
    <row r="152" spans="1:6" x14ac:dyDescent="0.3">
      <c r="A152" s="93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6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6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6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283" t="s">
        <v>38</v>
      </c>
      <c r="B160" s="290"/>
      <c r="C160" s="291"/>
      <c r="D160" s="213">
        <f>SUM(B152:C159)</f>
        <v>0</v>
      </c>
    </row>
    <row r="161" spans="1:6" x14ac:dyDescent="0.3">
      <c r="A161" s="283" t="s">
        <v>342</v>
      </c>
      <c r="B161" s="284"/>
      <c r="C161" s="28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2" t="s">
        <v>85</v>
      </c>
      <c r="B163" s="293"/>
      <c r="C163" s="293"/>
      <c r="D163" s="293"/>
      <c r="E163" s="293"/>
      <c r="F163" s="293"/>
    </row>
    <row r="164" spans="1:6" ht="18" x14ac:dyDescent="0.35">
      <c r="A164" s="76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7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283" t="s">
        <v>38</v>
      </c>
      <c r="B168" s="284"/>
      <c r="C168" s="285"/>
      <c r="D168" s="212">
        <f>SUM(B164:C167)</f>
        <v>0</v>
      </c>
    </row>
    <row r="169" spans="1:6" x14ac:dyDescent="0.3">
      <c r="A169" s="283" t="s">
        <v>342</v>
      </c>
      <c r="B169" s="284"/>
      <c r="C169" s="28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0" t="s">
        <v>17</v>
      </c>
      <c r="B171" s="301"/>
      <c r="C171" s="301"/>
      <c r="D171" s="301"/>
      <c r="E171" s="301"/>
      <c r="F171" s="30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7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283" t="s">
        <v>38</v>
      </c>
      <c r="B176" s="284"/>
      <c r="C176" s="285"/>
      <c r="D176" s="212">
        <f>SUM(B172:C175)</f>
        <v>0</v>
      </c>
    </row>
    <row r="177" spans="1:6" x14ac:dyDescent="0.3">
      <c r="A177" s="283" t="s">
        <v>342</v>
      </c>
      <c r="B177" s="284"/>
      <c r="C177" s="28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2" t="s">
        <v>87</v>
      </c>
      <c r="B179" s="293"/>
      <c r="C179" s="293"/>
      <c r="D179" s="293"/>
      <c r="E179" s="293"/>
      <c r="F179" s="293"/>
    </row>
    <row r="180" spans="1:6" x14ac:dyDescent="0.3">
      <c r="A180" s="87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5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283" t="s">
        <v>38</v>
      </c>
      <c r="B185" s="284"/>
      <c r="C185" s="285"/>
      <c r="D185" s="212">
        <f>SUM(B180:C184)</f>
        <v>0</v>
      </c>
    </row>
    <row r="186" spans="1:6" x14ac:dyDescent="0.3">
      <c r="A186" s="283" t="s">
        <v>342</v>
      </c>
      <c r="B186" s="284"/>
      <c r="C186" s="28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2" t="s">
        <v>242</v>
      </c>
      <c r="B188" s="293"/>
      <c r="C188" s="293"/>
      <c r="D188" s="293"/>
      <c r="E188" s="293"/>
      <c r="F188" s="293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6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283" t="s">
        <v>38</v>
      </c>
      <c r="B193" s="284"/>
      <c r="C193" s="285"/>
      <c r="D193" s="97">
        <f>SUM(B189:C192)</f>
        <v>0</v>
      </c>
    </row>
    <row r="194" spans="1:4" x14ac:dyDescent="0.3">
      <c r="A194" s="283" t="s">
        <v>342</v>
      </c>
      <c r="B194" s="284"/>
      <c r="C194" s="28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18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tabSelected="1" view="pageBreakPreview" topLeftCell="A493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71"/>
      <c r="E1" s="271"/>
      <c r="F1" s="271"/>
      <c r="G1" s="271"/>
      <c r="H1" s="271"/>
      <c r="I1" s="27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72" t="s">
        <v>201</v>
      </c>
      <c r="B7" s="272"/>
      <c r="C7" s="272"/>
      <c r="D7" s="272"/>
      <c r="E7" s="272"/>
      <c r="F7" s="272"/>
      <c r="G7" s="211"/>
      <c r="H7" s="211"/>
      <c r="I7" s="211"/>
    </row>
    <row r="8" spans="1:9" ht="29.25" x14ac:dyDescent="0.45">
      <c r="A8" s="273" t="str">
        <f>'Page de garde'!D18</f>
        <v>Sfax Jadida</v>
      </c>
      <c r="B8" s="273"/>
      <c r="C8" s="273"/>
      <c r="D8" s="273"/>
      <c r="E8" s="273"/>
      <c r="F8" s="273"/>
      <c r="G8" s="214"/>
      <c r="H8" s="214"/>
      <c r="I8" s="211"/>
    </row>
    <row r="9" spans="1:9" ht="24" x14ac:dyDescent="0.45">
      <c r="A9" s="38" t="s">
        <v>44</v>
      </c>
      <c r="B9" s="274"/>
      <c r="C9" s="274"/>
      <c r="D9" s="274"/>
      <c r="E9" s="274"/>
      <c r="F9" s="274"/>
      <c r="G9" s="214"/>
      <c r="H9" s="214"/>
      <c r="I9" s="211"/>
    </row>
    <row r="10" spans="1:9" ht="24" x14ac:dyDescent="0.45">
      <c r="A10" s="39" t="s">
        <v>46</v>
      </c>
      <c r="B10" s="275"/>
      <c r="C10" s="275"/>
      <c r="D10" s="275"/>
      <c r="E10" s="275"/>
      <c r="F10" s="275"/>
      <c r="G10" s="214"/>
      <c r="H10" s="214"/>
      <c r="I10" s="211"/>
    </row>
    <row r="11" spans="1:9" ht="24" x14ac:dyDescent="0.45">
      <c r="A11" s="38" t="s">
        <v>45</v>
      </c>
      <c r="B11" s="270"/>
      <c r="C11" s="270"/>
      <c r="D11" s="270"/>
      <c r="E11" s="270"/>
      <c r="F11" s="270"/>
      <c r="G11" s="214"/>
      <c r="H11" s="214"/>
      <c r="I11" s="211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4"/>
      <c r="H12" s="214"/>
      <c r="I12" s="211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100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6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9" t="s">
        <v>11</v>
      </c>
      <c r="B33" s="168" t="s">
        <v>34</v>
      </c>
      <c r="C33" s="215" t="str">
        <f>IF(B33=0, -5, "0")</f>
        <v>0</v>
      </c>
      <c r="D33" s="129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9" t="s">
        <v>287</v>
      </c>
      <c r="B36" s="168">
        <v>0</v>
      </c>
      <c r="C36" s="152"/>
      <c r="D36" s="13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6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3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6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8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7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7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6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9" t="s">
        <v>287</v>
      </c>
      <c r="B92" s="168">
        <v>0</v>
      </c>
      <c r="C92" s="152"/>
      <c r="D92" s="25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9"/>
      <c r="E106" s="145"/>
      <c r="F106" s="145"/>
    </row>
    <row r="107" spans="1:6" ht="18" x14ac:dyDescent="0.35">
      <c r="A107" s="76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3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6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8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6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6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3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3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10" t="s">
        <v>287</v>
      </c>
      <c r="B145" s="168">
        <v>0</v>
      </c>
      <c r="C145" s="152"/>
      <c r="D145" s="13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6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3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6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6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7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9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1" t="s">
        <v>287</v>
      </c>
      <c r="B185" s="168">
        <v>0</v>
      </c>
      <c r="C185" s="152"/>
      <c r="D185" s="13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3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3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8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7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9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6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3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100" t="s">
        <v>287</v>
      </c>
      <c r="B241" s="169">
        <v>0</v>
      </c>
      <c r="C241" s="152"/>
      <c r="D241" s="25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3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6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6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8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7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1" t="s">
        <v>287</v>
      </c>
      <c r="B284" s="169">
        <v>0</v>
      </c>
      <c r="C284" s="152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6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6" t="s">
        <v>367</v>
      </c>
      <c r="B309" s="169" t="s">
        <v>34</v>
      </c>
      <c r="C309" s="215" t="str">
        <f>IF(B309=0, -5, "0")</f>
        <v>0</v>
      </c>
      <c r="D309" s="98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6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8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7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1" t="s">
        <v>287</v>
      </c>
      <c r="B317" s="169">
        <v>0</v>
      </c>
      <c r="C317" s="152"/>
      <c r="D317" s="13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6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6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3" t="s">
        <v>23</v>
      </c>
      <c r="B333" s="168" t="s">
        <v>34</v>
      </c>
      <c r="C333" s="215" t="str">
        <f>IF(B333=0, -5, "0")</f>
        <v>0</v>
      </c>
      <c r="D333" s="129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1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6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1" t="s">
        <v>287</v>
      </c>
      <c r="B345" s="168">
        <v>0</v>
      </c>
      <c r="C345" s="152"/>
      <c r="D345" s="25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68" t="s">
        <v>113</v>
      </c>
      <c r="B354" s="269"/>
      <c r="C354" s="269"/>
      <c r="D354" s="269"/>
      <c r="E354" s="269"/>
      <c r="F354" s="26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6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6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9"/>
      <c r="E373" s="145"/>
      <c r="F373" s="145"/>
    </row>
    <row r="374" spans="1:6" ht="18" x14ac:dyDescent="0.35">
      <c r="A374" s="76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6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6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7"/>
      <c r="F388" s="16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6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6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9" t="s">
        <v>287</v>
      </c>
      <c r="B398" s="169">
        <v>0</v>
      </c>
      <c r="C398" s="152"/>
      <c r="D398" s="25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68" t="s">
        <v>19</v>
      </c>
      <c r="B407" s="269"/>
      <c r="C407" s="269"/>
      <c r="D407" s="269"/>
      <c r="E407" s="269"/>
      <c r="F407" s="26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6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8" t="s">
        <v>122</v>
      </c>
      <c r="B418" s="269"/>
      <c r="C418" s="269"/>
      <c r="D418" s="269"/>
      <c r="E418" s="269"/>
      <c r="F418" s="269"/>
    </row>
    <row r="419" spans="1:6" ht="16.5" x14ac:dyDescent="0.25">
      <c r="A419" s="107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6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7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1" t="s">
        <v>287</v>
      </c>
      <c r="B428" s="168">
        <v>0</v>
      </c>
      <c r="C428" s="152"/>
      <c r="D428" s="13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7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6" t="s">
        <v>287</v>
      </c>
      <c r="B447" s="168">
        <v>0</v>
      </c>
      <c r="C447" s="152"/>
      <c r="D447" s="13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6" t="s">
        <v>287</v>
      </c>
      <c r="B460" s="168">
        <v>0</v>
      </c>
      <c r="C460" s="152"/>
      <c r="D460" s="25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25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3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3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100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100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100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100" t="s">
        <v>287</v>
      </c>
      <c r="B490" s="168">
        <v>0</v>
      </c>
      <c r="C490" s="152"/>
      <c r="D490" s="17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7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3" t="s">
        <v>287</v>
      </c>
      <c r="B499" s="168">
        <v>0</v>
      </c>
      <c r="C499" s="168"/>
      <c r="D499" s="13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7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JG/ly35dO1TOdssdBIHZpRoXv4UtbaFKG9SibE48+EchxAC4g1GxMHPZGr8WaQL85t2E0CDxurpCEsLlzGX0Bw==" saltValue="Ter7AQFOPqg7Q4HoJkqup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5"/>
      <c r="E1" s="295"/>
      <c r="F1" s="295"/>
      <c r="G1" s="295"/>
      <c r="H1" s="295"/>
      <c r="I1" s="29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14"/>
      <c r="H6" s="214"/>
      <c r="I6" s="214"/>
    </row>
    <row r="7" spans="1:9" s="36" customFormat="1" ht="21.75" customHeight="1" x14ac:dyDescent="0.45">
      <c r="A7" s="273" t="str">
        <f>'A1 Exploitation'!A8:F8</f>
        <v>Sfax Jadida</v>
      </c>
      <c r="B7" s="273"/>
      <c r="C7" s="273"/>
      <c r="D7" s="273"/>
      <c r="E7" s="273"/>
      <c r="F7" s="273"/>
      <c r="G7" s="214"/>
      <c r="H7" s="214"/>
      <c r="I7" s="214"/>
    </row>
    <row r="8" spans="1:9" s="36" customFormat="1" ht="24" x14ac:dyDescent="0.45">
      <c r="A8" s="38" t="s">
        <v>44</v>
      </c>
      <c r="B8" s="296">
        <f>'A3 Exploitation'!B9:F9</f>
        <v>0</v>
      </c>
      <c r="C8" s="296"/>
      <c r="D8" s="296"/>
      <c r="E8" s="296"/>
      <c r="F8" s="296"/>
      <c r="G8" s="214"/>
      <c r="H8" s="214"/>
      <c r="I8" s="214"/>
    </row>
    <row r="9" spans="1:9" s="36" customFormat="1" ht="24" x14ac:dyDescent="0.45">
      <c r="A9" s="39" t="s">
        <v>46</v>
      </c>
      <c r="B9" s="297">
        <f>'A3 Exploitation'!B10:F10</f>
        <v>0</v>
      </c>
      <c r="C9" s="297"/>
      <c r="D9" s="297"/>
      <c r="E9" s="297"/>
      <c r="F9" s="297"/>
      <c r="G9" s="214"/>
      <c r="H9" s="214"/>
      <c r="I9" s="214"/>
    </row>
    <row r="10" spans="1:9" s="36" customFormat="1" ht="24" x14ac:dyDescent="0.45">
      <c r="A10" s="38" t="s">
        <v>45</v>
      </c>
      <c r="B10" s="294">
        <f>'A3 Exploitation'!B11:F11</f>
        <v>0</v>
      </c>
      <c r="C10" s="294"/>
      <c r="D10" s="294"/>
      <c r="E10" s="294"/>
      <c r="F10" s="294"/>
      <c r="G10" s="214"/>
      <c r="H10" s="214"/>
      <c r="I10" s="214"/>
    </row>
    <row r="11" spans="1:9" s="36" customFormat="1" ht="24" x14ac:dyDescent="0.45">
      <c r="A11" s="38" t="s">
        <v>341</v>
      </c>
      <c r="B11" s="286">
        <f>D198</f>
        <v>0</v>
      </c>
      <c r="C11" s="286"/>
      <c r="D11" s="286"/>
      <c r="E11" s="286"/>
      <c r="F11" s="286"/>
      <c r="G11" s="214"/>
      <c r="H11" s="214"/>
      <c r="I11" s="214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287" t="s">
        <v>0</v>
      </c>
      <c r="B16" s="288"/>
      <c r="C16" s="288"/>
      <c r="D16" s="288"/>
      <c r="E16" s="288"/>
      <c r="F16" s="28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7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289" t="s">
        <v>38</v>
      </c>
      <c r="B22" s="290"/>
      <c r="C22" s="291"/>
      <c r="D22" s="213">
        <f>SUM(B17:C21)</f>
        <v>0</v>
      </c>
    </row>
    <row r="23" spans="1:6" x14ac:dyDescent="0.3">
      <c r="A23" s="283" t="s">
        <v>342</v>
      </c>
      <c r="B23" s="284"/>
      <c r="C23" s="28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2" t="s">
        <v>4</v>
      </c>
      <c r="B25" s="293"/>
      <c r="C25" s="293"/>
      <c r="D25" s="293"/>
      <c r="E25" s="293"/>
      <c r="F25" s="293"/>
    </row>
    <row r="26" spans="1:6" ht="18" x14ac:dyDescent="0.35">
      <c r="A26" s="76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283" t="s">
        <v>38</v>
      </c>
      <c r="B32" s="284"/>
      <c r="C32" s="285"/>
      <c r="D32" s="212">
        <f>SUM(B26:C31)</f>
        <v>0</v>
      </c>
    </row>
    <row r="33" spans="1:7" x14ac:dyDescent="0.3">
      <c r="A33" s="283" t="s">
        <v>342</v>
      </c>
      <c r="B33" s="284"/>
      <c r="C33" s="285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2" t="s">
        <v>246</v>
      </c>
      <c r="B35" s="293"/>
      <c r="C35" s="293"/>
      <c r="D35" s="293"/>
      <c r="E35" s="293"/>
      <c r="F35" s="293"/>
    </row>
    <row r="36" spans="1:7" s="50" customFormat="1" ht="18" x14ac:dyDescent="0.35">
      <c r="A36" s="76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83" t="s">
        <v>38</v>
      </c>
      <c r="B41" s="284"/>
      <c r="C41" s="285"/>
      <c r="D41" s="212">
        <f>SUM(B36:C40)</f>
        <v>0</v>
      </c>
      <c r="E41" s="37"/>
      <c r="F41" s="37"/>
    </row>
    <row r="42" spans="1:7" s="50" customFormat="1" x14ac:dyDescent="0.3">
      <c r="A42" s="283" t="s">
        <v>342</v>
      </c>
      <c r="B42" s="284"/>
      <c r="C42" s="285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298" t="s">
        <v>21</v>
      </c>
      <c r="B44" s="299"/>
      <c r="C44" s="299"/>
      <c r="D44" s="299"/>
      <c r="E44" s="299"/>
      <c r="F44" s="299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6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283" t="s">
        <v>38</v>
      </c>
      <c r="B51" s="284"/>
      <c r="C51" s="285"/>
      <c r="D51" s="212">
        <f>SUM(B45:C50)</f>
        <v>0</v>
      </c>
    </row>
    <row r="52" spans="1:6" x14ac:dyDescent="0.3">
      <c r="A52" s="283" t="s">
        <v>342</v>
      </c>
      <c r="B52" s="284"/>
      <c r="C52" s="28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2" t="s">
        <v>8</v>
      </c>
      <c r="B54" s="293"/>
      <c r="C54" s="293"/>
      <c r="D54" s="293"/>
      <c r="E54" s="293"/>
      <c r="F54" s="293"/>
    </row>
    <row r="55" spans="1:6" ht="36" x14ac:dyDescent="0.35">
      <c r="A55" s="83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3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6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283" t="s">
        <v>38</v>
      </c>
      <c r="B62" s="284"/>
      <c r="C62" s="285"/>
      <c r="D62" s="212">
        <f>SUM(B55:C61)</f>
        <v>0</v>
      </c>
    </row>
    <row r="63" spans="1:6" x14ac:dyDescent="0.3">
      <c r="A63" s="283" t="s">
        <v>342</v>
      </c>
      <c r="B63" s="284"/>
      <c r="C63" s="28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2" t="s">
        <v>143</v>
      </c>
      <c r="B65" s="293"/>
      <c r="C65" s="293"/>
      <c r="D65" s="293"/>
      <c r="E65" s="293"/>
      <c r="F65" s="293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9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9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9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3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8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283" t="s">
        <v>38</v>
      </c>
      <c r="B83" s="284"/>
      <c r="C83" s="285"/>
      <c r="D83" s="212">
        <f>SUM(B66:C82)</f>
        <v>0</v>
      </c>
    </row>
    <row r="84" spans="1:6" x14ac:dyDescent="0.3">
      <c r="A84" s="283" t="s">
        <v>342</v>
      </c>
      <c r="B84" s="284"/>
      <c r="C84" s="28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2" t="s">
        <v>237</v>
      </c>
      <c r="B86" s="293"/>
      <c r="C86" s="293"/>
      <c r="D86" s="293"/>
      <c r="E86" s="293"/>
      <c r="F86" s="293"/>
    </row>
    <row r="87" spans="1:6" ht="34.5" x14ac:dyDescent="0.4">
      <c r="A87" s="93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9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6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9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8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4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283" t="s">
        <v>38</v>
      </c>
      <c r="B101" s="284"/>
      <c r="C101" s="285"/>
      <c r="D101" s="212">
        <f>SUM(B87:C100)</f>
        <v>0</v>
      </c>
    </row>
    <row r="102" spans="1:6" x14ac:dyDescent="0.3">
      <c r="A102" s="283" t="s">
        <v>342</v>
      </c>
      <c r="B102" s="284"/>
      <c r="C102" s="28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2" t="s">
        <v>238</v>
      </c>
      <c r="B105" s="293"/>
      <c r="C105" s="293"/>
      <c r="D105" s="293"/>
      <c r="E105" s="293"/>
      <c r="F105" s="293"/>
    </row>
    <row r="106" spans="1:6" s="50" customFormat="1" ht="34.5" x14ac:dyDescent="0.4">
      <c r="A106" s="93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2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9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2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9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9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4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283" t="s">
        <v>38</v>
      </c>
      <c r="B117" s="284"/>
      <c r="C117" s="285"/>
      <c r="D117" s="212">
        <f>SUM(B106:C116)</f>
        <v>0</v>
      </c>
      <c r="E117" s="37"/>
      <c r="F117" s="37"/>
    </row>
    <row r="118" spans="1:6" s="50" customFormat="1" x14ac:dyDescent="0.3">
      <c r="A118" s="283" t="s">
        <v>342</v>
      </c>
      <c r="B118" s="284"/>
      <c r="C118" s="28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2" t="s">
        <v>208</v>
      </c>
      <c r="B120" s="293"/>
      <c r="C120" s="293"/>
      <c r="D120" s="293"/>
      <c r="E120" s="293"/>
      <c r="F120" s="293"/>
    </row>
    <row r="121" spans="1:6" x14ac:dyDescent="0.3">
      <c r="A121" s="87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7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3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6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3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8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283" t="s">
        <v>38</v>
      </c>
      <c r="B132" s="284"/>
      <c r="C132" s="285"/>
      <c r="D132" s="212">
        <f>SUM(B121:C131)</f>
        <v>0</v>
      </c>
    </row>
    <row r="133" spans="1:6" x14ac:dyDescent="0.3">
      <c r="A133" s="283" t="s">
        <v>342</v>
      </c>
      <c r="B133" s="284"/>
      <c r="C133" s="28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2" t="s">
        <v>78</v>
      </c>
      <c r="B135" s="293"/>
      <c r="C135" s="293"/>
      <c r="D135" s="293"/>
      <c r="E135" s="293"/>
      <c r="F135" s="293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6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5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6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6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3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283" t="s">
        <v>38</v>
      </c>
      <c r="B148" s="284"/>
      <c r="C148" s="285"/>
      <c r="D148" s="212">
        <f>SUM(B136:C147)</f>
        <v>0</v>
      </c>
    </row>
    <row r="149" spans="1:6" x14ac:dyDescent="0.3">
      <c r="A149" s="283" t="s">
        <v>342</v>
      </c>
      <c r="B149" s="284"/>
      <c r="C149" s="28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2" t="s">
        <v>243</v>
      </c>
      <c r="B151" s="293"/>
      <c r="C151" s="293"/>
      <c r="D151" s="293"/>
      <c r="E151" s="293"/>
      <c r="F151" s="293"/>
    </row>
    <row r="152" spans="1:6" x14ac:dyDescent="0.3">
      <c r="A152" s="93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6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6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6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283" t="s">
        <v>38</v>
      </c>
      <c r="B160" s="290"/>
      <c r="C160" s="291"/>
      <c r="D160" s="213">
        <f>SUM(B152:C159)</f>
        <v>0</v>
      </c>
    </row>
    <row r="161" spans="1:6" x14ac:dyDescent="0.3">
      <c r="A161" s="283" t="s">
        <v>342</v>
      </c>
      <c r="B161" s="284"/>
      <c r="C161" s="28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2" t="s">
        <v>85</v>
      </c>
      <c r="B163" s="293"/>
      <c r="C163" s="293"/>
      <c r="D163" s="293"/>
      <c r="E163" s="293"/>
      <c r="F163" s="293"/>
    </row>
    <row r="164" spans="1:6" ht="18" x14ac:dyDescent="0.35">
      <c r="A164" s="76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7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283" t="s">
        <v>38</v>
      </c>
      <c r="B168" s="284"/>
      <c r="C168" s="285"/>
      <c r="D168" s="212">
        <f>SUM(B164:C167)</f>
        <v>0</v>
      </c>
    </row>
    <row r="169" spans="1:6" x14ac:dyDescent="0.3">
      <c r="A169" s="283" t="s">
        <v>342</v>
      </c>
      <c r="B169" s="284"/>
      <c r="C169" s="28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0" t="s">
        <v>17</v>
      </c>
      <c r="B171" s="301"/>
      <c r="C171" s="301"/>
      <c r="D171" s="301"/>
      <c r="E171" s="301"/>
      <c r="F171" s="30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7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283" t="s">
        <v>38</v>
      </c>
      <c r="B176" s="284"/>
      <c r="C176" s="285"/>
      <c r="D176" s="212">
        <f>SUM(B172:C175)</f>
        <v>0</v>
      </c>
    </row>
    <row r="177" spans="1:6" x14ac:dyDescent="0.3">
      <c r="A177" s="283" t="s">
        <v>342</v>
      </c>
      <c r="B177" s="284"/>
      <c r="C177" s="28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2" t="s">
        <v>87</v>
      </c>
      <c r="B179" s="293"/>
      <c r="C179" s="293"/>
      <c r="D179" s="293"/>
      <c r="E179" s="293"/>
      <c r="F179" s="293"/>
    </row>
    <row r="180" spans="1:6" x14ac:dyDescent="0.3">
      <c r="A180" s="87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5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283" t="s">
        <v>38</v>
      </c>
      <c r="B185" s="284"/>
      <c r="C185" s="285"/>
      <c r="D185" s="212">
        <f>SUM(B180:C184)</f>
        <v>0</v>
      </c>
    </row>
    <row r="186" spans="1:6" x14ac:dyDescent="0.3">
      <c r="A186" s="283" t="s">
        <v>342</v>
      </c>
      <c r="B186" s="284"/>
      <c r="C186" s="28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2" t="s">
        <v>242</v>
      </c>
      <c r="B188" s="293"/>
      <c r="C188" s="293"/>
      <c r="D188" s="293"/>
      <c r="E188" s="293"/>
      <c r="F188" s="293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6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283" t="s">
        <v>38</v>
      </c>
      <c r="B193" s="284"/>
      <c r="C193" s="285"/>
      <c r="D193" s="97">
        <f>SUM(B189:C192)</f>
        <v>0</v>
      </c>
    </row>
    <row r="194" spans="1:4" x14ac:dyDescent="0.3">
      <c r="A194" s="283" t="s">
        <v>342</v>
      </c>
      <c r="B194" s="284"/>
      <c r="C194" s="28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18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7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71"/>
      <c r="E1" s="271"/>
      <c r="F1" s="271"/>
      <c r="G1" s="271"/>
      <c r="H1" s="271"/>
      <c r="I1" s="271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72" t="s">
        <v>201</v>
      </c>
      <c r="B7" s="272"/>
      <c r="C7" s="272"/>
      <c r="D7" s="272"/>
      <c r="E7" s="272"/>
      <c r="F7" s="272"/>
      <c r="G7" s="211"/>
      <c r="H7" s="211"/>
      <c r="I7" s="211"/>
    </row>
    <row r="8" spans="1:9" ht="29.25" x14ac:dyDescent="0.45">
      <c r="A8" s="273" t="str">
        <f>'Page de garde'!D18</f>
        <v>Sfax Jadida</v>
      </c>
      <c r="B8" s="273"/>
      <c r="C8" s="273"/>
      <c r="D8" s="273"/>
      <c r="E8" s="273"/>
      <c r="F8" s="273"/>
      <c r="G8" s="214"/>
      <c r="H8" s="214"/>
      <c r="I8" s="211"/>
    </row>
    <row r="9" spans="1:9" ht="24" x14ac:dyDescent="0.45">
      <c r="A9" s="38" t="s">
        <v>44</v>
      </c>
      <c r="B9" s="274"/>
      <c r="C9" s="274"/>
      <c r="D9" s="274"/>
      <c r="E9" s="274"/>
      <c r="F9" s="274"/>
      <c r="G9" s="214"/>
      <c r="H9" s="214"/>
      <c r="I9" s="211"/>
    </row>
    <row r="10" spans="1:9" ht="24" x14ac:dyDescent="0.45">
      <c r="A10" s="39" t="s">
        <v>46</v>
      </c>
      <c r="B10" s="275"/>
      <c r="C10" s="275"/>
      <c r="D10" s="275"/>
      <c r="E10" s="275"/>
      <c r="F10" s="275"/>
      <c r="G10" s="214"/>
      <c r="H10" s="214"/>
      <c r="I10" s="211"/>
    </row>
    <row r="11" spans="1:9" ht="24" x14ac:dyDescent="0.45">
      <c r="A11" s="38" t="s">
        <v>45</v>
      </c>
      <c r="B11" s="270"/>
      <c r="C11" s="270"/>
      <c r="D11" s="270"/>
      <c r="E11" s="270"/>
      <c r="F11" s="270"/>
      <c r="G11" s="214"/>
      <c r="H11" s="214"/>
      <c r="I11" s="211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4"/>
      <c r="H12" s="214"/>
      <c r="I12" s="211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100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6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9" t="s">
        <v>11</v>
      </c>
      <c r="B33" s="168" t="s">
        <v>34</v>
      </c>
      <c r="C33" s="215" t="str">
        <f>IF(B33=0, -5, "0")</f>
        <v>0</v>
      </c>
      <c r="D33" s="129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9" t="s">
        <v>287</v>
      </c>
      <c r="B36" s="168">
        <v>0</v>
      </c>
      <c r="C36" s="152"/>
      <c r="D36" s="132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67" t="s">
        <v>137</v>
      </c>
      <c r="B43" s="267"/>
      <c r="C43" s="267"/>
      <c r="D43" s="267"/>
      <c r="E43" s="267"/>
      <c r="F43" s="267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6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3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6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8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7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7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6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9" t="s">
        <v>287</v>
      </c>
      <c r="B92" s="168">
        <v>0</v>
      </c>
      <c r="C92" s="152"/>
      <c r="D92" s="253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67" t="s">
        <v>129</v>
      </c>
      <c r="B99" s="267"/>
      <c r="C99" s="267"/>
      <c r="D99" s="267"/>
      <c r="E99" s="267"/>
      <c r="F99" s="267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9"/>
      <c r="E106" s="145"/>
      <c r="F106" s="145"/>
    </row>
    <row r="107" spans="1:6" ht="18" x14ac:dyDescent="0.35">
      <c r="A107" s="76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3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65" t="s">
        <v>133</v>
      </c>
      <c r="B113" s="266"/>
      <c r="C113" s="266"/>
      <c r="D113" s="266"/>
      <c r="E113" s="266"/>
      <c r="F113" s="266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6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8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6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65" t="s">
        <v>73</v>
      </c>
      <c r="B137" s="266"/>
      <c r="C137" s="266"/>
      <c r="D137" s="266"/>
      <c r="E137" s="266"/>
      <c r="F137" s="266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6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3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3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10" t="s">
        <v>287</v>
      </c>
      <c r="B145" s="168">
        <v>0</v>
      </c>
      <c r="C145" s="152"/>
      <c r="D145" s="13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67" t="s">
        <v>130</v>
      </c>
      <c r="B152" s="267"/>
      <c r="C152" s="267"/>
      <c r="D152" s="267"/>
      <c r="E152" s="267"/>
      <c r="F152" s="267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6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65" t="s">
        <v>134</v>
      </c>
      <c r="B166" s="266"/>
      <c r="C166" s="266"/>
      <c r="D166" s="266"/>
      <c r="E166" s="266"/>
      <c r="F166" s="266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3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6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6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7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9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1" t="s">
        <v>287</v>
      </c>
      <c r="B185" s="168">
        <v>0</v>
      </c>
      <c r="C185" s="152"/>
      <c r="D185" s="132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67" t="s">
        <v>167</v>
      </c>
      <c r="B192" s="267"/>
      <c r="C192" s="267"/>
      <c r="D192" s="267"/>
      <c r="E192" s="267"/>
      <c r="F192" s="267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65" t="s">
        <v>158</v>
      </c>
      <c r="B194" s="266"/>
      <c r="C194" s="266"/>
      <c r="D194" s="266"/>
      <c r="E194" s="266"/>
      <c r="F194" s="266"/>
    </row>
    <row r="195" spans="1:7" ht="36" x14ac:dyDescent="0.35">
      <c r="A195" s="83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65" t="s">
        <v>76</v>
      </c>
      <c r="B209" s="266"/>
      <c r="C209" s="266"/>
      <c r="D209" s="266"/>
      <c r="E209" s="266"/>
      <c r="F209" s="266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3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3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8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7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9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65" t="s">
        <v>191</v>
      </c>
      <c r="B232" s="266"/>
      <c r="C232" s="266"/>
      <c r="D232" s="266"/>
      <c r="E232" s="266"/>
      <c r="F232" s="266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6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3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100" t="s">
        <v>287</v>
      </c>
      <c r="B241" s="169">
        <v>0</v>
      </c>
      <c r="C241" s="152"/>
      <c r="D241" s="254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67" t="s">
        <v>78</v>
      </c>
      <c r="B248" s="267"/>
      <c r="C248" s="267"/>
      <c r="D248" s="267"/>
      <c r="E248" s="267"/>
      <c r="F248" s="267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65" t="s">
        <v>79</v>
      </c>
      <c r="B250" s="266"/>
      <c r="C250" s="266"/>
      <c r="D250" s="266"/>
      <c r="E250" s="266"/>
      <c r="F250" s="266"/>
    </row>
    <row r="251" spans="1:6" s="3" customFormat="1" ht="36" x14ac:dyDescent="0.35">
      <c r="A251" s="83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3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6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65" t="s">
        <v>81</v>
      </c>
      <c r="B266" s="266"/>
      <c r="C266" s="266"/>
      <c r="D266" s="266"/>
      <c r="E266" s="266"/>
      <c r="F266" s="266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6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8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7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1" t="s">
        <v>287</v>
      </c>
      <c r="B284" s="169">
        <v>0</v>
      </c>
      <c r="C284" s="152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67" t="s">
        <v>4</v>
      </c>
      <c r="B291" s="267"/>
      <c r="C291" s="267"/>
      <c r="D291" s="267"/>
      <c r="E291" s="267"/>
      <c r="F291" s="267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65" t="s">
        <v>19</v>
      </c>
      <c r="B293" s="266"/>
      <c r="C293" s="266"/>
      <c r="D293" s="266"/>
      <c r="E293" s="266"/>
      <c r="F293" s="266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6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65" t="s">
        <v>122</v>
      </c>
      <c r="B305" s="266"/>
      <c r="C305" s="266"/>
      <c r="D305" s="266"/>
      <c r="E305" s="266"/>
      <c r="F305" s="266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6" t="s">
        <v>367</v>
      </c>
      <c r="B309" s="169" t="s">
        <v>34</v>
      </c>
      <c r="C309" s="215" t="str">
        <f>IF(B309=0, -5, "0")</f>
        <v>0</v>
      </c>
      <c r="D309" s="98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6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8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7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1" t="s">
        <v>287</v>
      </c>
      <c r="B317" s="169">
        <v>0</v>
      </c>
      <c r="C317" s="152"/>
      <c r="D317" s="132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67" t="s">
        <v>21</v>
      </c>
      <c r="B324" s="267"/>
      <c r="C324" s="267"/>
      <c r="D324" s="267"/>
      <c r="E324" s="267"/>
      <c r="F324" s="267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65" t="s">
        <v>12</v>
      </c>
      <c r="B326" s="266"/>
      <c r="C326" s="266"/>
      <c r="D326" s="266"/>
      <c r="E326" s="266"/>
      <c r="F326" s="266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6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6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3" t="s">
        <v>23</v>
      </c>
      <c r="B333" s="168" t="s">
        <v>34</v>
      </c>
      <c r="C333" s="215" t="str">
        <f>IF(B333=0, -5, "0")</f>
        <v>0</v>
      </c>
      <c r="D333" s="129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1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65" t="s">
        <v>25</v>
      </c>
      <c r="B339" s="266"/>
      <c r="C339" s="266"/>
      <c r="D339" s="266"/>
      <c r="E339" s="266"/>
      <c r="F339" s="266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6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1" t="s">
        <v>287</v>
      </c>
      <c r="B345" s="168">
        <v>0</v>
      </c>
      <c r="C345" s="152"/>
      <c r="D345" s="256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67" t="s">
        <v>8</v>
      </c>
      <c r="B352" s="267"/>
      <c r="C352" s="267"/>
      <c r="D352" s="267"/>
      <c r="E352" s="267"/>
      <c r="F352" s="267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68" t="s">
        <v>113</v>
      </c>
      <c r="B354" s="269"/>
      <c r="C354" s="269"/>
      <c r="D354" s="269"/>
      <c r="E354" s="269"/>
      <c r="F354" s="269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6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65" t="s">
        <v>25</v>
      </c>
      <c r="B366" s="266"/>
      <c r="C366" s="266"/>
      <c r="D366" s="266"/>
      <c r="E366" s="266"/>
      <c r="F366" s="266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6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9"/>
      <c r="E373" s="145"/>
      <c r="F373" s="145"/>
    </row>
    <row r="374" spans="1:6" ht="18" x14ac:dyDescent="0.35">
      <c r="A374" s="76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65" t="s">
        <v>124</v>
      </c>
      <c r="B382" s="266"/>
      <c r="C382" s="266"/>
      <c r="D382" s="266"/>
      <c r="E382" s="266"/>
      <c r="F382" s="266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6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6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7"/>
      <c r="F388" s="16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65" t="s">
        <v>29</v>
      </c>
      <c r="B391" s="266"/>
      <c r="C391" s="266"/>
      <c r="D391" s="266"/>
      <c r="E391" s="266"/>
      <c r="F391" s="266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6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6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9" t="s">
        <v>287</v>
      </c>
      <c r="B398" s="169">
        <v>0</v>
      </c>
      <c r="C398" s="152"/>
      <c r="D398" s="253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67" t="s">
        <v>125</v>
      </c>
      <c r="B405" s="267"/>
      <c r="C405" s="267"/>
      <c r="D405" s="267"/>
      <c r="E405" s="267"/>
      <c r="F405" s="267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68" t="s">
        <v>19</v>
      </c>
      <c r="B407" s="269"/>
      <c r="C407" s="269"/>
      <c r="D407" s="269"/>
      <c r="E407" s="269"/>
      <c r="F407" s="269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6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68" t="s">
        <v>122</v>
      </c>
      <c r="B418" s="269"/>
      <c r="C418" s="269"/>
      <c r="D418" s="269"/>
      <c r="E418" s="269"/>
      <c r="F418" s="269"/>
    </row>
    <row r="419" spans="1:6" ht="16.5" x14ac:dyDescent="0.25">
      <c r="A419" s="107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6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7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1" t="s">
        <v>287</v>
      </c>
      <c r="B428" s="168">
        <v>0</v>
      </c>
      <c r="C428" s="152"/>
      <c r="D428" s="132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67" t="s">
        <v>374</v>
      </c>
      <c r="B435" s="267"/>
      <c r="C435" s="267"/>
      <c r="D435" s="267"/>
      <c r="E435" s="267"/>
      <c r="F435" s="267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65" t="s">
        <v>375</v>
      </c>
      <c r="B437" s="266"/>
      <c r="C437" s="266"/>
      <c r="D437" s="266"/>
      <c r="E437" s="266"/>
      <c r="F437" s="266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7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65" t="s">
        <v>31</v>
      </c>
      <c r="B444" s="266"/>
      <c r="C444" s="266"/>
      <c r="D444" s="266"/>
      <c r="E444" s="266"/>
      <c r="F444" s="266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6" t="s">
        <v>287</v>
      </c>
      <c r="B447" s="168">
        <v>0</v>
      </c>
      <c r="C447" s="152"/>
      <c r="D447" s="132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67" t="s">
        <v>180</v>
      </c>
      <c r="B454" s="267"/>
      <c r="C454" s="267"/>
      <c r="D454" s="267"/>
      <c r="E454" s="267"/>
      <c r="F454" s="26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6" t="s">
        <v>287</v>
      </c>
      <c r="B460" s="168">
        <v>0</v>
      </c>
      <c r="C460" s="152"/>
      <c r="D460" s="254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67" t="s">
        <v>87</v>
      </c>
      <c r="B464" s="267"/>
      <c r="C464" s="267"/>
      <c r="D464" s="267"/>
      <c r="E464" s="267"/>
      <c r="F464" s="26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256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67" t="s">
        <v>151</v>
      </c>
      <c r="B473" s="267"/>
      <c r="C473" s="267"/>
      <c r="D473" s="267"/>
      <c r="E473" s="267"/>
      <c r="F473" s="26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3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3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100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100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100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100" t="s">
        <v>287</v>
      </c>
      <c r="B490" s="168">
        <v>0</v>
      </c>
      <c r="C490" s="152"/>
      <c r="D490" s="176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67" t="s">
        <v>152</v>
      </c>
      <c r="B494" s="267"/>
      <c r="C494" s="267"/>
      <c r="D494" s="267"/>
      <c r="E494" s="267"/>
      <c r="F494" s="267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7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3" t="s">
        <v>287</v>
      </c>
      <c r="B499" s="168">
        <v>0</v>
      </c>
      <c r="C499" s="168"/>
      <c r="D499" s="132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7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8qhJDFzlDDBq9fxJ0urb4pWKLGtNIZg3t+d9279oPKbEPkp43tDdZo20x61mdf5/f+elrGVLam1EPIP9UH8vTA==" saltValue="n8D/46QUo2l4R5AbPG+X1g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295"/>
      <c r="E1" s="295"/>
      <c r="F1" s="295"/>
      <c r="G1" s="295"/>
      <c r="H1" s="295"/>
      <c r="I1" s="295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14"/>
      <c r="H6" s="214"/>
      <c r="I6" s="214"/>
    </row>
    <row r="7" spans="1:9" s="36" customFormat="1" ht="21.75" customHeight="1" x14ac:dyDescent="0.45">
      <c r="A7" s="273" t="str">
        <f>'A1 Exploitation'!A8:F8</f>
        <v>Sfax Jadida</v>
      </c>
      <c r="B7" s="273"/>
      <c r="C7" s="273"/>
      <c r="D7" s="273"/>
      <c r="E7" s="273"/>
      <c r="F7" s="273"/>
      <c r="G7" s="214"/>
      <c r="H7" s="214"/>
      <c r="I7" s="214"/>
    </row>
    <row r="8" spans="1:9" s="36" customFormat="1" ht="24" x14ac:dyDescent="0.45">
      <c r="A8" s="38" t="s">
        <v>44</v>
      </c>
      <c r="B8" s="296">
        <f>'A4 Exploitation'!B9:F9</f>
        <v>0</v>
      </c>
      <c r="C8" s="296"/>
      <c r="D8" s="296"/>
      <c r="E8" s="296"/>
      <c r="F8" s="296"/>
      <c r="G8" s="214"/>
      <c r="H8" s="214"/>
      <c r="I8" s="214"/>
    </row>
    <row r="9" spans="1:9" s="36" customFormat="1" ht="24" x14ac:dyDescent="0.45">
      <c r="A9" s="39" t="s">
        <v>46</v>
      </c>
      <c r="B9" s="297">
        <f>'A4 Exploitation'!B10:F10</f>
        <v>0</v>
      </c>
      <c r="C9" s="297"/>
      <c r="D9" s="297"/>
      <c r="E9" s="297"/>
      <c r="F9" s="297"/>
      <c r="G9" s="214"/>
      <c r="H9" s="214"/>
      <c r="I9" s="214"/>
    </row>
    <row r="10" spans="1:9" s="36" customFormat="1" ht="24" x14ac:dyDescent="0.45">
      <c r="A10" s="38" t="s">
        <v>45</v>
      </c>
      <c r="B10" s="294">
        <f>'A4 Exploitation'!B11:F11</f>
        <v>0</v>
      </c>
      <c r="C10" s="294"/>
      <c r="D10" s="294"/>
      <c r="E10" s="294"/>
      <c r="F10" s="294"/>
      <c r="G10" s="214"/>
      <c r="H10" s="214"/>
      <c r="I10" s="214"/>
    </row>
    <row r="11" spans="1:9" s="36" customFormat="1" ht="24" x14ac:dyDescent="0.45">
      <c r="A11" s="38" t="s">
        <v>341</v>
      </c>
      <c r="B11" s="302">
        <f>D198</f>
        <v>0</v>
      </c>
      <c r="C11" s="302"/>
      <c r="D11" s="302"/>
      <c r="E11" s="302"/>
      <c r="F11" s="302"/>
      <c r="G11" s="214"/>
      <c r="H11" s="214"/>
      <c r="I11" s="214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287" t="s">
        <v>0</v>
      </c>
      <c r="B16" s="288"/>
      <c r="C16" s="288"/>
      <c r="D16" s="288"/>
      <c r="E16" s="288"/>
      <c r="F16" s="28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7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289" t="s">
        <v>38</v>
      </c>
      <c r="B22" s="290"/>
      <c r="C22" s="291"/>
      <c r="D22" s="213">
        <f>SUM(B17:C21)</f>
        <v>0</v>
      </c>
    </row>
    <row r="23" spans="1:6" x14ac:dyDescent="0.3">
      <c r="A23" s="283" t="s">
        <v>342</v>
      </c>
      <c r="B23" s="284"/>
      <c r="C23" s="285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2" t="s">
        <v>4</v>
      </c>
      <c r="B25" s="293"/>
      <c r="C25" s="293"/>
      <c r="D25" s="293"/>
      <c r="E25" s="293"/>
      <c r="F25" s="293"/>
    </row>
    <row r="26" spans="1:6" ht="18" x14ac:dyDescent="0.35">
      <c r="A26" s="76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283" t="s">
        <v>38</v>
      </c>
      <c r="B32" s="284"/>
      <c r="C32" s="285"/>
      <c r="D32" s="212">
        <f>SUM(B26:C31)</f>
        <v>0</v>
      </c>
    </row>
    <row r="33" spans="1:6" x14ac:dyDescent="0.3">
      <c r="A33" s="283" t="s">
        <v>342</v>
      </c>
      <c r="B33" s="284"/>
      <c r="C33" s="285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2" t="s">
        <v>246</v>
      </c>
      <c r="B35" s="293"/>
      <c r="C35" s="293"/>
      <c r="D35" s="293"/>
      <c r="E35" s="293"/>
      <c r="F35" s="293"/>
    </row>
    <row r="36" spans="1:6" s="50" customFormat="1" ht="18" x14ac:dyDescent="0.35">
      <c r="A36" s="76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283" t="s">
        <v>38</v>
      </c>
      <c r="B41" s="284"/>
      <c r="C41" s="285"/>
      <c r="D41" s="212">
        <f>SUM(B36:C40)</f>
        <v>0</v>
      </c>
      <c r="E41" s="37"/>
      <c r="F41" s="37"/>
    </row>
    <row r="42" spans="1:6" s="50" customFormat="1" x14ac:dyDescent="0.3">
      <c r="A42" s="283" t="s">
        <v>342</v>
      </c>
      <c r="B42" s="284"/>
      <c r="C42" s="285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6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283" t="s">
        <v>38</v>
      </c>
      <c r="B51" s="284"/>
      <c r="C51" s="285"/>
      <c r="D51" s="212">
        <f>SUM(B45:C50)</f>
        <v>0</v>
      </c>
    </row>
    <row r="52" spans="1:6" x14ac:dyDescent="0.3">
      <c r="A52" s="283" t="s">
        <v>342</v>
      </c>
      <c r="B52" s="284"/>
      <c r="C52" s="285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2" t="s">
        <v>8</v>
      </c>
      <c r="B54" s="293"/>
      <c r="C54" s="293"/>
      <c r="D54" s="293"/>
      <c r="E54" s="293"/>
      <c r="F54" s="293"/>
    </row>
    <row r="55" spans="1:6" ht="36" x14ac:dyDescent="0.35">
      <c r="A55" s="83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3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6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283" t="s">
        <v>38</v>
      </c>
      <c r="B62" s="284"/>
      <c r="C62" s="285"/>
      <c r="D62" s="212">
        <f>SUM(B55:C61)</f>
        <v>0</v>
      </c>
    </row>
    <row r="63" spans="1:6" x14ac:dyDescent="0.3">
      <c r="A63" s="283" t="s">
        <v>342</v>
      </c>
      <c r="B63" s="284"/>
      <c r="C63" s="285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2" t="s">
        <v>143</v>
      </c>
      <c r="B65" s="293"/>
      <c r="C65" s="293"/>
      <c r="D65" s="293"/>
      <c r="E65" s="293"/>
      <c r="F65" s="293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9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9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9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3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8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283" t="s">
        <v>38</v>
      </c>
      <c r="B83" s="284"/>
      <c r="C83" s="285"/>
      <c r="D83" s="212">
        <f>SUM(B66:C82)</f>
        <v>0</v>
      </c>
    </row>
    <row r="84" spans="1:6" x14ac:dyDescent="0.3">
      <c r="A84" s="283" t="s">
        <v>342</v>
      </c>
      <c r="B84" s="284"/>
      <c r="C84" s="285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2" t="s">
        <v>237</v>
      </c>
      <c r="B86" s="293"/>
      <c r="C86" s="293"/>
      <c r="D86" s="293"/>
      <c r="E86" s="293"/>
      <c r="F86" s="293"/>
    </row>
    <row r="87" spans="1:6" ht="34.5" x14ac:dyDescent="0.4">
      <c r="A87" s="93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9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6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9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8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4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283" t="s">
        <v>38</v>
      </c>
      <c r="B101" s="284"/>
      <c r="C101" s="285"/>
      <c r="D101" s="212">
        <f>SUM(B87:C100)</f>
        <v>0</v>
      </c>
    </row>
    <row r="102" spans="1:6" x14ac:dyDescent="0.3">
      <c r="A102" s="283" t="s">
        <v>342</v>
      </c>
      <c r="B102" s="284"/>
      <c r="C102" s="285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2" t="s">
        <v>238</v>
      </c>
      <c r="B105" s="293"/>
      <c r="C105" s="293"/>
      <c r="D105" s="293"/>
      <c r="E105" s="293"/>
      <c r="F105" s="293"/>
    </row>
    <row r="106" spans="1:6" s="50" customFormat="1" ht="34.5" x14ac:dyDescent="0.4">
      <c r="A106" s="93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2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9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2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9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9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4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283" t="s">
        <v>38</v>
      </c>
      <c r="B117" s="284"/>
      <c r="C117" s="285"/>
      <c r="D117" s="212">
        <f>SUM(B106:C116)</f>
        <v>0</v>
      </c>
      <c r="E117" s="37"/>
      <c r="F117" s="37"/>
    </row>
    <row r="118" spans="1:6" s="50" customFormat="1" x14ac:dyDescent="0.3">
      <c r="A118" s="283" t="s">
        <v>342</v>
      </c>
      <c r="B118" s="284"/>
      <c r="C118" s="285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2" t="s">
        <v>208</v>
      </c>
      <c r="B120" s="293"/>
      <c r="C120" s="293"/>
      <c r="D120" s="293"/>
      <c r="E120" s="293"/>
      <c r="F120" s="293"/>
    </row>
    <row r="121" spans="1:6" x14ac:dyDescent="0.3">
      <c r="A121" s="87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7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3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6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3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8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283" t="s">
        <v>38</v>
      </c>
      <c r="B132" s="284"/>
      <c r="C132" s="285"/>
      <c r="D132" s="212">
        <f>SUM(B121:C131)</f>
        <v>0</v>
      </c>
    </row>
    <row r="133" spans="1:6" x14ac:dyDescent="0.3">
      <c r="A133" s="283" t="s">
        <v>342</v>
      </c>
      <c r="B133" s="284"/>
      <c r="C133" s="285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2" t="s">
        <v>78</v>
      </c>
      <c r="B135" s="293"/>
      <c r="C135" s="293"/>
      <c r="D135" s="293"/>
      <c r="E135" s="293"/>
      <c r="F135" s="293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6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5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6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6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3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283" t="s">
        <v>38</v>
      </c>
      <c r="B148" s="284"/>
      <c r="C148" s="285"/>
      <c r="D148" s="212">
        <f>SUM(B136:C147)</f>
        <v>0</v>
      </c>
    </row>
    <row r="149" spans="1:6" x14ac:dyDescent="0.3">
      <c r="A149" s="283" t="s">
        <v>342</v>
      </c>
      <c r="B149" s="284"/>
      <c r="C149" s="285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2" t="s">
        <v>243</v>
      </c>
      <c r="B151" s="293"/>
      <c r="C151" s="293"/>
      <c r="D151" s="293"/>
      <c r="E151" s="293"/>
      <c r="F151" s="293"/>
    </row>
    <row r="152" spans="1:6" x14ac:dyDescent="0.3">
      <c r="A152" s="93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6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6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6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283" t="s">
        <v>38</v>
      </c>
      <c r="B160" s="290"/>
      <c r="C160" s="291"/>
      <c r="D160" s="213">
        <f>SUM(B152:C159)</f>
        <v>0</v>
      </c>
    </row>
    <row r="161" spans="1:6" x14ac:dyDescent="0.3">
      <c r="A161" s="283" t="s">
        <v>342</v>
      </c>
      <c r="B161" s="284"/>
      <c r="C161" s="285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2" t="s">
        <v>85</v>
      </c>
      <c r="B163" s="293"/>
      <c r="C163" s="293"/>
      <c r="D163" s="293"/>
      <c r="E163" s="293"/>
      <c r="F163" s="293"/>
    </row>
    <row r="164" spans="1:6" ht="18" x14ac:dyDescent="0.35">
      <c r="A164" s="76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7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283" t="s">
        <v>38</v>
      </c>
      <c r="B168" s="284"/>
      <c r="C168" s="285"/>
      <c r="D168" s="212">
        <f>SUM(B164:C167)</f>
        <v>0</v>
      </c>
    </row>
    <row r="169" spans="1:6" x14ac:dyDescent="0.3">
      <c r="A169" s="283" t="s">
        <v>342</v>
      </c>
      <c r="B169" s="284"/>
      <c r="C169" s="285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0" t="s">
        <v>17</v>
      </c>
      <c r="B171" s="301"/>
      <c r="C171" s="301"/>
      <c r="D171" s="301"/>
      <c r="E171" s="301"/>
      <c r="F171" s="301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7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283" t="s">
        <v>38</v>
      </c>
      <c r="B176" s="284"/>
      <c r="C176" s="285"/>
      <c r="D176" s="212">
        <f>SUM(B172:C175)</f>
        <v>0</v>
      </c>
    </row>
    <row r="177" spans="1:6" x14ac:dyDescent="0.3">
      <c r="A177" s="283" t="s">
        <v>342</v>
      </c>
      <c r="B177" s="284"/>
      <c r="C177" s="285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2" t="s">
        <v>87</v>
      </c>
      <c r="B179" s="293"/>
      <c r="C179" s="293"/>
      <c r="D179" s="293"/>
      <c r="E179" s="293"/>
      <c r="F179" s="293"/>
    </row>
    <row r="180" spans="1:6" x14ac:dyDescent="0.3">
      <c r="A180" s="87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5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283" t="s">
        <v>38</v>
      </c>
      <c r="B185" s="284"/>
      <c r="C185" s="285"/>
      <c r="D185" s="212">
        <f>SUM(B180:C184)</f>
        <v>0</v>
      </c>
    </row>
    <row r="186" spans="1:6" x14ac:dyDescent="0.3">
      <c r="A186" s="283" t="s">
        <v>342</v>
      </c>
      <c r="B186" s="284"/>
      <c r="C186" s="285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2" t="s">
        <v>242</v>
      </c>
      <c r="B188" s="293"/>
      <c r="C188" s="293"/>
      <c r="D188" s="293"/>
      <c r="E188" s="293"/>
      <c r="F188" s="293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6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283" t="s">
        <v>38</v>
      </c>
      <c r="B193" s="284"/>
      <c r="C193" s="285"/>
      <c r="D193" s="97">
        <f>SUM(B189:C192)</f>
        <v>0</v>
      </c>
    </row>
    <row r="194" spans="1:4" x14ac:dyDescent="0.3">
      <c r="A194" s="283" t="s">
        <v>342</v>
      </c>
      <c r="B194" s="284"/>
      <c r="C194" s="285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18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2017-06-20T11:41:09Z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