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0130" windowHeight="5610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42" i="40" l="1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25" i="43"/>
  <c r="D26" i="43" s="1"/>
  <c r="D61" i="43"/>
  <c r="D62" i="43" s="1"/>
  <c r="D84" i="43"/>
  <c r="D85" i="43"/>
  <c r="D117" i="43"/>
  <c r="D118" i="43" s="1"/>
  <c r="D139" i="43"/>
  <c r="D140" i="43" s="1"/>
  <c r="D172" i="43"/>
  <c r="D173" i="43" s="1"/>
  <c r="D222" i="43"/>
  <c r="D223" i="43" s="1"/>
  <c r="D244" i="43"/>
  <c r="D245" i="43" s="1"/>
  <c r="D285" i="43"/>
  <c r="D286" i="43" s="1"/>
  <c r="D333" i="43"/>
  <c r="D334" i="43" s="1"/>
  <c r="D373" i="43"/>
  <c r="D374" i="43" s="1"/>
  <c r="D406" i="43"/>
  <c r="D407" i="43" s="1"/>
  <c r="D417" i="43"/>
  <c r="D418" i="43" s="1"/>
  <c r="D426" i="43"/>
  <c r="D427" i="43" s="1"/>
  <c r="D457" i="43"/>
  <c r="D458" i="43"/>
  <c r="D476" i="43"/>
  <c r="D493" i="43"/>
  <c r="D494" i="43" s="1"/>
  <c r="C348" i="36" l="1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32"/>
  <c r="B10" i="41"/>
  <c r="B9" i="41"/>
  <c r="B8" i="41"/>
  <c r="B10" i="39"/>
  <c r="B9" i="39"/>
  <c r="B8" i="39"/>
  <c r="B9" i="32"/>
  <c r="B8" i="32"/>
  <c r="B10" i="25"/>
  <c r="B9" i="25"/>
  <c r="B8" i="25"/>
  <c r="B10" i="35"/>
  <c r="B9" i="35"/>
  <c r="B8" i="35"/>
  <c r="B10" i="37"/>
  <c r="B9" i="37"/>
  <c r="B8" i="37"/>
  <c r="F197" i="41" l="1"/>
  <c r="F197" i="39"/>
  <c r="E197" i="25"/>
  <c r="B476" i="31"/>
  <c r="B476" i="33"/>
  <c r="B476" i="43"/>
  <c r="D477" i="43" s="1"/>
  <c r="D476" i="40"/>
  <c r="B476" i="40" s="1"/>
  <c r="D222" i="40"/>
  <c r="D223" i="40" s="1"/>
  <c r="D99" i="40"/>
  <c r="B99" i="40" s="1"/>
  <c r="D100" i="40" s="1"/>
  <c r="D101" i="40" s="1"/>
  <c r="D25" i="40"/>
  <c r="D26" i="40" s="1"/>
  <c r="D476" i="38"/>
  <c r="B476" i="38" s="1"/>
  <c r="D477" i="38" s="1"/>
  <c r="D313" i="38"/>
  <c r="B313" i="38" s="1"/>
  <c r="D314" i="38" s="1"/>
  <c r="D285" i="38"/>
  <c r="D286" i="38" s="1"/>
  <c r="D25" i="38"/>
  <c r="D26" i="38" s="1"/>
  <c r="D493" i="31"/>
  <c r="D494" i="31" s="1"/>
  <c r="D476" i="31"/>
  <c r="D222" i="31"/>
  <c r="D223" i="31" s="1"/>
  <c r="D25" i="31"/>
  <c r="D26" i="31" s="1"/>
  <c r="D498" i="33"/>
  <c r="B498" i="33" s="1"/>
  <c r="D499" i="33" s="1"/>
  <c r="D476" i="33"/>
  <c r="D457" i="33"/>
  <c r="D458" i="33" s="1"/>
  <c r="D406" i="33"/>
  <c r="D407" i="33" s="1"/>
  <c r="D261" i="33"/>
  <c r="B261" i="33" s="1"/>
  <c r="D262" i="33" s="1"/>
  <c r="D222" i="33"/>
  <c r="D223" i="33" s="1"/>
  <c r="D172" i="33"/>
  <c r="D173" i="33" s="1"/>
  <c r="D61" i="33"/>
  <c r="D62" i="33" s="1"/>
  <c r="D25" i="33"/>
  <c r="D26" i="33" s="1"/>
  <c r="D513" i="36"/>
  <c r="D514" i="36" s="1"/>
  <c r="D499" i="36"/>
  <c r="D547" i="36"/>
  <c r="D25" i="36"/>
  <c r="D26" i="36" s="1"/>
  <c r="D222" i="38"/>
  <c r="D223" i="38" s="1"/>
  <c r="D493" i="33"/>
  <c r="D494" i="33" s="1"/>
  <c r="D426" i="33"/>
  <c r="D427" i="33" s="1"/>
  <c r="D417" i="33"/>
  <c r="D418" i="33" s="1"/>
  <c r="D373" i="33"/>
  <c r="D374" i="33" s="1"/>
  <c r="D333" i="33"/>
  <c r="D334" i="33" s="1"/>
  <c r="D285" i="33"/>
  <c r="D286" i="33" s="1"/>
  <c r="D244" i="33"/>
  <c r="D245" i="33" s="1"/>
  <c r="D139" i="33"/>
  <c r="D140" i="33" s="1"/>
  <c r="D117" i="33"/>
  <c r="D118" i="33" s="1"/>
  <c r="D84" i="33"/>
  <c r="D85" i="33" s="1"/>
  <c r="E197" i="39"/>
  <c r="E197" i="41"/>
  <c r="F543" i="40"/>
  <c r="E543" i="40"/>
  <c r="D543" i="40" s="1"/>
  <c r="B543" i="40" s="1"/>
  <c r="D544" i="40" s="1"/>
  <c r="F532" i="40"/>
  <c r="D532" i="40" s="1"/>
  <c r="B532" i="40" s="1"/>
  <c r="D533" i="40" s="1"/>
  <c r="D534" i="40" s="1"/>
  <c r="E532" i="40"/>
  <c r="F512" i="40"/>
  <c r="E512" i="40"/>
  <c r="D512" i="40" s="1"/>
  <c r="F498" i="40"/>
  <c r="E498" i="40"/>
  <c r="D498" i="40" s="1"/>
  <c r="B498" i="40" s="1"/>
  <c r="D499" i="40" s="1"/>
  <c r="F476" i="40"/>
  <c r="E476" i="40"/>
  <c r="F439" i="40"/>
  <c r="D439" i="40" s="1"/>
  <c r="B439" i="40" s="1"/>
  <c r="E439" i="40"/>
  <c r="F386" i="40"/>
  <c r="E386" i="40"/>
  <c r="D386" i="40" s="1"/>
  <c r="B386" i="40" s="1"/>
  <c r="D387" i="40" s="1"/>
  <c r="F353" i="40"/>
  <c r="E353" i="40"/>
  <c r="D353" i="40" s="1"/>
  <c r="B353" i="40" s="1"/>
  <c r="D354" i="40" s="1"/>
  <c r="F313" i="40"/>
  <c r="E313" i="40"/>
  <c r="D313" i="40" s="1"/>
  <c r="B313" i="40" s="1"/>
  <c r="D314" i="40" s="1"/>
  <c r="F261" i="40"/>
  <c r="D261" i="40" s="1"/>
  <c r="B261" i="40" s="1"/>
  <c r="E261" i="40"/>
  <c r="F200" i="40"/>
  <c r="E200" i="40"/>
  <c r="D200" i="40" s="1"/>
  <c r="B200" i="40" s="1"/>
  <c r="F153" i="40"/>
  <c r="E153" i="40"/>
  <c r="D153" i="40" s="1"/>
  <c r="B153" i="40" s="1"/>
  <c r="D154" i="40" s="1"/>
  <c r="F99" i="40"/>
  <c r="E99" i="40"/>
  <c r="F41" i="40"/>
  <c r="E41" i="40"/>
  <c r="D41" i="40" s="1"/>
  <c r="D493" i="40"/>
  <c r="D494" i="40" s="1"/>
  <c r="D477" i="40"/>
  <c r="D457" i="40"/>
  <c r="D458" i="40" s="1"/>
  <c r="D426" i="40"/>
  <c r="D427" i="40" s="1"/>
  <c r="D417" i="40"/>
  <c r="D418" i="40" s="1"/>
  <c r="D406" i="40"/>
  <c r="D407" i="40" s="1"/>
  <c r="D373" i="40"/>
  <c r="D374" i="40" s="1"/>
  <c r="D333" i="40"/>
  <c r="D334" i="40" s="1"/>
  <c r="D285" i="40"/>
  <c r="D286" i="40" s="1"/>
  <c r="D244" i="40"/>
  <c r="D245" i="40" s="1"/>
  <c r="D172" i="40"/>
  <c r="D139" i="40"/>
  <c r="D140" i="40" s="1"/>
  <c r="D117" i="40"/>
  <c r="D118" i="40" s="1"/>
  <c r="D84" i="40"/>
  <c r="D61" i="40"/>
  <c r="D62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F543" i="38"/>
  <c r="E543" i="38"/>
  <c r="D543" i="38" s="1"/>
  <c r="B543" i="38" s="1"/>
  <c r="D544" i="38" s="1"/>
  <c r="F532" i="38"/>
  <c r="E532" i="38"/>
  <c r="D532" i="38" s="1"/>
  <c r="B532" i="38" s="1"/>
  <c r="D533" i="38" s="1"/>
  <c r="D534" i="38" s="1"/>
  <c r="F512" i="38"/>
  <c r="E512" i="38"/>
  <c r="D512" i="38" s="1"/>
  <c r="F498" i="38"/>
  <c r="E498" i="38"/>
  <c r="D498" i="38" s="1"/>
  <c r="B498" i="38" s="1"/>
  <c r="D499" i="38" s="1"/>
  <c r="F476" i="38"/>
  <c r="E476" i="38"/>
  <c r="F439" i="38"/>
  <c r="E439" i="38"/>
  <c r="D439" i="38" s="1"/>
  <c r="F386" i="38"/>
  <c r="E386" i="38"/>
  <c r="D386" i="38" s="1"/>
  <c r="B386" i="38" s="1"/>
  <c r="D387" i="38" s="1"/>
  <c r="F353" i="38"/>
  <c r="E353" i="38"/>
  <c r="D353" i="38" s="1"/>
  <c r="B353" i="38" s="1"/>
  <c r="D354" i="38" s="1"/>
  <c r="F313" i="38"/>
  <c r="E313" i="38"/>
  <c r="F261" i="38"/>
  <c r="E261" i="38"/>
  <c r="D261" i="38" s="1"/>
  <c r="B261" i="38" s="1"/>
  <c r="F200" i="38"/>
  <c r="E200" i="38"/>
  <c r="D200" i="38" s="1"/>
  <c r="B200" i="38" s="1"/>
  <c r="F153" i="38"/>
  <c r="E153" i="38"/>
  <c r="D153" i="38" s="1"/>
  <c r="B153" i="38" s="1"/>
  <c r="D154" i="38" s="1"/>
  <c r="F99" i="38"/>
  <c r="E99" i="38"/>
  <c r="D99" i="38" s="1"/>
  <c r="F41" i="38"/>
  <c r="E41" i="38"/>
  <c r="D41" i="38" s="1"/>
  <c r="B41" i="38" s="1"/>
  <c r="D42" i="38" s="1"/>
  <c r="D45" i="38" s="1"/>
  <c r="D46" i="38" s="1"/>
  <c r="D493" i="38"/>
  <c r="D494" i="38" s="1"/>
  <c r="D457" i="38"/>
  <c r="D458" i="38" s="1"/>
  <c r="D426" i="38"/>
  <c r="D427" i="38" s="1"/>
  <c r="D417" i="38"/>
  <c r="D418" i="38" s="1"/>
  <c r="D406" i="38"/>
  <c r="D407" i="38" s="1"/>
  <c r="D373" i="38"/>
  <c r="D374" i="38" s="1"/>
  <c r="D333" i="38"/>
  <c r="D334" i="38" s="1"/>
  <c r="D244" i="38"/>
  <c r="D245" i="38" s="1"/>
  <c r="D172" i="38"/>
  <c r="D139" i="38"/>
  <c r="D140" i="38" s="1"/>
  <c r="D117" i="38"/>
  <c r="D118" i="38" s="1"/>
  <c r="D84" i="38"/>
  <c r="D61" i="38"/>
  <c r="D62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457" i="31"/>
  <c r="D458" i="31" s="1"/>
  <c r="D426" i="31"/>
  <c r="D427" i="31" s="1"/>
  <c r="D417" i="31"/>
  <c r="D418" i="31" s="1"/>
  <c r="D406" i="31"/>
  <c r="D407" i="31" s="1"/>
  <c r="D373" i="31"/>
  <c r="D374" i="31" s="1"/>
  <c r="D333" i="31"/>
  <c r="D334" i="31" s="1"/>
  <c r="D285" i="31"/>
  <c r="D286" i="31" s="1"/>
  <c r="D244" i="31"/>
  <c r="D245" i="31" s="1"/>
  <c r="D172" i="31"/>
  <c r="D139" i="31"/>
  <c r="D140" i="31" s="1"/>
  <c r="D117" i="31"/>
  <c r="D118" i="31" s="1"/>
  <c r="D84" i="31"/>
  <c r="D61" i="31"/>
  <c r="D62" i="31" s="1"/>
  <c r="F543" i="33"/>
  <c r="E543" i="33"/>
  <c r="D543" i="33" s="1"/>
  <c r="B543" i="33" s="1"/>
  <c r="D544" i="33" s="1"/>
  <c r="F532" i="33"/>
  <c r="E532" i="33"/>
  <c r="D532" i="33" s="1"/>
  <c r="B532" i="33" s="1"/>
  <c r="D533" i="33" s="1"/>
  <c r="D534" i="33" s="1"/>
  <c r="F512" i="33"/>
  <c r="E512" i="33"/>
  <c r="D512" i="33" s="1"/>
  <c r="B512" i="33" s="1"/>
  <c r="D513" i="33" s="1"/>
  <c r="D514" i="33" s="1"/>
  <c r="F498" i="33"/>
  <c r="E498" i="33"/>
  <c r="F476" i="33"/>
  <c r="E476" i="33"/>
  <c r="F439" i="33"/>
  <c r="E439" i="33"/>
  <c r="D439" i="33" s="1"/>
  <c r="B439" i="33" s="1"/>
  <c r="D440" i="33" s="1"/>
  <c r="F386" i="33"/>
  <c r="E386" i="33"/>
  <c r="D386" i="33" s="1"/>
  <c r="B386" i="33" s="1"/>
  <c r="D387" i="33" s="1"/>
  <c r="F353" i="33"/>
  <c r="E353" i="33"/>
  <c r="D353" i="33" s="1"/>
  <c r="B353" i="33" s="1"/>
  <c r="D354" i="33" s="1"/>
  <c r="F313" i="33"/>
  <c r="E313" i="33"/>
  <c r="D313" i="33" s="1"/>
  <c r="B313" i="33" s="1"/>
  <c r="F261" i="33"/>
  <c r="E261" i="33"/>
  <c r="F200" i="33"/>
  <c r="E200" i="33"/>
  <c r="D200" i="33" s="1"/>
  <c r="B200" i="33" s="1"/>
  <c r="D201" i="33" s="1"/>
  <c r="F153" i="33"/>
  <c r="E153" i="33"/>
  <c r="D153" i="33" s="1"/>
  <c r="B153" i="33" s="1"/>
  <c r="F99" i="33"/>
  <c r="E99" i="33"/>
  <c r="D99" i="33" s="1"/>
  <c r="F41" i="33"/>
  <c r="E41" i="33"/>
  <c r="D41" i="33" s="1"/>
  <c r="B41" i="33" s="1"/>
  <c r="D42" i="33" s="1"/>
  <c r="F200" i="43"/>
  <c r="F153" i="43"/>
  <c r="F99" i="43"/>
  <c r="F41" i="43"/>
  <c r="F543" i="43"/>
  <c r="E543" i="43"/>
  <c r="D543" i="43" s="1"/>
  <c r="B543" i="43" s="1"/>
  <c r="D544" i="43" s="1"/>
  <c r="E532" i="43"/>
  <c r="F532" i="43"/>
  <c r="F512" i="43"/>
  <c r="E512" i="43"/>
  <c r="D512" i="43" s="1"/>
  <c r="B512" i="43" s="1"/>
  <c r="D513" i="43" s="1"/>
  <c r="D514" i="43" s="1"/>
  <c r="B152" i="29" s="1"/>
  <c r="F498" i="43"/>
  <c r="E498" i="43"/>
  <c r="D498" i="43" s="1"/>
  <c r="B498" i="43" s="1"/>
  <c r="D499" i="43" s="1"/>
  <c r="F476" i="43"/>
  <c r="E476" i="43"/>
  <c r="F439" i="43"/>
  <c r="E439" i="43"/>
  <c r="D439" i="43" s="1"/>
  <c r="B439" i="43" s="1"/>
  <c r="D440" i="43" s="1"/>
  <c r="F386" i="43"/>
  <c r="E386" i="43"/>
  <c r="D386" i="43" s="1"/>
  <c r="B386" i="43" s="1"/>
  <c r="D387" i="43" s="1"/>
  <c r="F353" i="43"/>
  <c r="E353" i="43"/>
  <c r="D353" i="43" s="1"/>
  <c r="F313" i="43"/>
  <c r="E313" i="43"/>
  <c r="D313" i="43" s="1"/>
  <c r="B313" i="43" s="1"/>
  <c r="D314" i="43" s="1"/>
  <c r="F261" i="43"/>
  <c r="E261" i="43"/>
  <c r="D261" i="43" s="1"/>
  <c r="B261" i="43" s="1"/>
  <c r="D262" i="43" s="1"/>
  <c r="E200" i="43"/>
  <c r="D200" i="43" s="1"/>
  <c r="B200" i="43" s="1"/>
  <c r="D201" i="43" s="1"/>
  <c r="E153" i="43"/>
  <c r="D153" i="43" s="1"/>
  <c r="B153" i="43" s="1"/>
  <c r="D154" i="43" s="1"/>
  <c r="E99" i="43"/>
  <c r="D99" i="43" s="1"/>
  <c r="B99" i="43" s="1"/>
  <c r="D100" i="43" s="1"/>
  <c r="E41" i="43"/>
  <c r="A537" i="43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D547" i="40" l="1"/>
  <c r="B41" i="40"/>
  <c r="D42" i="40" s="1"/>
  <c r="D45" i="40" s="1"/>
  <c r="D46" i="40" s="1"/>
  <c r="D547" i="38"/>
  <c r="B99" i="38"/>
  <c r="D100" i="38" s="1"/>
  <c r="D101" i="38" s="1"/>
  <c r="B512" i="38"/>
  <c r="D513" i="38" s="1"/>
  <c r="D514" i="38" s="1"/>
  <c r="D513" i="40"/>
  <c r="D514" i="40" s="1"/>
  <c r="B512" i="40"/>
  <c r="B99" i="33"/>
  <c r="D100" i="33" s="1"/>
  <c r="D440" i="38"/>
  <c r="D441" i="38" s="1"/>
  <c r="B439" i="38"/>
  <c r="D41" i="43"/>
  <c r="D532" i="43"/>
  <c r="B532" i="43" s="1"/>
  <c r="D533" i="43" s="1"/>
  <c r="D534" i="43" s="1"/>
  <c r="B162" i="29" s="1"/>
  <c r="D547" i="33"/>
  <c r="D155" i="43"/>
  <c r="D157" i="43"/>
  <c r="D158" i="43" s="1"/>
  <c r="D390" i="43"/>
  <c r="D391" i="43" s="1"/>
  <c r="D388" i="43"/>
  <c r="D202" i="43"/>
  <c r="D204" i="43"/>
  <c r="D205" i="43" s="1"/>
  <c r="D443" i="43"/>
  <c r="D444" i="43" s="1"/>
  <c r="D441" i="43"/>
  <c r="D265" i="43"/>
  <c r="D266" i="43" s="1"/>
  <c r="D263" i="43"/>
  <c r="D478" i="43"/>
  <c r="D480" i="43"/>
  <c r="D481" i="43" s="1"/>
  <c r="D545" i="43"/>
  <c r="B171" i="29" s="1"/>
  <c r="D101" i="43"/>
  <c r="D102" i="43"/>
  <c r="D103" i="43" s="1"/>
  <c r="D315" i="43"/>
  <c r="D317" i="43"/>
  <c r="D318" i="43" s="1"/>
  <c r="D500" i="43"/>
  <c r="D502" i="43"/>
  <c r="D503" i="43" s="1"/>
  <c r="B143" i="29" s="1"/>
  <c r="D502" i="40"/>
  <c r="D503" i="40" s="1"/>
  <c r="D357" i="33"/>
  <c r="D358" i="33" s="1"/>
  <c r="D45" i="33"/>
  <c r="D46" i="33" s="1"/>
  <c r="D502" i="33"/>
  <c r="D503" i="33" s="1"/>
  <c r="D357" i="40"/>
  <c r="D358" i="40" s="1"/>
  <c r="D440" i="40"/>
  <c r="D443" i="40" s="1"/>
  <c r="D444" i="40" s="1"/>
  <c r="D201" i="40"/>
  <c r="D202" i="40" s="1"/>
  <c r="D262" i="40"/>
  <c r="D265" i="40" s="1"/>
  <c r="D266" i="40" s="1"/>
  <c r="D502" i="38"/>
  <c r="D503" i="38" s="1"/>
  <c r="D357" i="38"/>
  <c r="D358" i="38" s="1"/>
  <c r="D201" i="38"/>
  <c r="D202" i="38" s="1"/>
  <c r="D262" i="38"/>
  <c r="D477" i="31"/>
  <c r="D478" i="31" s="1"/>
  <c r="D314" i="33"/>
  <c r="D315" i="33" s="1"/>
  <c r="D154" i="33"/>
  <c r="D157" i="33" s="1"/>
  <c r="D158" i="33" s="1"/>
  <c r="D477" i="33"/>
  <c r="D480" i="33" s="1"/>
  <c r="D481" i="33" s="1"/>
  <c r="D545" i="40"/>
  <c r="D155" i="40"/>
  <c r="D157" i="40"/>
  <c r="D158" i="40" s="1"/>
  <c r="D480" i="40"/>
  <c r="D481" i="40" s="1"/>
  <c r="D478" i="40"/>
  <c r="D102" i="40"/>
  <c r="D103" i="40" s="1"/>
  <c r="D390" i="40"/>
  <c r="D391" i="40" s="1"/>
  <c r="D388" i="40"/>
  <c r="D263" i="40"/>
  <c r="D317" i="40"/>
  <c r="D318" i="40" s="1"/>
  <c r="D315" i="40"/>
  <c r="D355" i="40"/>
  <c r="D500" i="40"/>
  <c r="D43" i="40"/>
  <c r="D85" i="40"/>
  <c r="D173" i="40"/>
  <c r="D388" i="38"/>
  <c r="D390" i="38"/>
  <c r="D391" i="38" s="1"/>
  <c r="D545" i="38"/>
  <c r="D263" i="38"/>
  <c r="D265" i="38"/>
  <c r="D266" i="38" s="1"/>
  <c r="D155" i="38"/>
  <c r="D157" i="38"/>
  <c r="D158" i="38" s="1"/>
  <c r="D480" i="38"/>
  <c r="D481" i="38" s="1"/>
  <c r="D478" i="38"/>
  <c r="D102" i="38"/>
  <c r="D103" i="38" s="1"/>
  <c r="D317" i="38"/>
  <c r="D318" i="38" s="1"/>
  <c r="D315" i="38"/>
  <c r="D43" i="38"/>
  <c r="D355" i="38"/>
  <c r="D500" i="38"/>
  <c r="D85" i="38"/>
  <c r="D173" i="38"/>
  <c r="D480" i="31"/>
  <c r="D481" i="31" s="1"/>
  <c r="D85" i="31"/>
  <c r="D173" i="31"/>
  <c r="D263" i="33"/>
  <c r="D265" i="33"/>
  <c r="D266" i="33" s="1"/>
  <c r="D478" i="33"/>
  <c r="D388" i="33"/>
  <c r="D390" i="33"/>
  <c r="D391" i="33" s="1"/>
  <c r="D317" i="33"/>
  <c r="D318" i="33" s="1"/>
  <c r="D204" i="33"/>
  <c r="D205" i="33" s="1"/>
  <c r="D202" i="33"/>
  <c r="D441" i="33"/>
  <c r="D443" i="33"/>
  <c r="D444" i="33" s="1"/>
  <c r="B126" i="29" s="1"/>
  <c r="D545" i="33"/>
  <c r="D43" i="33"/>
  <c r="D355" i="33"/>
  <c r="D500" i="33"/>
  <c r="D500" i="36"/>
  <c r="B353" i="43"/>
  <c r="D354" i="43" s="1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D102" i="33" l="1"/>
  <c r="D103" i="33" s="1"/>
  <c r="D101" i="33"/>
  <c r="D547" i="43"/>
  <c r="D443" i="38"/>
  <c r="D444" i="38" s="1"/>
  <c r="B41" i="43"/>
  <c r="D42" i="43" s="1"/>
  <c r="D441" i="40"/>
  <c r="D355" i="43"/>
  <c r="D357" i="43"/>
  <c r="D358" i="43" s="1"/>
  <c r="B107" i="29" s="1"/>
  <c r="D155" i="33"/>
  <c r="B44" i="29"/>
  <c r="D204" i="40"/>
  <c r="D205" i="40" s="1"/>
  <c r="D204" i="38"/>
  <c r="D205" i="38" s="1"/>
  <c r="B71" i="29"/>
  <c r="D222" i="36"/>
  <c r="D223" i="36" s="1"/>
  <c r="D100" i="36"/>
  <c r="D101" i="36" s="1"/>
  <c r="D548" i="33"/>
  <c r="D549" i="33" s="1"/>
  <c r="B116" i="29"/>
  <c r="B80" i="29"/>
  <c r="B62" i="29"/>
  <c r="B134" i="29"/>
  <c r="B125" i="29"/>
  <c r="B98" i="29"/>
  <c r="B89" i="29"/>
  <c r="D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D149" i="41" s="1"/>
  <c r="D150" i="41" s="1"/>
  <c r="C138" i="4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66" i="29"/>
  <c r="B156" i="29"/>
  <c r="B57" i="29"/>
  <c r="A8" i="40"/>
  <c r="A7" i="41" s="1"/>
  <c r="D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D102" i="39" s="1"/>
  <c r="D103" i="39" s="1"/>
  <c r="C82" i="39"/>
  <c r="C80" i="39"/>
  <c r="C77" i="39"/>
  <c r="C76" i="39"/>
  <c r="C75" i="39"/>
  <c r="C61" i="39"/>
  <c r="C60" i="39"/>
  <c r="D63" i="39" s="1"/>
  <c r="D64" i="39" s="1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65" i="29"/>
  <c r="B155" i="29"/>
  <c r="A8" i="38"/>
  <c r="A7" i="39" s="1"/>
  <c r="D161" i="39" l="1"/>
  <c r="D162" i="39" s="1"/>
  <c r="D63" i="41"/>
  <c r="D64" i="41" s="1"/>
  <c r="D161" i="41"/>
  <c r="D162" i="41" s="1"/>
  <c r="D118" i="39"/>
  <c r="D119" i="39" s="1"/>
  <c r="D84" i="39"/>
  <c r="D85" i="39" s="1"/>
  <c r="D133" i="39"/>
  <c r="D134" i="39" s="1"/>
  <c r="D149" i="39"/>
  <c r="D150" i="39" s="1"/>
  <c r="D133" i="41"/>
  <c r="D134" i="41" s="1"/>
  <c r="D43" i="43"/>
  <c r="D45" i="43"/>
  <c r="D46" i="43" s="1"/>
  <c r="D548" i="40"/>
  <c r="D549" i="40" s="1"/>
  <c r="D548" i="38"/>
  <c r="D549" i="38" s="1"/>
  <c r="B53" i="29"/>
  <c r="B75" i="29"/>
  <c r="B93" i="29"/>
  <c r="B84" i="29"/>
  <c r="B102" i="29"/>
  <c r="B120" i="29"/>
  <c r="B147" i="29"/>
  <c r="D195" i="41"/>
  <c r="B129" i="29"/>
  <c r="B138" i="29"/>
  <c r="B66" i="29"/>
  <c r="B175" i="29"/>
  <c r="B48" i="29"/>
  <c r="B111" i="29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D198" i="39" l="1"/>
  <c r="D199" i="39" s="1"/>
  <c r="D198" i="41"/>
  <c r="D199" i="41" s="1"/>
  <c r="D548" i="43"/>
  <c r="D549" i="43" s="1"/>
  <c r="B35" i="29" s="1"/>
  <c r="B128" i="29"/>
  <c r="B101" i="29"/>
  <c r="B11" i="41" l="1"/>
  <c r="B184" i="29"/>
  <c r="B12" i="43"/>
  <c r="B11" i="39"/>
  <c r="B183" i="29"/>
  <c r="B12" i="40"/>
  <c r="B39" i="29"/>
  <c r="B29" i="29"/>
  <c r="B12" i="38"/>
  <c r="B38" i="29"/>
  <c r="B28" i="29"/>
  <c r="E543" i="31"/>
  <c r="F532" i="31"/>
  <c r="E532" i="31"/>
  <c r="D532" i="31" s="1"/>
  <c r="B532" i="31" s="1"/>
  <c r="D533" i="31" s="1"/>
  <c r="D534" i="31" s="1"/>
  <c r="F512" i="31"/>
  <c r="E512" i="31"/>
  <c r="D512" i="31" s="1"/>
  <c r="B512" i="31" s="1"/>
  <c r="D513" i="31" s="1"/>
  <c r="D514" i="31" s="1"/>
  <c r="F498" i="31"/>
  <c r="E498" i="31"/>
  <c r="D498" i="31" s="1"/>
  <c r="B498" i="31" s="1"/>
  <c r="D499" i="31" s="1"/>
  <c r="F476" i="31"/>
  <c r="E476" i="31"/>
  <c r="F439" i="31"/>
  <c r="E439" i="31"/>
  <c r="D439" i="31" s="1"/>
  <c r="B439" i="31" s="1"/>
  <c r="D440" i="31" s="1"/>
  <c r="F386" i="31"/>
  <c r="E386" i="31"/>
  <c r="D386" i="31" s="1"/>
  <c r="B386" i="31" s="1"/>
  <c r="D387" i="31" s="1"/>
  <c r="F353" i="31"/>
  <c r="E353" i="31"/>
  <c r="D353" i="31" s="1"/>
  <c r="B353" i="31" s="1"/>
  <c r="D354" i="31" s="1"/>
  <c r="F313" i="31"/>
  <c r="E313" i="31"/>
  <c r="D313" i="31" s="1"/>
  <c r="B313" i="31" s="1"/>
  <c r="D314" i="31" s="1"/>
  <c r="F261" i="31"/>
  <c r="E261" i="31"/>
  <c r="D261" i="31" s="1"/>
  <c r="B261" i="31" s="1"/>
  <c r="D262" i="31" s="1"/>
  <c r="F200" i="31"/>
  <c r="E200" i="31"/>
  <c r="D200" i="31" s="1"/>
  <c r="B200" i="31" s="1"/>
  <c r="D201" i="31" s="1"/>
  <c r="F153" i="31"/>
  <c r="E153" i="31"/>
  <c r="D153" i="31" s="1"/>
  <c r="B153" i="31" s="1"/>
  <c r="D154" i="31" s="1"/>
  <c r="F99" i="31"/>
  <c r="E99" i="31"/>
  <c r="D99" i="31" s="1"/>
  <c r="B99" i="31" s="1"/>
  <c r="D100" i="31" s="1"/>
  <c r="F41" i="31"/>
  <c r="E41" i="31"/>
  <c r="D41" i="31" s="1"/>
  <c r="F197" i="25"/>
  <c r="D197" i="25" s="1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8" i="36"/>
  <c r="A7" i="37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D161" i="35" s="1"/>
  <c r="D162" i="35" s="1"/>
  <c r="C145" i="35"/>
  <c r="C144" i="35"/>
  <c r="D149" i="35" s="1"/>
  <c r="D150" i="35" s="1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D63" i="35" s="1"/>
  <c r="D64" i="35" s="1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D202" i="31" l="1"/>
  <c r="D204" i="31"/>
  <c r="D205" i="31" s="1"/>
  <c r="D317" i="31"/>
  <c r="D318" i="31" s="1"/>
  <c r="D315" i="31"/>
  <c r="D390" i="31"/>
  <c r="D391" i="31" s="1"/>
  <c r="D388" i="31"/>
  <c r="D133" i="35"/>
  <c r="D134" i="35" s="1"/>
  <c r="D118" i="35"/>
  <c r="D119" i="35" s="1"/>
  <c r="D157" i="31"/>
  <c r="D158" i="31" s="1"/>
  <c r="D155" i="31"/>
  <c r="D357" i="31"/>
  <c r="D358" i="31" s="1"/>
  <c r="D355" i="31"/>
  <c r="D443" i="31"/>
  <c r="D444" i="31" s="1"/>
  <c r="D441" i="31"/>
  <c r="D500" i="31"/>
  <c r="D502" i="31"/>
  <c r="D503" i="31" s="1"/>
  <c r="D101" i="31"/>
  <c r="D102" i="31"/>
  <c r="D103" i="31" s="1"/>
  <c r="D102" i="35"/>
  <c r="D103" i="35" s="1"/>
  <c r="B41" i="31"/>
  <c r="D42" i="31" s="1"/>
  <c r="D265" i="31"/>
  <c r="D266" i="31" s="1"/>
  <c r="D263" i="31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D197" i="35"/>
  <c r="D195" i="37"/>
  <c r="B170" i="29"/>
  <c r="D195" i="35"/>
  <c r="B172" i="29"/>
  <c r="B90" i="29"/>
  <c r="B117" i="29"/>
  <c r="B135" i="29"/>
  <c r="B63" i="29"/>
  <c r="B72" i="29"/>
  <c r="B108" i="29"/>
  <c r="D198" i="35" l="1"/>
  <c r="D199" i="35" s="1"/>
  <c r="B11" i="35" s="1"/>
  <c r="D45" i="31"/>
  <c r="D46" i="31" s="1"/>
  <c r="D43" i="31"/>
  <c r="D198" i="37"/>
  <c r="D199" i="37" s="1"/>
  <c r="B11" i="37" s="1"/>
  <c r="D390" i="36"/>
  <c r="D391" i="36" s="1"/>
  <c r="B115" i="29" s="1"/>
  <c r="D443" i="36"/>
  <c r="B180" i="29"/>
  <c r="B25" i="29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B179" i="29" l="1"/>
  <c r="D444" i="36"/>
  <c r="B124" i="29" s="1"/>
  <c r="D103" i="36"/>
  <c r="B61" i="29" s="1"/>
  <c r="D548" i="36"/>
  <c r="D549" i="36" s="1"/>
  <c r="B24" i="29" s="1"/>
  <c r="B12" i="33"/>
  <c r="B36" i="29"/>
  <c r="F197" i="32"/>
  <c r="E197" i="32"/>
  <c r="B12" i="36" l="1"/>
  <c r="F543" i="31"/>
  <c r="D543" i="31" s="1"/>
  <c r="D197" i="32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D161" i="32" s="1"/>
  <c r="D162" i="32" s="1"/>
  <c r="C145" i="32"/>
  <c r="C144" i="32"/>
  <c r="C138" i="32"/>
  <c r="C132" i="32"/>
  <c r="C130" i="32"/>
  <c r="C128" i="32"/>
  <c r="C127" i="32"/>
  <c r="C116" i="32"/>
  <c r="D118" i="32" s="1"/>
  <c r="D119" i="32" s="1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D84" i="32" l="1"/>
  <c r="D85" i="32" s="1"/>
  <c r="D102" i="32"/>
  <c r="D103" i="32" s="1"/>
  <c r="D133" i="32"/>
  <c r="D134" i="32" s="1"/>
  <c r="D149" i="32"/>
  <c r="D150" i="32" s="1"/>
  <c r="B543" i="31"/>
  <c r="D544" i="31" s="1"/>
  <c r="D547" i="31"/>
  <c r="D63" i="32"/>
  <c r="D64" i="32" s="1"/>
  <c r="B34" i="29"/>
  <c r="B109" i="29"/>
  <c r="B73" i="29"/>
  <c r="B64" i="29"/>
  <c r="D195" i="32"/>
  <c r="B145" i="29"/>
  <c r="B55" i="29"/>
  <c r="B118" i="29"/>
  <c r="B91" i="29"/>
  <c r="B82" i="29"/>
  <c r="B127" i="29"/>
  <c r="B136" i="29"/>
  <c r="D198" i="32" l="1"/>
  <c r="D199" i="32" s="1"/>
  <c r="D545" i="31"/>
  <c r="B173" i="29" s="1"/>
  <c r="D548" i="31"/>
  <c r="D549" i="31" s="1"/>
  <c r="B100" i="29"/>
  <c r="C191" i="25"/>
  <c r="C165" i="25"/>
  <c r="C157" i="25"/>
  <c r="C156" i="25"/>
  <c r="D161" i="25" s="1"/>
  <c r="D162" i="25" s="1"/>
  <c r="C155" i="25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D118" i="25" s="1"/>
  <c r="D119" i="25" s="1"/>
  <c r="C100" i="25"/>
  <c r="C99" i="25"/>
  <c r="C94" i="25"/>
  <c r="C93" i="25"/>
  <c r="C82" i="25"/>
  <c r="C80" i="25"/>
  <c r="C77" i="25"/>
  <c r="C76" i="25"/>
  <c r="C75" i="25"/>
  <c r="D84" i="25" s="1"/>
  <c r="D85" i="25" s="1"/>
  <c r="C61" i="25"/>
  <c r="C60" i="25"/>
  <c r="C56" i="25"/>
  <c r="D63" i="25" s="1"/>
  <c r="D64" i="25" s="1"/>
  <c r="C51" i="25"/>
  <c r="D52" i="25" s="1"/>
  <c r="D53" i="25" s="1"/>
  <c r="C37" i="25"/>
  <c r="D194" i="25"/>
  <c r="D186" i="25"/>
  <c r="D187" i="25" s="1"/>
  <c r="D177" i="25"/>
  <c r="D178" i="25" s="1"/>
  <c r="D169" i="25"/>
  <c r="D170" i="25" s="1"/>
  <c r="D42" i="25"/>
  <c r="D43" i="25" s="1"/>
  <c r="C26" i="25"/>
  <c r="D33" i="25" s="1"/>
  <c r="D34" i="25" s="1"/>
  <c r="D22" i="25"/>
  <c r="D23" i="25" s="1"/>
  <c r="D102" i="25"/>
  <c r="D103" i="25" s="1"/>
  <c r="D149" i="25"/>
  <c r="D150" i="25" s="1"/>
  <c r="D195" i="25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98" i="25" l="1"/>
  <c r="D199" i="25" s="1"/>
  <c r="B11" i="32"/>
  <c r="B182" i="29"/>
  <c r="B27" i="29"/>
  <c r="B37" i="29"/>
  <c r="B12" i="31"/>
  <c r="B11" i="25" l="1"/>
  <c r="B181" i="29"/>
  <c r="B26" i="29"/>
  <c r="B46" i="29"/>
</calcChain>
</file>

<file path=xl/sharedStrings.xml><?xml version="1.0" encoding="utf-8"?>
<sst xmlns="http://schemas.openxmlformats.org/spreadsheetml/2006/main" count="5190" uniqueCount="443">
  <si>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</si>
  <si>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</si>
  <si>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</si>
  <si>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</si>
  <si>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</si>
  <si>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</si>
  <si>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</si>
  <si>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</si>
  <si>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</si>
  <si>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</si>
  <si>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</si>
  <si>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</si>
  <si>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</si>
  <si>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</si>
  <si>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</si>
  <si>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</si>
  <si>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</si>
  <si>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</si>
  <si>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</si>
  <si>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</si>
  <si>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</si>
  <si>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</si>
  <si>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</si>
  <si>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</si>
  <si>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</si>
  <si>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</si>
  <si>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</si>
  <si>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</si>
  <si>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</si>
  <si>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</si>
  <si>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</si>
  <si>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</si>
  <si>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</si>
  <si>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</si>
  <si>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</si>
  <si>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</si>
  <si>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</si>
  <si>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</si>
  <si>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</si>
  <si>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</si>
  <si>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</si>
  <si>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</si>
  <si>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</si>
  <si>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</si>
  <si>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</si>
  <si>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</si>
  <si>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</si>
  <si>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</si>
  <si>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</si>
  <si>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</si>
  <si>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</si>
  <si>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</si>
  <si>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</si>
  <si>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</si>
  <si>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</si>
  <si>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</si>
  <si>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</si>
  <si>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</si>
  <si>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</si>
  <si>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</si>
  <si>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</si>
  <si>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</si>
  <si>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</si>
  <si>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</si>
  <si>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</si>
  <si>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</si>
  <si>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</si>
  <si>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</si>
  <si>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</si>
  <si>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</si>
  <si>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</si>
  <si>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</si>
  <si>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</si>
  <si>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</si>
  <si>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</si>
  <si>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</si>
  <si>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</si>
  <si>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</si>
  <si>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</si>
  <si>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</si>
  <si>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</si>
  <si>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</si>
  <si>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</si>
  <si>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</si>
  <si>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</si>
  <si>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</si>
  <si>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</si>
  <si>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</si>
  <si>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</si>
  <si>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</si>
  <si>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</si>
  <si>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</si>
  <si>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</si>
  <si>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</si>
  <si>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</si>
  <si>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</si>
  <si>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</si>
  <si>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</si>
  <si>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</si>
  <si>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</si>
  <si>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</si>
  <si>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</si>
  <si>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</si>
  <si>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</si>
  <si>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</si>
  <si>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</si>
  <si>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</si>
  <si>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</si>
  <si>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</si>
  <si>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</si>
  <si>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</si>
  <si>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</si>
  <si>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</si>
  <si>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</si>
  <si>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</si>
  <si>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</si>
  <si>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</si>
  <si>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</si>
  <si>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</si>
  <si>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</si>
  <si>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</si>
  <si>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</si>
  <si>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</si>
  <si>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</si>
  <si>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</si>
  <si>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</si>
  <si>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</si>
  <si>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</si>
  <si>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</si>
  <si>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</si>
  <si>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</si>
  <si>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</si>
  <si>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</si>
  <si>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</si>
  <si>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</si>
  <si>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</si>
  <si>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</si>
  <si>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</si>
  <si>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</si>
  <si>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</si>
  <si>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</si>
  <si>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</si>
  <si>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</si>
  <si>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</si>
  <si>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</si>
  <si>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</si>
  <si>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</si>
  <si>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</si>
  <si>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</si>
  <si>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</si>
  <si>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</si>
  <si>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</si>
  <si>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</si>
  <si>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</si>
  <si>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</si>
  <si>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</si>
  <si>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</si>
  <si>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</si>
  <si>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</si>
  <si>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</si>
  <si>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</si>
  <si>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</si>
  <si>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</si>
  <si>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</si>
  <si>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</si>
  <si>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</si>
  <si>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</si>
  <si>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</si>
  <si>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</si>
  <si>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</si>
  <si>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</si>
  <si>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</si>
  <si>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</si>
  <si>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</si>
  <si>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</si>
  <si>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</si>
  <si>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</si>
  <si>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</si>
  <si>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</si>
  <si>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</si>
  <si>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</si>
  <si>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</si>
  <si>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</si>
  <si>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</si>
  <si>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</si>
  <si>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</si>
  <si>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</si>
  <si>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</si>
  <si>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</si>
  <si>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</si>
  <si>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</si>
  <si>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</si>
  <si>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</si>
  <si>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</si>
  <si>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</si>
  <si>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</si>
  <si>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</si>
  <si>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</si>
  <si>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</si>
  <si>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</si>
  <si>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</si>
  <si>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</si>
  <si>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</si>
  <si>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</si>
  <si>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</si>
  <si>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</si>
  <si>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</si>
  <si>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</si>
  <si>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</si>
  <si>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</si>
  <si>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</si>
  <si>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</si>
  <si>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</si>
  <si>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</si>
  <si>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</si>
  <si>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</si>
  <si>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</si>
  <si>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</si>
  <si>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</si>
  <si>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</si>
  <si>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</si>
  <si>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</si>
  <si>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</si>
  <si>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</si>
  <si>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</si>
  <si>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</si>
  <si>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</si>
  <si>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</si>
  <si>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</si>
  <si>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</si>
  <si>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</si>
  <si>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</si>
  <si>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</si>
  <si>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</si>
  <si>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</si>
  <si>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</si>
  <si>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</si>
  <si>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</si>
  <si>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</si>
  <si>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</si>
  <si>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</si>
  <si>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</si>
  <si>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</si>
  <si>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</si>
  <si>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</si>
  <si>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</si>
  <si>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</si>
  <si>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</si>
  <si>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</si>
  <si>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</si>
  <si>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</si>
  <si>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</si>
  <si>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</si>
  <si>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</si>
  <si>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</si>
  <si>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</si>
  <si>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</si>
  <si>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</si>
  <si>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</si>
  <si>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</si>
  <si>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</si>
  <si>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</si>
  <si>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</si>
  <si>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</si>
  <si>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</si>
  <si>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</si>
  <si>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</si>
  <si>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</si>
  <si>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</si>
  <si>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</si>
  <si>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</si>
  <si>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</si>
  <si>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</si>
  <si>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</si>
  <si>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</si>
  <si>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</si>
  <si>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</si>
  <si>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</si>
  <si>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</si>
  <si>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</si>
  <si>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</si>
  <si>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</si>
  <si>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</si>
  <si>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</si>
  <si>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</si>
  <si>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</si>
  <si>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</si>
  <si>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</si>
  <si>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</si>
  <si>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</si>
  <si>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</si>
  <si>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</si>
  <si>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</si>
  <si>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</si>
  <si>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</si>
  <si>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</si>
  <si>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</si>
  <si>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</si>
  <si>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</si>
  <si>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</si>
  <si>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</si>
  <si>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</si>
  <si>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</si>
  <si>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</si>
  <si>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</si>
  <si>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</si>
  <si>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</si>
  <si>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</si>
  <si>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</si>
  <si>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</si>
  <si>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</si>
  <si>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</si>
  <si>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</si>
  <si>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</si>
  <si>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</si>
  <si>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</si>
  <si>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</si>
  <si>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</si>
  <si>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</si>
  <si>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</si>
  <si>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</si>
  <si>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</si>
  <si>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</si>
  <si>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</si>
  <si>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</si>
  <si>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</si>
  <si>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</si>
  <si>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</si>
  <si>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</si>
  <si>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</si>
  <si>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</si>
  <si>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</si>
  <si>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</si>
  <si>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</si>
  <si>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</si>
  <si>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</si>
  <si>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</si>
  <si>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</si>
  <si>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</si>
  <si>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</si>
  <si>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</si>
  <si>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</si>
  <si>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</si>
  <si>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</si>
  <si>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</si>
  <si>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</si>
  <si>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</si>
  <si>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</si>
  <si>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</si>
  <si>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</si>
  <si>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</si>
  <si>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</si>
  <si>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</si>
  <si>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</si>
  <si>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</si>
  <si>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</si>
  <si>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</si>
  <si>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</si>
  <si>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</si>
  <si>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</si>
  <si>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</si>
  <si>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</si>
  <si>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</si>
  <si>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</si>
  <si>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</si>
  <si>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</si>
  <si>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</si>
  <si>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</si>
  <si>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</si>
  <si>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</si>
  <si>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</si>
  <si>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</si>
  <si>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</si>
  <si>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</si>
  <si>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</si>
  <si>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</si>
  <si>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</si>
  <si>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</si>
  <si>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</si>
  <si>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</si>
  <si>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</si>
  <si>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</si>
  <si>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</si>
  <si>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</si>
  <si>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</si>
  <si>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</si>
  <si>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</si>
  <si>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</si>
  <si>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</si>
  <si>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</si>
  <si>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</si>
  <si>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</si>
  <si>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</si>
  <si>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</si>
  <si>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</si>
  <si>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</si>
  <si>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</si>
  <si>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</si>
  <si>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</si>
  <si>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</si>
  <si>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</si>
  <si>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</si>
  <si>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</si>
  <si>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</si>
  <si>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</si>
  <si>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</si>
  <si>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</si>
  <si>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</si>
  <si>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Dr Hend KAMOUN</t>
  </si>
  <si>
    <t>Chefs rayons et directeur magasin</t>
  </si>
  <si>
    <t>Autocontroles</t>
  </si>
  <si>
    <t>Rue londre</t>
  </si>
  <si>
    <t>manque la mention de produit décongelé à ne pas recongeler pour les produits muffin et tarte aux fruits</t>
  </si>
  <si>
    <t xml:space="preserve">poids pain turk non conforme: poids verifié 221g &lt;poids étiquette 240g                                         poids pain compagne non conforme: poids verifié 160g &lt;poids étiquette 200g                             </t>
  </si>
  <si>
    <t>désinfection des œufs faite trop à l'avance le 02/03/18</t>
  </si>
  <si>
    <t>Manque de DLC sur les étiquettes balance escalope dinde pané</t>
  </si>
  <si>
    <t>excès de givre au niveau du sol et évaporateur de la chambre froide négative traiteur</t>
  </si>
  <si>
    <t>température affichée au meuble sandwich est3,4°C et celle mesurée 18°C en haut et -1,6°C en bas du meuble</t>
  </si>
  <si>
    <t>manque de preuve de salubrité pour la tête d’agneau emballée en boucherie le 02/03/18                                    Assurer l'enregistrement du contrôle a la réception des poissons en précisant poissons.</t>
  </si>
  <si>
    <t>postdatage de la ricotte meriah : DLC fournisseur 03/03/18 &gt; DLC étiquette balance 06/03/18</t>
  </si>
  <si>
    <t>tracabilité erronée pour la ricotte meriah: DF indiquée sur la fiche est 22/03/18 alors que la date d'emballage est 28/02/18 et 01/03/18</t>
  </si>
  <si>
    <t>température affichée 3,6°C et température vérifiée 2°C</t>
  </si>
  <si>
    <t xml:space="preserve">manque de conservation des certificats sanitaires </t>
  </si>
  <si>
    <t>manque de traçabilité pour la tête d’agneau emballée le 02/03/18</t>
  </si>
  <si>
    <t>entreposage de  caisse de lapin sur la même étagère que les ingrédients sandwich et au dessus des produits prêts à consommer au niveaut ch froide traiteur</t>
  </si>
  <si>
    <t>présence de barquette manche gigot agneau dont la DLC 07/03/18 Non retiré du linéaire</t>
  </si>
  <si>
    <t>Température mesurée 2,9°C et celle affichée 3°C</t>
  </si>
  <si>
    <t>manque d'enregistrement de la température de la chambre froide négative et du meuble surgelés</t>
  </si>
  <si>
    <t>traces de rouilles sur le meuble et peinture écaillée</t>
  </si>
  <si>
    <t>fuite d'eau au niveau du pistolet du carsher en boucherie</t>
  </si>
  <si>
    <t>thermomètres afficheurs non fonctionnels au niveau du linéaire dattes</t>
  </si>
  <si>
    <t>Présence de rouilles sur certains étagères PGC</t>
  </si>
  <si>
    <t>Présence de crevasses au sol de la réserve</t>
  </si>
  <si>
    <t>présence de 05 pots de crèmes glacées dolce amaro pistache périmés dont les DLC : 05/03/2018</t>
  </si>
  <si>
    <t>renforcer le contrôle de DLC</t>
  </si>
  <si>
    <t>thermomètre afficheur non fonctionnel au niveau du linéaire yaourt</t>
  </si>
  <si>
    <t>revetement du sol ébréché</t>
  </si>
  <si>
    <t>température mesurée au meubles surgelés est -16°C</t>
  </si>
  <si>
    <t>température mesurée au meuble est 1,3°C</t>
  </si>
  <si>
    <t>changer l'emplacement du Distributeur savon liquide en boucherie afin de l'approcher du poste lave main.                           Distributeur savon non fonctionnel en sanitaires femmes</t>
  </si>
  <si>
    <t>Absence de local poubelles</t>
  </si>
  <si>
    <t>En traiteur: un DEIV sur 2 non fonctionnel</t>
  </si>
  <si>
    <t>Les analyses coproparasitologiques sont en cours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</si>
</sst>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1"/>
      <name val="Calibri Light"/>
      <family val="2"/>
    </font>
    <font>
      <sz val="11"/>
      <color rgb="FF000000"/>
      <name val="Comic Sans MS"/>
      <family val="4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000000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0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43" fillId="17" borderId="1" xfId="0" applyFont="1" applyFill="1" applyBorder="1" applyAlignment="1" applyProtection="1">
      <alignment horizontal="left" vertical="center" wrapText="1"/>
      <protection locked="0"/>
    </xf>
    <xf numFmtId="0" fontId="44" fillId="0" borderId="1" xfId="0" applyFont="1" applyBorder="1" applyAlignment="1" applyProtection="1">
      <alignment wrapText="1"/>
      <protection locked="0"/>
    </xf>
    <xf numFmtId="9" fontId="8" fillId="14" borderId="1" xfId="0" applyNumberFormat="1" applyFont="1" applyFill="1" applyBorder="1" applyProtection="1">
      <protection locked="0"/>
    </xf>
    <xf numFmtId="9" fontId="8" fillId="16" borderId="1" xfId="0" applyNumberFormat="1" applyFont="1" applyFill="1" applyBorder="1" applyProtection="1">
      <protection locked="0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8" fillId="4" borderId="5" xfId="0" applyFont="1" applyFill="1" applyBorder="1" applyAlignment="1" applyProtection="1">
      <alignment horizontal="center" vertical="center"/>
      <protection hidden="1"/>
    </xf>
    <xf numFmtId="9" fontId="8" fillId="0" borderId="1" xfId="0" applyNumberFormat="1" applyFont="1" applyBorder="1" applyAlignment="1" applyProtection="1">
      <alignment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0.9642857142857143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6259456"/>
        <c:axId val="116269440"/>
      </c:barChart>
      <c:catAx>
        <c:axId val="116259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6269440"/>
        <c:crosses val="autoZero"/>
        <c:auto val="1"/>
        <c:lblAlgn val="ctr"/>
        <c:lblOffset val="100"/>
        <c:noMultiLvlLbl val="0"/>
      </c:catAx>
      <c:valAx>
        <c:axId val="116269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6259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7885568"/>
        <c:axId val="117895552"/>
      </c:barChart>
      <c:catAx>
        <c:axId val="1178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7895552"/>
        <c:crosses val="autoZero"/>
        <c:auto val="1"/>
        <c:lblAlgn val="ctr"/>
        <c:lblOffset val="100"/>
        <c:noMultiLvlLbl val="0"/>
      </c:catAx>
      <c:valAx>
        <c:axId val="117895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7885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130944"/>
        <c:axId val="118136832"/>
      </c:barChart>
      <c:catAx>
        <c:axId val="118130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136832"/>
        <c:crosses val="autoZero"/>
        <c:auto val="1"/>
        <c:lblAlgn val="ctr"/>
        <c:lblOffset val="100"/>
        <c:noMultiLvlLbl val="0"/>
      </c:catAx>
      <c:valAx>
        <c:axId val="118136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130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429568"/>
        <c:axId val="118431104"/>
      </c:barChart>
      <c:catAx>
        <c:axId val="11842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431104"/>
        <c:crosses val="autoZero"/>
        <c:auto val="1"/>
        <c:lblAlgn val="ctr"/>
        <c:lblOffset val="100"/>
        <c:noMultiLvlLbl val="0"/>
      </c:catAx>
      <c:valAx>
        <c:axId val="118431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429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486528"/>
        <c:axId val="118488064"/>
      </c:barChart>
      <c:catAx>
        <c:axId val="118486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488064"/>
        <c:crosses val="autoZero"/>
        <c:auto val="1"/>
        <c:lblAlgn val="ctr"/>
        <c:lblOffset val="100"/>
        <c:noMultiLvlLbl val="0"/>
      </c:catAx>
      <c:valAx>
        <c:axId val="118488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486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203520"/>
        <c:axId val="118205056"/>
      </c:barChart>
      <c:catAx>
        <c:axId val="118203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205056"/>
        <c:crosses val="autoZero"/>
        <c:auto val="1"/>
        <c:lblAlgn val="ctr"/>
        <c:lblOffset val="100"/>
        <c:noMultiLvlLbl val="0"/>
      </c:catAx>
      <c:valAx>
        <c:axId val="118205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203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0.93478260869565222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256384"/>
        <c:axId val="118257920"/>
      </c:barChart>
      <c:catAx>
        <c:axId val="11825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257920"/>
        <c:crosses val="autoZero"/>
        <c:auto val="1"/>
        <c:lblAlgn val="ctr"/>
        <c:lblOffset val="100"/>
        <c:noMultiLvlLbl val="0"/>
      </c:catAx>
      <c:valAx>
        <c:axId val="118257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256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0.95666666666666667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305152"/>
        <c:axId val="118306688"/>
      </c:barChart>
      <c:catAx>
        <c:axId val="118305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306688"/>
        <c:crosses val="autoZero"/>
        <c:auto val="1"/>
        <c:lblAlgn val="ctr"/>
        <c:lblOffset val="100"/>
        <c:noMultiLvlLbl val="0"/>
      </c:catAx>
      <c:valAx>
        <c:axId val="118306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305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0.94572463768115944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18353280"/>
        <c:axId val="118359168"/>
        <c:extLst xmlns:c16r2="http://schemas.microsoft.com/office/drawing/2015/06/chart"/>
      </c:barChart>
      <c:catAx>
        <c:axId val="1183532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359168"/>
        <c:crosses val="autoZero"/>
        <c:auto val="1"/>
        <c:lblAlgn val="ctr"/>
        <c:lblOffset val="100"/>
        <c:noMultiLvlLbl val="0"/>
      </c:catAx>
      <c:valAx>
        <c:axId val="11835916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353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18392320"/>
        <c:axId val="118393856"/>
        <c:extLst xmlns:c16r2="http://schemas.microsoft.com/office/drawing/2015/06/chart"/>
      </c:barChart>
      <c:catAx>
        <c:axId val="118392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393856"/>
        <c:crosses val="autoZero"/>
        <c:auto val="1"/>
        <c:lblAlgn val="ctr"/>
        <c:lblOffset val="100"/>
        <c:noMultiLvlLbl val="0"/>
      </c:catAx>
      <c:valAx>
        <c:axId val="118393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392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0.95833333333333337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6312320"/>
        <c:axId val="116318208"/>
      </c:barChart>
      <c:catAx>
        <c:axId val="116312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6318208"/>
        <c:crosses val="autoZero"/>
        <c:auto val="1"/>
        <c:lblAlgn val="ctr"/>
        <c:lblOffset val="100"/>
        <c:noMultiLvlLbl val="0"/>
      </c:catAx>
      <c:valAx>
        <c:axId val="116318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6312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0.98571428571428577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7540736"/>
        <c:axId val="117542272"/>
      </c:barChart>
      <c:catAx>
        <c:axId val="117540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7542272"/>
        <c:crosses val="autoZero"/>
        <c:auto val="1"/>
        <c:lblAlgn val="ctr"/>
        <c:lblOffset val="100"/>
        <c:noMultiLvlLbl val="0"/>
      </c:catAx>
      <c:valAx>
        <c:axId val="117542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7540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0.967741935483871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7974528"/>
        <c:axId val="117976064"/>
      </c:barChart>
      <c:catAx>
        <c:axId val="117974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7976064"/>
        <c:crosses val="autoZero"/>
        <c:auto val="1"/>
        <c:lblAlgn val="ctr"/>
        <c:lblOffset val="100"/>
        <c:noMultiLvlLbl val="0"/>
      </c:catAx>
      <c:valAx>
        <c:axId val="117976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7974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039680"/>
        <c:axId val="118041216"/>
      </c:barChart>
      <c:catAx>
        <c:axId val="118039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041216"/>
        <c:crosses val="autoZero"/>
        <c:auto val="1"/>
        <c:lblAlgn val="ctr"/>
        <c:lblOffset val="100"/>
        <c:noMultiLvlLbl val="0"/>
      </c:catAx>
      <c:valAx>
        <c:axId val="118041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039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0.98484848484848486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092544"/>
        <c:axId val="118094080"/>
      </c:barChart>
      <c:catAx>
        <c:axId val="118092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094080"/>
        <c:crosses val="autoZero"/>
        <c:auto val="1"/>
        <c:lblAlgn val="ctr"/>
        <c:lblOffset val="100"/>
        <c:noMultiLvlLbl val="0"/>
      </c:catAx>
      <c:valAx>
        <c:axId val="118094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092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7686656"/>
        <c:axId val="117688192"/>
      </c:barChart>
      <c:catAx>
        <c:axId val="11768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7688192"/>
        <c:crosses val="autoZero"/>
        <c:auto val="1"/>
        <c:lblAlgn val="ctr"/>
        <c:lblOffset val="100"/>
        <c:noMultiLvlLbl val="0"/>
      </c:catAx>
      <c:valAx>
        <c:axId val="117688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7686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7714944"/>
        <c:axId val="117716480"/>
      </c:barChart>
      <c:catAx>
        <c:axId val="117714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7716480"/>
        <c:crosses val="autoZero"/>
        <c:auto val="1"/>
        <c:lblAlgn val="ctr"/>
        <c:lblOffset val="100"/>
        <c:noMultiLvlLbl val="0"/>
      </c:catAx>
      <c:valAx>
        <c:axId val="117716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7714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0.75862068965517238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7836800"/>
        <c:axId val="117842688"/>
      </c:barChart>
      <c:catAx>
        <c:axId val="117836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7842688"/>
        <c:crosses val="autoZero"/>
        <c:auto val="1"/>
        <c:lblAlgn val="ctr"/>
        <c:lblOffset val="100"/>
        <c:noMultiLvlLbl val="0"/>
      </c:catAx>
      <c:valAx>
        <c:axId val="117842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7836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77" zoomScaleSheetLayoutView="100" workbookViewId="0">
      <selection activeCell="K33" sqref="K33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297" t="s">
        <v>324</v>
      </c>
      <c r="B18" s="297"/>
      <c r="C18" s="297"/>
      <c r="D18" s="298" t="s">
        <v>411</v>
      </c>
      <c r="E18" s="298"/>
      <c r="F18" s="298"/>
      <c r="G18" s="298"/>
      <c r="H18" s="298"/>
      <c r="I18" s="298"/>
      <c r="J18" s="298"/>
      <c r="K18" s="298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299" t="s">
        <v>325</v>
      </c>
      <c r="B21" s="299"/>
      <c r="C21" s="299"/>
      <c r="D21" s="299"/>
      <c r="E21" s="299"/>
      <c r="F21" s="299"/>
      <c r="G21" s="299"/>
      <c r="H21" s="299"/>
      <c r="I21" s="299"/>
      <c r="J21" s="299"/>
      <c r="K21" s="299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0" t="s">
        <v>327</v>
      </c>
      <c r="C23" s="300"/>
      <c r="D23" s="78"/>
      <c r="E23" s="78"/>
      <c r="F23" s="78"/>
      <c r="G23" s="78"/>
      <c r="H23" s="78"/>
      <c r="I23" s="78"/>
      <c r="J23" s="77" t="str">
        <f>D18</f>
        <v>Rue londre</v>
      </c>
    </row>
    <row r="24" spans="1:11" ht="33" customHeight="1" x14ac:dyDescent="0.25">
      <c r="A24" s="86" t="s">
        <v>328</v>
      </c>
      <c r="B24" s="301">
        <f>AVERAGE('A1 Exploitation'!D549,'A1 Technique'!D199)</f>
        <v>0.94572463768115944</v>
      </c>
      <c r="C24" s="301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1">
        <f>AVERAGE('A2 Exploitation'!D549,'A2 Technique'!D199)</f>
        <v>0</v>
      </c>
      <c r="C25" s="301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1">
        <f>AVERAGE('A3 Exploitation'!D549,'A3 Technique'!D199)</f>
        <v>0</v>
      </c>
      <c r="C26" s="301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1">
        <f>AVERAGE('A4 Exploitation'!D549,'A4 Technique'!D199)</f>
        <v>0</v>
      </c>
      <c r="C27" s="301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1">
        <f>AVERAGE('A5 Exploitation'!D549,'A5 Technique'!D199)</f>
        <v>0</v>
      </c>
      <c r="C28" s="301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1">
        <f>AVERAGE('A6 Exploitation'!D549,'A6 Technique'!D199)</f>
        <v>0</v>
      </c>
      <c r="C29" s="301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0" t="s">
        <v>334</v>
      </c>
      <c r="C33" s="300"/>
      <c r="D33" s="78"/>
      <c r="E33" s="78"/>
      <c r="F33" s="78"/>
      <c r="G33" s="78"/>
      <c r="H33" s="78"/>
      <c r="I33" s="78"/>
      <c r="J33" s="77" t="str">
        <f>D18</f>
        <v>Rue londre</v>
      </c>
    </row>
    <row r="34" spans="1:10" ht="33" customHeight="1" x14ac:dyDescent="0.25">
      <c r="A34" s="86" t="s">
        <v>328</v>
      </c>
      <c r="B34" s="301">
        <f>'A1 Exploitation'!D549</f>
        <v>0.95666666666666667</v>
      </c>
      <c r="C34" s="301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1">
        <f>'A2 Exploitation'!D549</f>
        <v>0</v>
      </c>
      <c r="C35" s="301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1">
        <f>'A3 Exploitation'!D549</f>
        <v>0</v>
      </c>
      <c r="C36" s="301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1">
        <f>'A4 Exploitation'!D549</f>
        <v>0</v>
      </c>
      <c r="C37" s="301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1">
        <f>'A5 Exploitation'!D549</f>
        <v>0</v>
      </c>
      <c r="C38" s="301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1">
        <f>'A6 Exploitation'!D549</f>
        <v>0</v>
      </c>
      <c r="C39" s="301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2" t="s">
        <v>335</v>
      </c>
      <c r="C42" s="302"/>
      <c r="D42" s="78"/>
      <c r="E42" s="78"/>
      <c r="F42" s="78"/>
      <c r="G42" s="78"/>
      <c r="H42" s="78"/>
      <c r="I42" s="78"/>
      <c r="J42" s="77" t="str">
        <f>D18</f>
        <v>Rue londre</v>
      </c>
    </row>
    <row r="43" spans="1:10" ht="33" customHeight="1" x14ac:dyDescent="0.25">
      <c r="A43" s="86" t="s">
        <v>328</v>
      </c>
      <c r="B43" s="301">
        <f>AVERAGE('A1 Exploitation'!D547, 'A1 Technique'!D197)</f>
        <v>1</v>
      </c>
      <c r="C43" s="301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1" t="e">
        <f>AVERAGE('A2 Exploitation'!D547, 'A2 Technique'!D197)</f>
        <v>#DIV/0!</v>
      </c>
      <c r="C44" s="301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1" t="e">
        <f>AVERAGE('A3 Exploitation'!D547, 'A3 Technique'!D197)</f>
        <v>#DIV/0!</v>
      </c>
      <c r="C45" s="301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1" t="e">
        <f>AVERAGE('A4 Exploitation'!D547, 'A4 Technique'!D197)</f>
        <v>#DIV/0!</v>
      </c>
      <c r="C46" s="301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1" t="e">
        <f>AVERAGE('A5 Exploitation'!D547, 'A5 Technique'!D197)</f>
        <v>#DIV/0!</v>
      </c>
      <c r="C47" s="301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1" t="e">
        <f>AVERAGE('A6 Exploitation'!D547, 'A6 Technique'!D197)</f>
        <v>#DIV/0!</v>
      </c>
      <c r="C48" s="301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0" t="s">
        <v>336</v>
      </c>
      <c r="C51" s="300"/>
      <c r="D51" s="78"/>
      <c r="E51" s="78"/>
      <c r="F51" s="78"/>
      <c r="G51" s="78"/>
      <c r="H51" s="78"/>
      <c r="I51" s="78"/>
      <c r="J51" s="77" t="str">
        <f>D18</f>
        <v>Rue londre</v>
      </c>
    </row>
    <row r="52" spans="1:10" ht="33" customHeight="1" x14ac:dyDescent="0.25">
      <c r="A52" s="86" t="s">
        <v>328</v>
      </c>
      <c r="B52" s="303">
        <f>'A1 Exploitation'!D46</f>
        <v>0.9642857142857143</v>
      </c>
      <c r="C52" s="303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3">
        <f>'A2 Exploitation'!D46</f>
        <v>0</v>
      </c>
      <c r="C53" s="303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3">
        <f>'A3 Exploitation'!D46</f>
        <v>0</v>
      </c>
      <c r="C54" s="303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3">
        <f>'A4 Exploitation'!D46</f>
        <v>0</v>
      </c>
      <c r="C55" s="303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3">
        <f>'A5 Exploitation'!D46</f>
        <v>0</v>
      </c>
      <c r="C56" s="303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3">
        <f>'A6 Exploitation'!D46</f>
        <v>0</v>
      </c>
      <c r="C57" s="303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0" t="s">
        <v>337</v>
      </c>
      <c r="C60" s="300"/>
      <c r="D60" s="78"/>
      <c r="E60" s="78"/>
      <c r="F60" s="78"/>
      <c r="G60" s="78"/>
      <c r="H60" s="78"/>
      <c r="I60" s="78"/>
      <c r="J60" s="77" t="str">
        <f>D18</f>
        <v>Rue londre</v>
      </c>
    </row>
    <row r="61" spans="1:10" ht="33" customHeight="1" x14ac:dyDescent="0.25">
      <c r="A61" s="86" t="s">
        <v>328</v>
      </c>
      <c r="B61" s="301">
        <f>'A1 Exploitation'!D103</f>
        <v>0.95833333333333337</v>
      </c>
      <c r="C61" s="301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1">
        <f>'A2 Exploitation'!D103</f>
        <v>0</v>
      </c>
      <c r="C62" s="301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1">
        <f>'A3 Exploitation'!D103</f>
        <v>0</v>
      </c>
      <c r="C63" s="301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1">
        <f>'A4 Exploitation'!D103</f>
        <v>0</v>
      </c>
      <c r="C64" s="301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1">
        <f>'A5 Exploitation'!D103</f>
        <v>0</v>
      </c>
      <c r="C65" s="301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1">
        <f>'A6 Exploitation'!D103</f>
        <v>0</v>
      </c>
      <c r="C66" s="301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0" t="s">
        <v>338</v>
      </c>
      <c r="C69" s="300"/>
      <c r="D69" s="78"/>
      <c r="E69" s="78"/>
      <c r="F69" s="78"/>
      <c r="G69" s="78"/>
      <c r="H69" s="78"/>
      <c r="I69" s="78"/>
      <c r="J69" s="77" t="str">
        <f>D18</f>
        <v>Rue londre</v>
      </c>
    </row>
    <row r="70" spans="1:10" ht="33" customHeight="1" x14ac:dyDescent="0.25">
      <c r="A70" s="86" t="s">
        <v>328</v>
      </c>
      <c r="B70" s="301">
        <f>'A1 Exploitation'!D158</f>
        <v>0.98571428571428577</v>
      </c>
      <c r="C70" s="301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1">
        <f>'A2 Exploitation'!D158</f>
        <v>0</v>
      </c>
      <c r="C71" s="301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1">
        <f>'A3 Exploitation'!D158</f>
        <v>0</v>
      </c>
      <c r="C72" s="301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1">
        <f>'A4 Exploitation'!D158</f>
        <v>0</v>
      </c>
      <c r="C73" s="301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1">
        <f>'A5 Exploitation'!D158</f>
        <v>0</v>
      </c>
      <c r="C74" s="301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1">
        <f>'A6 Exploitation'!D158</f>
        <v>0</v>
      </c>
      <c r="C75" s="301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0" t="s">
        <v>339</v>
      </c>
      <c r="C78" s="300"/>
      <c r="D78" s="78"/>
      <c r="E78" s="78"/>
      <c r="F78" s="78"/>
      <c r="G78" s="78"/>
      <c r="H78" s="78"/>
      <c r="I78" s="78"/>
      <c r="J78" s="77" t="str">
        <f>D18</f>
        <v>Rue londre</v>
      </c>
    </row>
    <row r="79" spans="1:10" ht="33" customHeight="1" x14ac:dyDescent="0.25">
      <c r="A79" s="86" t="s">
        <v>328</v>
      </c>
      <c r="B79" s="301">
        <f>'A1 Exploitation'!D205</f>
        <v>0.967741935483871</v>
      </c>
      <c r="C79" s="301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1">
        <f>'A2 Exploitation'!D205</f>
        <v>0</v>
      </c>
      <c r="C80" s="301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1">
        <f>'A3 Exploitation'!D205</f>
        <v>0</v>
      </c>
      <c r="C81" s="301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1">
        <f>'A4 Exploitation'!D205</f>
        <v>0</v>
      </c>
      <c r="C82" s="301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1">
        <f>'A5 Exploitation'!D205</f>
        <v>0</v>
      </c>
      <c r="C83" s="301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1">
        <f>'A6 Exploitation'!D205</f>
        <v>0</v>
      </c>
      <c r="C84" s="301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0" t="s">
        <v>340</v>
      </c>
      <c r="C87" s="300"/>
      <c r="D87" s="78"/>
      <c r="E87" s="78"/>
      <c r="F87" s="78"/>
      <c r="G87" s="78"/>
      <c r="H87" s="78"/>
      <c r="I87" s="78"/>
      <c r="J87" s="77" t="str">
        <f>D18</f>
        <v>Rue londre</v>
      </c>
    </row>
    <row r="88" spans="1:10" ht="33" customHeight="1" x14ac:dyDescent="0.25">
      <c r="A88" s="86" t="s">
        <v>328</v>
      </c>
      <c r="B88" s="301">
        <f>'A1 Exploitation'!D266</f>
        <v>0.95</v>
      </c>
      <c r="C88" s="301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1">
        <f>'A2 Exploitation'!D266</f>
        <v>0</v>
      </c>
      <c r="C89" s="301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1">
        <f>'A3 Exploitation'!D266</f>
        <v>0</v>
      </c>
      <c r="C90" s="301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1">
        <f>'A4 Exploitation'!D266</f>
        <v>0</v>
      </c>
      <c r="C91" s="301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1">
        <f>'A5 Exploitation'!D266</f>
        <v>0</v>
      </c>
      <c r="C92" s="301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1">
        <f>'A6 Exploitation'!D266</f>
        <v>0</v>
      </c>
      <c r="C93" s="301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0" t="s">
        <v>341</v>
      </c>
      <c r="C96" s="300"/>
      <c r="D96" s="78"/>
      <c r="E96" s="78"/>
      <c r="F96" s="78"/>
      <c r="G96" s="78"/>
      <c r="H96" s="78"/>
      <c r="I96" s="78"/>
      <c r="J96" s="77" t="str">
        <f>D18</f>
        <v>Rue londre</v>
      </c>
    </row>
    <row r="97" spans="1:10" ht="33" customHeight="1" x14ac:dyDescent="0.25">
      <c r="A97" s="86" t="s">
        <v>328</v>
      </c>
      <c r="B97" s="301">
        <f>'A1 Exploitation'!D318</f>
        <v>0.98484848484848486</v>
      </c>
      <c r="C97" s="301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1">
        <f>'A2 Exploitation'!D318</f>
        <v>0</v>
      </c>
      <c r="C98" s="301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1">
        <f>'A3 Exploitation'!D318</f>
        <v>0</v>
      </c>
      <c r="C99" s="301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1">
        <f>'A4 Exploitation'!D318</f>
        <v>0</v>
      </c>
      <c r="C100" s="301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1">
        <f>'A5 Exploitation'!D318</f>
        <v>0</v>
      </c>
      <c r="C101" s="301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1">
        <f>'A6 Exploitation'!D318</f>
        <v>0</v>
      </c>
      <c r="C102" s="301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0" t="s">
        <v>342</v>
      </c>
      <c r="C105" s="300"/>
      <c r="D105" s="78"/>
      <c r="E105" s="78"/>
      <c r="F105" s="78"/>
      <c r="G105" s="78"/>
      <c r="H105" s="78"/>
      <c r="I105" s="78"/>
      <c r="J105" s="77" t="str">
        <f>D18</f>
        <v>Rue londre</v>
      </c>
    </row>
    <row r="106" spans="1:10" ht="33" customHeight="1" x14ac:dyDescent="0.25">
      <c r="A106" s="86" t="s">
        <v>328</v>
      </c>
      <c r="B106" s="301">
        <f>'A1 Exploitation'!D358</f>
        <v>1</v>
      </c>
      <c r="C106" s="301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1">
        <f>'A2 Exploitation'!D358</f>
        <v>0</v>
      </c>
      <c r="C107" s="301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1">
        <f>'A3 Exploitation'!D358</f>
        <v>0</v>
      </c>
      <c r="C108" s="301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1">
        <f>'A4 Exploitation'!D358</f>
        <v>0</v>
      </c>
      <c r="C109" s="301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1">
        <f>'A5 Exploitation'!D358</f>
        <v>0</v>
      </c>
      <c r="C110" s="301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1">
        <f>'A6 Exploitation'!D358</f>
        <v>0</v>
      </c>
      <c r="C111" s="301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0" t="s">
        <v>343</v>
      </c>
      <c r="C114" s="300"/>
      <c r="D114" s="78"/>
      <c r="E114" s="78"/>
      <c r="F114" s="78"/>
      <c r="G114" s="78"/>
      <c r="H114" s="78"/>
      <c r="I114" s="78"/>
      <c r="J114" s="77" t="str">
        <f>D18</f>
        <v>Rue londre</v>
      </c>
    </row>
    <row r="115" spans="1:10" ht="33" customHeight="1" x14ac:dyDescent="0.25">
      <c r="A115" s="86" t="s">
        <v>328</v>
      </c>
      <c r="B115" s="301">
        <f>'A1 Exploitation'!D391</f>
        <v>1</v>
      </c>
      <c r="C115" s="301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1">
        <f>'A2 Exploitation'!D391</f>
        <v>0</v>
      </c>
      <c r="C116" s="301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1">
        <f>'A3 Exploitation'!D391</f>
        <v>0</v>
      </c>
      <c r="C117" s="301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1">
        <f>'A4 Exploitation'!D391</f>
        <v>0</v>
      </c>
      <c r="C118" s="301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1">
        <f>'A5 Exploitation'!D391</f>
        <v>0</v>
      </c>
      <c r="C119" s="301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1">
        <f>'A6 Exploitation'!D391</f>
        <v>0</v>
      </c>
      <c r="C120" s="301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0" t="s">
        <v>344</v>
      </c>
      <c r="C123" s="300"/>
      <c r="D123" s="78"/>
      <c r="E123" s="78"/>
      <c r="F123" s="78"/>
      <c r="G123" s="78"/>
      <c r="H123" s="78"/>
      <c r="I123" s="78"/>
      <c r="J123" s="77" t="str">
        <f>D18</f>
        <v>Rue londre</v>
      </c>
    </row>
    <row r="124" spans="1:10" ht="33" customHeight="1" x14ac:dyDescent="0.25">
      <c r="A124" s="86" t="s">
        <v>328</v>
      </c>
      <c r="B124" s="301">
        <f>'A1 Exploitation'!D444</f>
        <v>0.75862068965517238</v>
      </c>
      <c r="C124" s="301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1">
        <f>'A2 Exploitation'!D444</f>
        <v>0</v>
      </c>
      <c r="C125" s="301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1">
        <f>'A3 Exploitation'!D444</f>
        <v>0</v>
      </c>
      <c r="C126" s="301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1">
        <f>'A4 Exploitation'!D444</f>
        <v>0</v>
      </c>
      <c r="C127" s="301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1">
        <f>'A5 Exploitation'!D444</f>
        <v>0</v>
      </c>
      <c r="C128" s="301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1">
        <f>'A6 Exploitation'!D444</f>
        <v>0</v>
      </c>
      <c r="C129" s="301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0" t="s">
        <v>345</v>
      </c>
      <c r="C132" s="300"/>
      <c r="D132" s="78"/>
      <c r="E132" s="78"/>
      <c r="F132" s="78"/>
      <c r="G132" s="78"/>
      <c r="H132" s="78"/>
      <c r="I132" s="78"/>
      <c r="J132" s="77" t="str">
        <f>D18</f>
        <v>Rue londre</v>
      </c>
    </row>
    <row r="133" spans="1:10" ht="33" customHeight="1" x14ac:dyDescent="0.25">
      <c r="A133" s="86" t="s">
        <v>328</v>
      </c>
      <c r="B133" s="301">
        <f>'A1 Exploitation'!D481</f>
        <v>1</v>
      </c>
      <c r="C133" s="301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1">
        <f>'A2 Exploitation'!D481</f>
        <v>0</v>
      </c>
      <c r="C134" s="301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1">
        <f>'A3 Exploitation'!D481</f>
        <v>0</v>
      </c>
      <c r="C135" s="301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1">
        <f>'A4 Exploitation'!D481</f>
        <v>0</v>
      </c>
      <c r="C136" s="301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1">
        <f>'A5 Exploitation'!D481</f>
        <v>0</v>
      </c>
      <c r="C137" s="301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1">
        <f>'A6 Exploitation'!D481</f>
        <v>0</v>
      </c>
      <c r="C138" s="301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0" t="s">
        <v>346</v>
      </c>
      <c r="C141" s="300"/>
      <c r="D141" s="78"/>
      <c r="E141" s="78"/>
      <c r="F141" s="78"/>
      <c r="G141" s="78"/>
      <c r="H141" s="78"/>
      <c r="I141" s="78"/>
      <c r="J141" s="77" t="str">
        <f>D18</f>
        <v>Rue londre</v>
      </c>
    </row>
    <row r="142" spans="1:10" ht="33" customHeight="1" x14ac:dyDescent="0.25">
      <c r="A142" s="86" t="s">
        <v>328</v>
      </c>
      <c r="B142" s="301">
        <f>'A1 Exploitation'!D503</f>
        <v>1</v>
      </c>
      <c r="C142" s="301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1">
        <f>'A2 Exploitation'!D503</f>
        <v>0</v>
      </c>
      <c r="C143" s="301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1">
        <f>'A3 Exploitation'!D503</f>
        <v>0</v>
      </c>
      <c r="C144" s="301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1">
        <f>'A4 Exploitation'!D503</f>
        <v>0</v>
      </c>
      <c r="C145" s="301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1">
        <f>'A5 Exploitation'!D503</f>
        <v>0</v>
      </c>
      <c r="C146" s="301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1">
        <f>'A6 Exploitation'!D503</f>
        <v>0</v>
      </c>
      <c r="C147" s="301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0" t="s">
        <v>347</v>
      </c>
      <c r="C150" s="300"/>
      <c r="D150" s="78"/>
      <c r="E150" s="78"/>
      <c r="F150" s="78"/>
      <c r="G150" s="78"/>
      <c r="H150" s="78"/>
      <c r="I150" s="78"/>
      <c r="J150" s="77" t="str">
        <f>D18</f>
        <v>Rue londre</v>
      </c>
    </row>
    <row r="151" spans="1:10" ht="33" customHeight="1" x14ac:dyDescent="0.25">
      <c r="A151" s="86" t="s">
        <v>328</v>
      </c>
      <c r="B151" s="301">
        <f>'A1 Exploitation'!D514</f>
        <v>1</v>
      </c>
      <c r="C151" s="301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1">
        <f>'A2 Exploitation'!D514</f>
        <v>0</v>
      </c>
      <c r="C152" s="301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1">
        <f>'A3 Exploitation'!D514</f>
        <v>0</v>
      </c>
      <c r="C153" s="301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1">
        <f>'A4 Exploitation'!D514</f>
        <v>0</v>
      </c>
      <c r="C154" s="301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1">
        <f>'A5 Exploitation'!D514</f>
        <v>0</v>
      </c>
      <c r="C155" s="301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1">
        <f>'A6 Exploitation'!D514</f>
        <v>0</v>
      </c>
      <c r="C156" s="301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4"/>
      <c r="C159" s="304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0" t="s">
        <v>348</v>
      </c>
      <c r="C160" s="300"/>
      <c r="D160" s="78"/>
      <c r="E160" s="78"/>
      <c r="F160" s="78"/>
      <c r="G160" s="78"/>
      <c r="H160" s="78"/>
      <c r="I160" s="78"/>
      <c r="J160" s="77" t="str">
        <f>D18</f>
        <v>Rue londre</v>
      </c>
    </row>
    <row r="161" spans="1:10" ht="33" customHeight="1" x14ac:dyDescent="0.25">
      <c r="A161" s="86" t="s">
        <v>328</v>
      </c>
      <c r="B161" s="301">
        <f>'A1 Exploitation'!D534</f>
        <v>1</v>
      </c>
      <c r="C161" s="301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1">
        <f>'A2 Exploitation'!D534</f>
        <v>0</v>
      </c>
      <c r="C162" s="301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1">
        <f>'A3 Exploitation'!D534</f>
        <v>0</v>
      </c>
      <c r="C163" s="301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1">
        <f>'A4 Exploitation'!D534</f>
        <v>0</v>
      </c>
      <c r="C164" s="301"/>
    </row>
    <row r="165" spans="1:10" ht="33" customHeight="1" x14ac:dyDescent="0.25">
      <c r="A165" s="85" t="s">
        <v>332</v>
      </c>
      <c r="B165" s="301">
        <f>'A5 Exploitation'!D534</f>
        <v>0</v>
      </c>
      <c r="C165" s="301"/>
    </row>
    <row r="166" spans="1:10" ht="18" x14ac:dyDescent="0.25">
      <c r="A166" s="85" t="s">
        <v>333</v>
      </c>
      <c r="B166" s="301">
        <f>'A6 Exploitation'!D534</f>
        <v>0</v>
      </c>
      <c r="C166" s="301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0" t="s">
        <v>349</v>
      </c>
      <c r="C169" s="300"/>
      <c r="J169" s="77" t="str">
        <f>D18</f>
        <v>Rue londre</v>
      </c>
    </row>
    <row r="170" spans="1:10" ht="33" customHeight="1" x14ac:dyDescent="0.25">
      <c r="A170" s="86" t="s">
        <v>328</v>
      </c>
      <c r="B170" s="301">
        <f>'A1 Exploitation'!D545</f>
        <v>1</v>
      </c>
      <c r="C170" s="301"/>
    </row>
    <row r="171" spans="1:10" ht="33" customHeight="1" x14ac:dyDescent="0.25">
      <c r="A171" s="85" t="s">
        <v>329</v>
      </c>
      <c r="B171" s="301">
        <f>'A2 Exploitation'!D545</f>
        <v>0</v>
      </c>
      <c r="C171" s="301"/>
    </row>
    <row r="172" spans="1:10" ht="33" customHeight="1" x14ac:dyDescent="0.25">
      <c r="A172" s="86" t="s">
        <v>330</v>
      </c>
      <c r="B172" s="301">
        <f>'A3 Exploitation'!D545</f>
        <v>0</v>
      </c>
      <c r="C172" s="301"/>
    </row>
    <row r="173" spans="1:10" ht="33" customHeight="1" x14ac:dyDescent="0.25">
      <c r="A173" s="86" t="s">
        <v>331</v>
      </c>
      <c r="B173" s="301">
        <f>'A4 Exploitation'!D545</f>
        <v>0</v>
      </c>
      <c r="C173" s="301"/>
    </row>
    <row r="174" spans="1:10" ht="33" customHeight="1" x14ac:dyDescent="0.25">
      <c r="A174" s="85" t="s">
        <v>332</v>
      </c>
      <c r="B174" s="301">
        <f>'A5 Exploitation'!D545</f>
        <v>0</v>
      </c>
      <c r="C174" s="301"/>
    </row>
    <row r="175" spans="1:10" ht="18" x14ac:dyDescent="0.25">
      <c r="A175" s="85" t="s">
        <v>333</v>
      </c>
      <c r="B175" s="301">
        <f>'A6 Exploitation'!D545</f>
        <v>0</v>
      </c>
      <c r="C175" s="301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0" t="s">
        <v>350</v>
      </c>
      <c r="C178" s="300"/>
      <c r="J178" s="77" t="str">
        <f>D18</f>
        <v>Rue londre</v>
      </c>
    </row>
    <row r="179" spans="1:10" ht="33" customHeight="1" x14ac:dyDescent="0.25">
      <c r="A179" s="86" t="s">
        <v>328</v>
      </c>
      <c r="B179" s="301">
        <f>'A1 Technique'!D199</f>
        <v>0.93478260869565222</v>
      </c>
      <c r="C179" s="301"/>
    </row>
    <row r="180" spans="1:10" ht="33" customHeight="1" x14ac:dyDescent="0.25">
      <c r="A180" s="85" t="s">
        <v>329</v>
      </c>
      <c r="B180" s="301">
        <f>'A2 Technique'!D199</f>
        <v>0</v>
      </c>
      <c r="C180" s="301"/>
    </row>
    <row r="181" spans="1:10" ht="33" customHeight="1" x14ac:dyDescent="0.25">
      <c r="A181" s="86" t="s">
        <v>330</v>
      </c>
      <c r="B181" s="301">
        <f>'A3 Technique'!D199</f>
        <v>0</v>
      </c>
      <c r="C181" s="301"/>
    </row>
    <row r="182" spans="1:10" ht="33" customHeight="1" x14ac:dyDescent="0.25">
      <c r="A182" s="86" t="s">
        <v>331</v>
      </c>
      <c r="B182" s="301">
        <f>'A4 Technique'!D199</f>
        <v>0</v>
      </c>
      <c r="C182" s="301"/>
    </row>
    <row r="183" spans="1:10" ht="33" customHeight="1" x14ac:dyDescent="0.25">
      <c r="A183" s="85" t="s">
        <v>332</v>
      </c>
      <c r="B183" s="301">
        <f>'A5 Technique'!D199</f>
        <v>0</v>
      </c>
      <c r="C183" s="301"/>
    </row>
    <row r="184" spans="1:10" ht="18" x14ac:dyDescent="0.25">
      <c r="A184" s="85" t="s">
        <v>333</v>
      </c>
      <c r="B184" s="301">
        <f>'A6 Technique'!D199</f>
        <v>0</v>
      </c>
      <c r="C184" s="301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6"/>
      <c r="E1" s="306"/>
      <c r="F1" s="306"/>
      <c r="G1" s="306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07" t="s">
        <v>179</v>
      </c>
      <c r="B7" s="307"/>
      <c r="C7" s="307"/>
      <c r="D7" s="307"/>
      <c r="E7" s="307"/>
      <c r="F7" s="307"/>
      <c r="G7" s="125"/>
    </row>
    <row r="8" spans="1:7" ht="29.25" x14ac:dyDescent="0.45">
      <c r="A8" s="308" t="str">
        <f>'Page de garde'!D18</f>
        <v>Rue londre</v>
      </c>
      <c r="B8" s="308"/>
      <c r="C8" s="308"/>
      <c r="D8" s="308"/>
      <c r="E8" s="308"/>
      <c r="F8" s="308"/>
      <c r="G8" s="125"/>
    </row>
    <row r="9" spans="1:7" ht="24" x14ac:dyDescent="0.45">
      <c r="A9" s="14" t="s">
        <v>42</v>
      </c>
      <c r="B9" s="309"/>
      <c r="C9" s="309"/>
      <c r="D9" s="309"/>
      <c r="E9" s="309"/>
      <c r="F9" s="309"/>
      <c r="G9" s="125"/>
    </row>
    <row r="10" spans="1:7" ht="24" x14ac:dyDescent="0.45">
      <c r="A10" s="15" t="s">
        <v>44</v>
      </c>
      <c r="B10" s="310"/>
      <c r="C10" s="310"/>
      <c r="D10" s="310"/>
      <c r="E10" s="310"/>
      <c r="F10" s="310"/>
      <c r="G10" s="125"/>
    </row>
    <row r="11" spans="1:7" ht="24" x14ac:dyDescent="0.45">
      <c r="A11" s="14" t="s">
        <v>43</v>
      </c>
      <c r="B11" s="305"/>
      <c r="C11" s="305"/>
      <c r="D11" s="305"/>
      <c r="E11" s="305"/>
      <c r="F11" s="305"/>
      <c r="G11" s="125"/>
    </row>
    <row r="12" spans="1:7" ht="24" x14ac:dyDescent="0.45">
      <c r="A12" s="14" t="s">
        <v>239</v>
      </c>
      <c r="B12" s="311">
        <f>D549</f>
        <v>0</v>
      </c>
      <c r="C12" s="311"/>
      <c r="D12" s="311"/>
      <c r="E12" s="311"/>
      <c r="F12" s="311"/>
      <c r="G12" s="125"/>
    </row>
    <row r="13" spans="1:7" ht="22.5" x14ac:dyDescent="0.45">
      <c r="D13" s="312"/>
      <c r="E13" s="312"/>
      <c r="F13" s="312"/>
      <c r="G13" s="31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ht="16.5" customHeight="1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ht="16.5" customHeight="1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ht="16.5" customHeight="1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2" t="s">
        <v>379</v>
      </c>
      <c r="B195" s="322"/>
      <c r="C195" s="322"/>
      <c r="D195" s="322"/>
      <c r="E195" s="322"/>
      <c r="F195" s="32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ht="16.5" customHeight="1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2" t="s">
        <v>379</v>
      </c>
      <c r="B256" s="322"/>
      <c r="C256" s="322"/>
      <c r="D256" s="322"/>
      <c r="E256" s="322"/>
      <c r="F256" s="322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ht="16.5" customHeigh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3" t="s">
        <v>396</v>
      </c>
      <c r="B308" s="324"/>
      <c r="C308" s="324"/>
      <c r="D308" s="324"/>
      <c r="E308" s="324"/>
      <c r="F308" s="325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ht="16.5" customHeight="1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3" t="s">
        <v>379</v>
      </c>
      <c r="B349" s="324"/>
      <c r="C349" s="324"/>
      <c r="D349" s="324"/>
      <c r="E349" s="324"/>
      <c r="F349" s="324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ht="16.5" customHeight="1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2" t="s">
        <v>379</v>
      </c>
      <c r="B383" s="322"/>
      <c r="C383" s="322"/>
      <c r="D383" s="322"/>
      <c r="E383" s="322"/>
      <c r="F383" s="322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ht="16.5" customHeight="1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2" t="s">
        <v>379</v>
      </c>
      <c r="B435" s="322"/>
      <c r="C435" s="322"/>
      <c r="D435" s="322"/>
      <c r="E435" s="322"/>
      <c r="F435" s="322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ht="16.5" customHeight="1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8" t="s">
        <v>367</v>
      </c>
      <c r="B483" s="328"/>
      <c r="C483" s="328"/>
      <c r="D483" s="32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ht="16.5" customHeight="1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ht="16.5" customHeight="1" x14ac:dyDescent="0.3">
      <c r="A508" s="313"/>
      <c r="B508" s="41" t="s">
        <v>34</v>
      </c>
      <c r="C508" s="41" t="s">
        <v>33</v>
      </c>
      <c r="D508" s="314"/>
      <c r="E508" s="315"/>
      <c r="F508" s="31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ht="16.5" customHeight="1" x14ac:dyDescent="0.3">
      <c r="A519" s="313"/>
      <c r="B519" s="41" t="s">
        <v>34</v>
      </c>
      <c r="C519" s="41" t="s">
        <v>33</v>
      </c>
      <c r="D519" s="314"/>
      <c r="E519" s="315"/>
      <c r="F519" s="31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ht="16.5" customHeight="1" x14ac:dyDescent="0.3">
      <c r="A539" s="313"/>
      <c r="B539" s="41" t="s">
        <v>34</v>
      </c>
      <c r="C539" s="41" t="s">
        <v>33</v>
      </c>
      <c r="D539" s="314"/>
      <c r="E539" s="315"/>
      <c r="F539" s="31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6"/>
      <c r="E1" s="306"/>
      <c r="F1" s="306"/>
      <c r="G1" s="306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0" t="s">
        <v>50</v>
      </c>
      <c r="B6" s="330"/>
      <c r="C6" s="330"/>
      <c r="D6" s="330"/>
      <c r="E6" s="330"/>
      <c r="F6" s="330"/>
      <c r="G6" s="125"/>
    </row>
    <row r="7" spans="1:7" s="12" customFormat="1" ht="21.75" customHeight="1" x14ac:dyDescent="0.45">
      <c r="A7" s="308" t="str">
        <f>'A5 Exploitation'!A8:F8</f>
        <v>Rue londre</v>
      </c>
      <c r="B7" s="308"/>
      <c r="C7" s="308"/>
      <c r="D7" s="308"/>
      <c r="E7" s="308"/>
      <c r="F7" s="308"/>
      <c r="G7" s="125"/>
    </row>
    <row r="8" spans="1:7" s="12" customFormat="1" ht="24" x14ac:dyDescent="0.45">
      <c r="A8" s="14" t="s">
        <v>42</v>
      </c>
      <c r="B8" s="331">
        <f>'A5 Exploitation'!B9:F9</f>
        <v>0</v>
      </c>
      <c r="C8" s="331"/>
      <c r="D8" s="331"/>
      <c r="E8" s="331"/>
      <c r="F8" s="331"/>
      <c r="G8" s="125"/>
    </row>
    <row r="9" spans="1:7" s="12" customFormat="1" ht="24" x14ac:dyDescent="0.45">
      <c r="A9" s="15" t="s">
        <v>44</v>
      </c>
      <c r="B9" s="332">
        <f>'A5 Exploitation'!B10:F10</f>
        <v>0</v>
      </c>
      <c r="C9" s="332"/>
      <c r="D9" s="332"/>
      <c r="E9" s="332"/>
      <c r="F9" s="332"/>
      <c r="G9" s="125"/>
    </row>
    <row r="10" spans="1:7" s="12" customFormat="1" ht="24" x14ac:dyDescent="0.45">
      <c r="A10" s="14" t="s">
        <v>43</v>
      </c>
      <c r="B10" s="329">
        <f>'A5 Exploitation'!B11:F11</f>
        <v>0</v>
      </c>
      <c r="C10" s="329"/>
      <c r="D10" s="329"/>
      <c r="E10" s="329"/>
      <c r="F10" s="329"/>
      <c r="G10" s="125"/>
    </row>
    <row r="11" spans="1:7" s="12" customFormat="1" ht="24" x14ac:dyDescent="0.45">
      <c r="A11" s="14" t="s">
        <v>294</v>
      </c>
      <c r="B11" s="333">
        <f>D199</f>
        <v>0</v>
      </c>
      <c r="C11" s="333"/>
      <c r="D11" s="333"/>
      <c r="E11" s="333"/>
      <c r="F11" s="333"/>
      <c r="G11" s="125"/>
    </row>
    <row r="12" spans="1:7" s="12" customFormat="1" ht="22.5" x14ac:dyDescent="0.45">
      <c r="A12" s="11"/>
      <c r="D12" s="312"/>
      <c r="E12" s="312"/>
      <c r="F12" s="312"/>
      <c r="G12" s="312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40"/>
      <c r="C22" s="341"/>
      <c r="D22" s="258">
        <f>SUM(B17:C21)</f>
        <v>0</v>
      </c>
    </row>
    <row r="23" spans="1:7" x14ac:dyDescent="0.3">
      <c r="A23" s="334" t="s">
        <v>295</v>
      </c>
      <c r="B23" s="335"/>
      <c r="C23" s="336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2" t="s">
        <v>4</v>
      </c>
      <c r="B25" s="343"/>
      <c r="C25" s="343"/>
      <c r="D25" s="343"/>
      <c r="E25" s="343"/>
      <c r="F25" s="343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257">
        <f>SUM(B26:C32)</f>
        <v>0</v>
      </c>
    </row>
    <row r="34" spans="1:7" x14ac:dyDescent="0.3">
      <c r="A34" s="334" t="s">
        <v>295</v>
      </c>
      <c r="B34" s="335"/>
      <c r="C34" s="336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2" t="s">
        <v>219</v>
      </c>
      <c r="B36" s="343"/>
      <c r="C36" s="343"/>
      <c r="D36" s="343"/>
      <c r="E36" s="343"/>
      <c r="F36" s="343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257">
        <f>SUM(B37:C41)</f>
        <v>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257">
        <f>SUM(B46:C51)</f>
        <v>0</v>
      </c>
    </row>
    <row r="53" spans="1:7" x14ac:dyDescent="0.3">
      <c r="A53" s="334" t="s">
        <v>295</v>
      </c>
      <c r="B53" s="335"/>
      <c r="C53" s="336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2" t="s">
        <v>8</v>
      </c>
      <c r="B55" s="343"/>
      <c r="C55" s="343"/>
      <c r="D55" s="343"/>
      <c r="E55" s="343"/>
      <c r="F55" s="343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257">
        <f>SUM(B56:C62)</f>
        <v>0</v>
      </c>
    </row>
    <row r="64" spans="1:7" x14ac:dyDescent="0.3">
      <c r="A64" s="334" t="s">
        <v>295</v>
      </c>
      <c r="B64" s="335"/>
      <c r="C64" s="336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2" t="s">
        <v>130</v>
      </c>
      <c r="B66" s="343"/>
      <c r="C66" s="343"/>
      <c r="D66" s="343"/>
      <c r="E66" s="343"/>
      <c r="F66" s="343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257">
        <f>SUM(B67:C83)</f>
        <v>0</v>
      </c>
    </row>
    <row r="85" spans="1:7" x14ac:dyDescent="0.3">
      <c r="A85" s="334" t="s">
        <v>295</v>
      </c>
      <c r="B85" s="335"/>
      <c r="C85" s="336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2" t="s">
        <v>211</v>
      </c>
      <c r="B87" s="343"/>
      <c r="C87" s="343"/>
      <c r="D87" s="343"/>
      <c r="E87" s="343"/>
      <c r="F87" s="343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4" t="s">
        <v>36</v>
      </c>
      <c r="B102" s="335"/>
      <c r="C102" s="336"/>
      <c r="D102" s="257">
        <f>SUM(B88:C101)</f>
        <v>0</v>
      </c>
    </row>
    <row r="103" spans="1:7" x14ac:dyDescent="0.3">
      <c r="A103" s="334" t="s">
        <v>295</v>
      </c>
      <c r="B103" s="335"/>
      <c r="C103" s="336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2" t="s">
        <v>212</v>
      </c>
      <c r="B106" s="343"/>
      <c r="C106" s="343"/>
      <c r="D106" s="343"/>
      <c r="E106" s="343"/>
      <c r="F106" s="343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2" t="s">
        <v>185</v>
      </c>
      <c r="B121" s="343"/>
      <c r="C121" s="343"/>
      <c r="D121" s="343"/>
      <c r="E121" s="343"/>
      <c r="F121" s="343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257">
        <f>SUM(B122:C132)</f>
        <v>0</v>
      </c>
    </row>
    <row r="134" spans="1:7" x14ac:dyDescent="0.3">
      <c r="A134" s="334" t="s">
        <v>295</v>
      </c>
      <c r="B134" s="335"/>
      <c r="C134" s="336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2" t="s">
        <v>71</v>
      </c>
      <c r="B136" s="343"/>
      <c r="C136" s="343"/>
      <c r="D136" s="343"/>
      <c r="E136" s="343"/>
      <c r="F136" s="343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257">
        <f>SUM(B137:C148)</f>
        <v>0</v>
      </c>
    </row>
    <row r="150" spans="1:7" x14ac:dyDescent="0.3">
      <c r="A150" s="334" t="s">
        <v>295</v>
      </c>
      <c r="B150" s="335"/>
      <c r="C150" s="336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2" t="s">
        <v>217</v>
      </c>
      <c r="B152" s="343"/>
      <c r="C152" s="343"/>
      <c r="D152" s="343"/>
      <c r="E152" s="343"/>
      <c r="F152" s="343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4" t="s">
        <v>36</v>
      </c>
      <c r="B161" s="340"/>
      <c r="C161" s="341"/>
      <c r="D161" s="258">
        <f>SUM(B153:C160)</f>
        <v>0</v>
      </c>
    </row>
    <row r="162" spans="1:7" x14ac:dyDescent="0.3">
      <c r="A162" s="334" t="s">
        <v>295</v>
      </c>
      <c r="B162" s="335"/>
      <c r="C162" s="336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2" t="s">
        <v>77</v>
      </c>
      <c r="B164" s="343"/>
      <c r="C164" s="343"/>
      <c r="D164" s="343"/>
      <c r="E164" s="343"/>
      <c r="F164" s="343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257">
        <f>SUM(B165:C168)</f>
        <v>0</v>
      </c>
    </row>
    <row r="170" spans="1:7" x14ac:dyDescent="0.3">
      <c r="A170" s="334" t="s">
        <v>295</v>
      </c>
      <c r="B170" s="335"/>
      <c r="C170" s="336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6" t="s">
        <v>17</v>
      </c>
      <c r="B172" s="347"/>
      <c r="C172" s="347"/>
      <c r="D172" s="347"/>
      <c r="E172" s="347"/>
      <c r="F172" s="34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257">
        <f>SUM(B173:C176)</f>
        <v>0</v>
      </c>
    </row>
    <row r="178" spans="1:7" x14ac:dyDescent="0.3">
      <c r="A178" s="334" t="s">
        <v>295</v>
      </c>
      <c r="B178" s="335"/>
      <c r="C178" s="336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2" t="s">
        <v>78</v>
      </c>
      <c r="B180" s="343"/>
      <c r="C180" s="343"/>
      <c r="D180" s="343"/>
      <c r="E180" s="343"/>
      <c r="F180" s="343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257">
        <f>SUM(B181:C185)</f>
        <v>0</v>
      </c>
    </row>
    <row r="187" spans="1:7" x14ac:dyDescent="0.3">
      <c r="A187" s="334" t="s">
        <v>295</v>
      </c>
      <c r="B187" s="335"/>
      <c r="C187" s="336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2" t="s">
        <v>216</v>
      </c>
      <c r="B189" s="343"/>
      <c r="C189" s="343"/>
      <c r="D189" s="343"/>
      <c r="E189" s="343"/>
      <c r="F189" s="343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0</v>
      </c>
    </row>
    <row r="195" spans="1:6" x14ac:dyDescent="0.3">
      <c r="A195" s="334" t="s">
        <v>295</v>
      </c>
      <c r="B195" s="335"/>
      <c r="C195" s="336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COUNTIF('A4 Technique'!F17:F193,"ok")</f>
        <v>0</v>
      </c>
      <c r="F197" s="287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6"/>
      <c r="E1" s="306"/>
      <c r="F1" s="306"/>
      <c r="G1" s="306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07" t="s">
        <v>179</v>
      </c>
      <c r="B7" s="307"/>
      <c r="C7" s="307"/>
      <c r="D7" s="307"/>
      <c r="E7" s="307"/>
      <c r="F7" s="307"/>
      <c r="G7" s="125"/>
    </row>
    <row r="8" spans="1:7" ht="29.25" x14ac:dyDescent="0.45">
      <c r="A8" s="308" t="str">
        <f>'Page de garde'!D18</f>
        <v>Rue londre</v>
      </c>
      <c r="B8" s="308"/>
      <c r="C8" s="308"/>
      <c r="D8" s="308"/>
      <c r="E8" s="308"/>
      <c r="F8" s="308"/>
      <c r="G8" s="125"/>
    </row>
    <row r="9" spans="1:7" ht="24" x14ac:dyDescent="0.45">
      <c r="A9" s="14" t="s">
        <v>42</v>
      </c>
      <c r="B9" s="309"/>
      <c r="C9" s="309"/>
      <c r="D9" s="309"/>
      <c r="E9" s="309"/>
      <c r="F9" s="309"/>
      <c r="G9" s="125"/>
    </row>
    <row r="10" spans="1:7" ht="24" x14ac:dyDescent="0.45">
      <c r="A10" s="15" t="s">
        <v>44</v>
      </c>
      <c r="B10" s="310"/>
      <c r="C10" s="310"/>
      <c r="D10" s="310"/>
      <c r="E10" s="310"/>
      <c r="F10" s="310"/>
      <c r="G10" s="125"/>
    </row>
    <row r="11" spans="1:7" ht="24" x14ac:dyDescent="0.45">
      <c r="A11" s="14" t="s">
        <v>43</v>
      </c>
      <c r="B11" s="305"/>
      <c r="C11" s="305"/>
      <c r="D11" s="305"/>
      <c r="E11" s="305"/>
      <c r="F11" s="305"/>
      <c r="G11" s="125"/>
    </row>
    <row r="12" spans="1:7" ht="24" x14ac:dyDescent="0.45">
      <c r="A12" s="14" t="s">
        <v>239</v>
      </c>
      <c r="B12" s="311">
        <f>D549</f>
        <v>0</v>
      </c>
      <c r="C12" s="311"/>
      <c r="D12" s="311"/>
      <c r="E12" s="311"/>
      <c r="F12" s="311"/>
      <c r="G12" s="125"/>
    </row>
    <row r="13" spans="1:7" ht="22.5" x14ac:dyDescent="0.45">
      <c r="D13" s="312"/>
      <c r="E13" s="312"/>
      <c r="F13" s="312"/>
      <c r="G13" s="31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ht="16.5" customHeight="1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ht="16.5" customHeight="1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ht="16.5" customHeight="1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2" t="s">
        <v>379</v>
      </c>
      <c r="B195" s="322"/>
      <c r="C195" s="322"/>
      <c r="D195" s="322"/>
      <c r="E195" s="322"/>
      <c r="F195" s="32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ht="16.5" customHeight="1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2" t="s">
        <v>379</v>
      </c>
      <c r="B256" s="322"/>
      <c r="C256" s="322"/>
      <c r="D256" s="322"/>
      <c r="E256" s="322"/>
      <c r="F256" s="322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ht="16.5" customHeigh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3" t="s">
        <v>396</v>
      </c>
      <c r="B308" s="324"/>
      <c r="C308" s="324"/>
      <c r="D308" s="324"/>
      <c r="E308" s="324"/>
      <c r="F308" s="325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ht="16.5" customHeight="1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3" t="s">
        <v>379</v>
      </c>
      <c r="B349" s="324"/>
      <c r="C349" s="324"/>
      <c r="D349" s="324"/>
      <c r="E349" s="324"/>
      <c r="F349" s="324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ht="16.5" customHeight="1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2" t="s">
        <v>379</v>
      </c>
      <c r="B383" s="322"/>
      <c r="C383" s="322"/>
      <c r="D383" s="322"/>
      <c r="E383" s="322"/>
      <c r="F383" s="322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ht="16.5" customHeight="1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2" t="s">
        <v>379</v>
      </c>
      <c r="B435" s="322"/>
      <c r="C435" s="322"/>
      <c r="D435" s="322"/>
      <c r="E435" s="322"/>
      <c r="F435" s="322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ht="16.5" customHeight="1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8" t="s">
        <v>367</v>
      </c>
      <c r="B483" s="328"/>
      <c r="C483" s="328"/>
      <c r="D483" s="32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ht="16.5" customHeight="1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ht="16.5" customHeight="1" x14ac:dyDescent="0.3">
      <c r="A508" s="313"/>
      <c r="B508" s="41" t="s">
        <v>34</v>
      </c>
      <c r="C508" s="41" t="s">
        <v>33</v>
      </c>
      <c r="D508" s="314"/>
      <c r="E508" s="315"/>
      <c r="F508" s="31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ht="16.5" customHeight="1" x14ac:dyDescent="0.3">
      <c r="A519" s="313"/>
      <c r="B519" s="41" t="s">
        <v>34</v>
      </c>
      <c r="C519" s="41" t="s">
        <v>33</v>
      </c>
      <c r="D519" s="314"/>
      <c r="E519" s="315"/>
      <c r="F519" s="31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ht="16.5" customHeight="1" x14ac:dyDescent="0.3">
      <c r="A539" s="313"/>
      <c r="B539" s="41" t="s">
        <v>34</v>
      </c>
      <c r="C539" s="41" t="s">
        <v>33</v>
      </c>
      <c r="D539" s="314"/>
      <c r="E539" s="315"/>
      <c r="F539" s="31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6"/>
      <c r="E1" s="306"/>
      <c r="F1" s="306"/>
      <c r="G1" s="306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0" t="s">
        <v>50</v>
      </c>
      <c r="B6" s="330"/>
      <c r="C6" s="330"/>
      <c r="D6" s="330"/>
      <c r="E6" s="330"/>
      <c r="F6" s="330"/>
      <c r="G6" s="125"/>
    </row>
    <row r="7" spans="1:7" s="12" customFormat="1" ht="21.75" customHeight="1" x14ac:dyDescent="0.45">
      <c r="A7" s="308" t="str">
        <f>'A6 Exploitation'!A8:F8</f>
        <v>Rue londre</v>
      </c>
      <c r="B7" s="308"/>
      <c r="C7" s="308"/>
      <c r="D7" s="308"/>
      <c r="E7" s="308"/>
      <c r="F7" s="308"/>
      <c r="G7" s="125"/>
    </row>
    <row r="8" spans="1:7" s="12" customFormat="1" ht="24" x14ac:dyDescent="0.45">
      <c r="A8" s="14" t="s">
        <v>42</v>
      </c>
      <c r="B8" s="331">
        <f>'A6 Exploitation'!B9:F9</f>
        <v>0</v>
      </c>
      <c r="C8" s="331"/>
      <c r="D8" s="331"/>
      <c r="E8" s="331"/>
      <c r="F8" s="331"/>
      <c r="G8" s="125"/>
    </row>
    <row r="9" spans="1:7" s="12" customFormat="1" ht="24" x14ac:dyDescent="0.45">
      <c r="A9" s="15" t="s">
        <v>44</v>
      </c>
      <c r="B9" s="332">
        <f>'A6 Exploitation'!B10:F10</f>
        <v>0</v>
      </c>
      <c r="C9" s="332"/>
      <c r="D9" s="332"/>
      <c r="E9" s="332"/>
      <c r="F9" s="332"/>
      <c r="G9" s="125"/>
    </row>
    <row r="10" spans="1:7" s="12" customFormat="1" ht="24" x14ac:dyDescent="0.45">
      <c r="A10" s="14" t="s">
        <v>43</v>
      </c>
      <c r="B10" s="329">
        <f>'A6 Exploitation'!B11:F11</f>
        <v>0</v>
      </c>
      <c r="C10" s="329"/>
      <c r="D10" s="329"/>
      <c r="E10" s="329"/>
      <c r="F10" s="329"/>
      <c r="G10" s="125"/>
    </row>
    <row r="11" spans="1:7" s="12" customFormat="1" ht="24" x14ac:dyDescent="0.45">
      <c r="A11" s="14" t="s">
        <v>294</v>
      </c>
      <c r="B11" s="333">
        <f>D199</f>
        <v>0</v>
      </c>
      <c r="C11" s="333"/>
      <c r="D11" s="333"/>
      <c r="E11" s="333"/>
      <c r="F11" s="333"/>
      <c r="G11" s="125"/>
    </row>
    <row r="12" spans="1:7" s="12" customFormat="1" ht="22.5" x14ac:dyDescent="0.45">
      <c r="A12" s="11"/>
      <c r="D12" s="312"/>
      <c r="E12" s="312"/>
      <c r="F12" s="312"/>
      <c r="G12" s="312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40"/>
      <c r="C22" s="341"/>
      <c r="D22" s="258">
        <f>SUM(B17:C21)</f>
        <v>0</v>
      </c>
    </row>
    <row r="23" spans="1:7" x14ac:dyDescent="0.3">
      <c r="A23" s="334" t="s">
        <v>295</v>
      </c>
      <c r="B23" s="335"/>
      <c r="C23" s="336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2" t="s">
        <v>4</v>
      </c>
      <c r="B25" s="343"/>
      <c r="C25" s="343"/>
      <c r="D25" s="343"/>
      <c r="E25" s="343"/>
      <c r="F25" s="343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257">
        <f>SUM(B26:C32)</f>
        <v>0</v>
      </c>
    </row>
    <row r="34" spans="1:7" x14ac:dyDescent="0.3">
      <c r="A34" s="334" t="s">
        <v>295</v>
      </c>
      <c r="B34" s="335"/>
      <c r="C34" s="336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2" t="s">
        <v>219</v>
      </c>
      <c r="B36" s="343"/>
      <c r="C36" s="343"/>
      <c r="D36" s="343"/>
      <c r="E36" s="343"/>
      <c r="F36" s="343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257">
        <f>SUM(B37:C41)</f>
        <v>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257">
        <f>SUM(B46:C51)</f>
        <v>0</v>
      </c>
    </row>
    <row r="53" spans="1:7" x14ac:dyDescent="0.3">
      <c r="A53" s="334" t="s">
        <v>295</v>
      </c>
      <c r="B53" s="335"/>
      <c r="C53" s="336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2" t="s">
        <v>8</v>
      </c>
      <c r="B55" s="343"/>
      <c r="C55" s="343"/>
      <c r="D55" s="343"/>
      <c r="E55" s="343"/>
      <c r="F55" s="343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257">
        <f>SUM(B56:C62)</f>
        <v>0</v>
      </c>
    </row>
    <row r="64" spans="1:7" x14ac:dyDescent="0.3">
      <c r="A64" s="334" t="s">
        <v>295</v>
      </c>
      <c r="B64" s="335"/>
      <c r="C64" s="336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2" t="s">
        <v>130</v>
      </c>
      <c r="B66" s="343"/>
      <c r="C66" s="343"/>
      <c r="D66" s="343"/>
      <c r="E66" s="343"/>
      <c r="F66" s="343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257">
        <f>SUM(B67:C83)</f>
        <v>0</v>
      </c>
    </row>
    <row r="85" spans="1:7" x14ac:dyDescent="0.3">
      <c r="A85" s="334" t="s">
        <v>295</v>
      </c>
      <c r="B85" s="335"/>
      <c r="C85" s="336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2" t="s">
        <v>211</v>
      </c>
      <c r="B87" s="343"/>
      <c r="C87" s="343"/>
      <c r="D87" s="343"/>
      <c r="E87" s="343"/>
      <c r="F87" s="343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4" t="s">
        <v>36</v>
      </c>
      <c r="B102" s="335"/>
      <c r="C102" s="336"/>
      <c r="D102" s="257">
        <f>SUM(B88:C101)</f>
        <v>0</v>
      </c>
    </row>
    <row r="103" spans="1:7" x14ac:dyDescent="0.3">
      <c r="A103" s="334" t="s">
        <v>295</v>
      </c>
      <c r="B103" s="335"/>
      <c r="C103" s="336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2" t="s">
        <v>212</v>
      </c>
      <c r="B106" s="343"/>
      <c r="C106" s="343"/>
      <c r="D106" s="343"/>
      <c r="E106" s="343"/>
      <c r="F106" s="343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2" t="s">
        <v>185</v>
      </c>
      <c r="B121" s="343"/>
      <c r="C121" s="343"/>
      <c r="D121" s="343"/>
      <c r="E121" s="343"/>
      <c r="F121" s="343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257">
        <f>SUM(B122:C132)</f>
        <v>0</v>
      </c>
    </row>
    <row r="134" spans="1:7" x14ac:dyDescent="0.3">
      <c r="A134" s="334" t="s">
        <v>295</v>
      </c>
      <c r="B134" s="335"/>
      <c r="C134" s="336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2" t="s">
        <v>71</v>
      </c>
      <c r="B136" s="343"/>
      <c r="C136" s="343"/>
      <c r="D136" s="343"/>
      <c r="E136" s="343"/>
      <c r="F136" s="343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257">
        <f>SUM(B137:C148)</f>
        <v>0</v>
      </c>
    </row>
    <row r="150" spans="1:7" x14ac:dyDescent="0.3">
      <c r="A150" s="334" t="s">
        <v>295</v>
      </c>
      <c r="B150" s="335"/>
      <c r="C150" s="336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2" t="s">
        <v>217</v>
      </c>
      <c r="B152" s="343"/>
      <c r="C152" s="343"/>
      <c r="D152" s="343"/>
      <c r="E152" s="343"/>
      <c r="F152" s="343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4" t="s">
        <v>36</v>
      </c>
      <c r="B161" s="340"/>
      <c r="C161" s="341"/>
      <c r="D161" s="258">
        <f>SUM(B153:C160)</f>
        <v>0</v>
      </c>
    </row>
    <row r="162" spans="1:7" x14ac:dyDescent="0.3">
      <c r="A162" s="334" t="s">
        <v>295</v>
      </c>
      <c r="B162" s="335"/>
      <c r="C162" s="336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2" t="s">
        <v>77</v>
      </c>
      <c r="B164" s="343"/>
      <c r="C164" s="343"/>
      <c r="D164" s="343"/>
      <c r="E164" s="343"/>
      <c r="F164" s="343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257">
        <f>SUM(B165:C168)</f>
        <v>0</v>
      </c>
    </row>
    <row r="170" spans="1:7" x14ac:dyDescent="0.3">
      <c r="A170" s="334" t="s">
        <v>295</v>
      </c>
      <c r="B170" s="335"/>
      <c r="C170" s="336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6" t="s">
        <v>17</v>
      </c>
      <c r="B172" s="347"/>
      <c r="C172" s="347"/>
      <c r="D172" s="347"/>
      <c r="E172" s="347"/>
      <c r="F172" s="34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257">
        <f>SUM(B173:C176)</f>
        <v>0</v>
      </c>
    </row>
    <row r="178" spans="1:7" x14ac:dyDescent="0.3">
      <c r="A178" s="334" t="s">
        <v>295</v>
      </c>
      <c r="B178" s="335"/>
      <c r="C178" s="336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2" t="s">
        <v>78</v>
      </c>
      <c r="B180" s="343"/>
      <c r="C180" s="343"/>
      <c r="D180" s="343"/>
      <c r="E180" s="343"/>
      <c r="F180" s="343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257">
        <f>SUM(B181:C185)</f>
        <v>0</v>
      </c>
    </row>
    <row r="187" spans="1:7" x14ac:dyDescent="0.3">
      <c r="A187" s="334" t="s">
        <v>295</v>
      </c>
      <c r="B187" s="335"/>
      <c r="C187" s="336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2" t="s">
        <v>216</v>
      </c>
      <c r="B189" s="343"/>
      <c r="C189" s="343"/>
      <c r="D189" s="343"/>
      <c r="E189" s="343"/>
      <c r="F189" s="343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0</v>
      </c>
    </row>
    <row r="195" spans="1:6" x14ac:dyDescent="0.3">
      <c r="A195" s="334" t="s">
        <v>295</v>
      </c>
      <c r="B195" s="335"/>
      <c r="C195" s="336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13" zoomScale="84" zoomScaleSheetLayoutView="84" workbookViewId="0">
      <selection activeCell="D526" sqref="D526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6"/>
      <c r="E1" s="306"/>
      <c r="F1" s="306"/>
      <c r="G1" s="306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07" t="s">
        <v>179</v>
      </c>
      <c r="B7" s="307"/>
      <c r="C7" s="307"/>
      <c r="D7" s="307"/>
      <c r="E7" s="307"/>
      <c r="F7" s="307"/>
      <c r="G7" s="125"/>
    </row>
    <row r="8" spans="1:7" ht="29.25" x14ac:dyDescent="0.45">
      <c r="A8" s="308" t="str">
        <f>'Page de garde'!D18</f>
        <v>Rue londre</v>
      </c>
      <c r="B8" s="308"/>
      <c r="C8" s="308"/>
      <c r="D8" s="308"/>
      <c r="E8" s="308"/>
      <c r="F8" s="308"/>
      <c r="G8" s="125"/>
    </row>
    <row r="9" spans="1:7" ht="24" x14ac:dyDescent="0.45">
      <c r="A9" s="14" t="s">
        <v>42</v>
      </c>
      <c r="B9" s="309" t="s">
        <v>408</v>
      </c>
      <c r="C9" s="309"/>
      <c r="D9" s="309"/>
      <c r="E9" s="309"/>
      <c r="F9" s="309"/>
      <c r="G9" s="125"/>
    </row>
    <row r="10" spans="1:7" ht="24" x14ac:dyDescent="0.45">
      <c r="A10" s="15" t="s">
        <v>44</v>
      </c>
      <c r="B10" s="310" t="s">
        <v>409</v>
      </c>
      <c r="C10" s="310"/>
      <c r="D10" s="310"/>
      <c r="E10" s="310"/>
      <c r="F10" s="310"/>
      <c r="G10" s="125"/>
    </row>
    <row r="11" spans="1:7" ht="24" x14ac:dyDescent="0.45">
      <c r="A11" s="14" t="s">
        <v>43</v>
      </c>
      <c r="B11" s="305">
        <v>43161</v>
      </c>
      <c r="C11" s="305"/>
      <c r="D11" s="305"/>
      <c r="E11" s="305"/>
      <c r="F11" s="305"/>
      <c r="G11" s="125"/>
    </row>
    <row r="12" spans="1:7" ht="24" x14ac:dyDescent="0.45">
      <c r="A12" s="14" t="s">
        <v>239</v>
      </c>
      <c r="B12" s="311">
        <f>D549</f>
        <v>0.95666666666666667</v>
      </c>
      <c r="C12" s="311"/>
      <c r="D12" s="311"/>
      <c r="E12" s="311"/>
      <c r="F12" s="311"/>
      <c r="G12" s="125"/>
    </row>
    <row r="13" spans="1:7" ht="22.5" x14ac:dyDescent="0.45">
      <c r="D13" s="312"/>
      <c r="E13" s="312"/>
      <c r="F13" s="312"/>
      <c r="G13" s="31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43161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1</v>
      </c>
      <c r="C34" s="290" t="str">
        <f>IF(B34=0, -5, "0")</f>
        <v>0</v>
      </c>
      <c r="D34" s="137" t="s">
        <v>418</v>
      </c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">
        <v>32</v>
      </c>
      <c r="C41" s="130"/>
      <c r="D41" s="251"/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21</v>
      </c>
    </row>
    <row r="43" spans="1:7" x14ac:dyDescent="0.3">
      <c r="A43" s="5" t="s">
        <v>35</v>
      </c>
      <c r="B43" s="132"/>
      <c r="C43" s="133"/>
      <c r="D43" s="134">
        <f>D42/(COUNT(B29:C37,B39:C41)*2)</f>
        <v>0.95454545454545459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27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0.9642857142857143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43161</v>
      </c>
      <c r="B49" s="124"/>
      <c r="C49" s="135"/>
      <c r="D49" s="124"/>
    </row>
    <row r="50" spans="1:7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95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3" x14ac:dyDescent="0.3">
      <c r="A69" s="209" t="s">
        <v>380</v>
      </c>
      <c r="B69" s="130">
        <v>1</v>
      </c>
      <c r="C69" s="150" t="str">
        <f>IF(B69=0, -5, "0")</f>
        <v>0</v>
      </c>
      <c r="D69" s="95" t="s">
        <v>414</v>
      </c>
      <c r="E69" s="94"/>
      <c r="F69" s="204"/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ht="66" x14ac:dyDescent="0.3">
      <c r="A76" s="70" t="s">
        <v>156</v>
      </c>
      <c r="B76" s="130">
        <v>1</v>
      </c>
      <c r="C76" s="131"/>
      <c r="D76" s="138" t="s">
        <v>413</v>
      </c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32</v>
      </c>
    </row>
    <row r="85" spans="1:7" x14ac:dyDescent="0.3">
      <c r="A85" s="5" t="s">
        <v>35</v>
      </c>
      <c r="B85" s="132"/>
      <c r="C85" s="133"/>
      <c r="D85" s="134">
        <f>D84/(COUNT(B65:C83)*2)</f>
        <v>0.94117647058823528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49.5" x14ac:dyDescent="0.3">
      <c r="A92" s="70" t="s">
        <v>384</v>
      </c>
      <c r="B92" s="130">
        <v>1</v>
      </c>
      <c r="C92" s="218"/>
      <c r="D92" s="147" t="s">
        <v>412</v>
      </c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0.95454545454545459</v>
      </c>
    </row>
    <row r="102" spans="1:7" ht="18" x14ac:dyDescent="0.35">
      <c r="A102" s="42" t="s">
        <v>61</v>
      </c>
      <c r="B102" s="152"/>
      <c r="C102" s="153"/>
      <c r="D102" s="143">
        <f>SUM(D84,D100,D61)</f>
        <v>69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0.95833333333333337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43161</v>
      </c>
      <c r="B106" s="124"/>
      <c r="C106" s="135"/>
      <c r="D106" s="124"/>
    </row>
    <row r="107" spans="1:7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36</v>
      </c>
    </row>
    <row r="140" spans="1:7" x14ac:dyDescent="0.3">
      <c r="A140" s="5" t="s">
        <v>35</v>
      </c>
      <c r="B140" s="132"/>
      <c r="C140" s="133"/>
      <c r="D140" s="134">
        <f>D139/(COUNT(B121:C138)*2)</f>
        <v>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ht="33" x14ac:dyDescent="0.3">
      <c r="A146" s="191" t="s">
        <v>136</v>
      </c>
      <c r="B146" s="130">
        <v>1</v>
      </c>
      <c r="C146" s="150"/>
      <c r="D146" s="223" t="s">
        <v>415</v>
      </c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>
        <v>2</v>
      </c>
      <c r="C153" s="140"/>
      <c r="D153" s="251">
        <v>1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19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0.95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69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0.98571428571428577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43161</v>
      </c>
      <c r="B161" s="124"/>
      <c r="C161" s="135"/>
      <c r="D161" s="127"/>
    </row>
    <row r="162" spans="1:7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50.25" x14ac:dyDescent="0.35">
      <c r="A181" s="260" t="s">
        <v>375</v>
      </c>
      <c r="B181" s="130">
        <v>1</v>
      </c>
      <c r="C181" s="136" t="str">
        <f>IF(B181=0, -10, "0")</f>
        <v>0</v>
      </c>
      <c r="D181" s="220" t="s">
        <v>419</v>
      </c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53.25" customHeight="1" x14ac:dyDescent="0.35">
      <c r="A186" s="266" t="s">
        <v>186</v>
      </c>
      <c r="B186" s="130">
        <v>1</v>
      </c>
      <c r="C186" s="136" t="str">
        <f>IF(B186=0, -10, "0")</f>
        <v>0</v>
      </c>
      <c r="D186" s="292" t="s">
        <v>420</v>
      </c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2" t="s">
        <v>379</v>
      </c>
      <c r="B195" s="322"/>
      <c r="C195" s="322"/>
      <c r="D195" s="322"/>
      <c r="E195" s="322"/>
      <c r="F195" s="322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>
        <v>2</v>
      </c>
      <c r="C200" s="130"/>
      <c r="D200" s="251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46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0.95833333333333337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0.967741935483871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43161</v>
      </c>
      <c r="B208" s="124"/>
      <c r="C208" s="135"/>
      <c r="D208" s="124"/>
    </row>
    <row r="209" spans="1:7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ht="66" x14ac:dyDescent="0.3">
      <c r="A215" s="7" t="s">
        <v>141</v>
      </c>
      <c r="B215" s="130">
        <v>1</v>
      </c>
      <c r="C215" s="130"/>
      <c r="D215" s="95" t="s">
        <v>424</v>
      </c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19</v>
      </c>
    </row>
    <row r="223" spans="1:7" x14ac:dyDescent="0.3">
      <c r="A223" s="5" t="s">
        <v>35</v>
      </c>
      <c r="B223" s="132"/>
      <c r="C223" s="133"/>
      <c r="D223" s="134">
        <f>D222/(COUNT(B212:C221)*2)</f>
        <v>0.95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ht="33" x14ac:dyDescent="0.3">
      <c r="A226" s="70" t="s">
        <v>364</v>
      </c>
      <c r="B226" s="130">
        <v>1</v>
      </c>
      <c r="C226" s="130"/>
      <c r="D226" s="95" t="s">
        <v>422</v>
      </c>
      <c r="E226" s="106"/>
      <c r="F226" s="204"/>
      <c r="G226" s="127"/>
    </row>
    <row r="227" spans="1:7" ht="30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33" x14ac:dyDescent="0.3">
      <c r="A238" s="209" t="s">
        <v>66</v>
      </c>
      <c r="B238" s="130">
        <v>1</v>
      </c>
      <c r="C238" s="150" t="str">
        <f>IF(B238=0, -5, "0")</f>
        <v>0</v>
      </c>
      <c r="D238" s="292" t="s">
        <v>423</v>
      </c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32</v>
      </c>
    </row>
    <row r="245" spans="1:7" x14ac:dyDescent="0.3">
      <c r="A245" s="5" t="s">
        <v>35</v>
      </c>
      <c r="B245" s="132"/>
      <c r="C245" s="133"/>
      <c r="D245" s="134">
        <f>D244/(COUNT(B226:C243)*2)</f>
        <v>0.94117647058823528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ht="33" x14ac:dyDescent="0.3">
      <c r="A253" s="4" t="s">
        <v>224</v>
      </c>
      <c r="B253" s="130">
        <v>1</v>
      </c>
      <c r="C253" s="130"/>
      <c r="D253" s="129" t="s">
        <v>425</v>
      </c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2" t="s">
        <v>379</v>
      </c>
      <c r="B256" s="322"/>
      <c r="C256" s="322"/>
      <c r="D256" s="322"/>
      <c r="E256" s="322"/>
      <c r="F256" s="322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v>2</v>
      </c>
      <c r="C261" s="140"/>
      <c r="D261" s="251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25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0.96153846153846156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76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0.95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43161</v>
      </c>
      <c r="B269" s="124"/>
      <c r="C269" s="135"/>
      <c r="D269" s="124"/>
      <c r="F269" s="206"/>
      <c r="G269" s="214"/>
    </row>
    <row r="270" spans="1:7" s="16" customForma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x14ac:dyDescent="0.3">
      <c r="A274" s="7" t="s">
        <v>135</v>
      </c>
      <c r="B274" s="130">
        <v>2</v>
      </c>
      <c r="C274" s="130"/>
      <c r="D274" s="138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 t="s">
        <v>32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22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3" t="s">
        <v>396</v>
      </c>
      <c r="B308" s="324"/>
      <c r="C308" s="324"/>
      <c r="D308" s="324"/>
      <c r="E308" s="324"/>
      <c r="F308" s="325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ht="49.5" x14ac:dyDescent="0.3">
      <c r="A312" s="219" t="s">
        <v>392</v>
      </c>
      <c r="B312" s="130">
        <v>1</v>
      </c>
      <c r="C312" s="213"/>
      <c r="D312" s="165" t="s">
        <v>427</v>
      </c>
      <c r="E312" s="106"/>
      <c r="F312" s="204"/>
      <c r="G312" s="214"/>
    </row>
    <row r="313" spans="1:7" s="16" customFormat="1" ht="45" x14ac:dyDescent="0.3">
      <c r="A313" s="56" t="s">
        <v>249</v>
      </c>
      <c r="B313" s="280">
        <v>2</v>
      </c>
      <c r="C313" s="140"/>
      <c r="D313" s="251">
        <v>1</v>
      </c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43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0.97727272727272729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65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0.98484848484848486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43161</v>
      </c>
      <c r="B321" s="124"/>
      <c r="C321" s="135"/>
      <c r="D321" s="127"/>
    </row>
    <row r="322" spans="1:7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3" t="s">
        <v>379</v>
      </c>
      <c r="B349" s="324"/>
      <c r="C349" s="324"/>
      <c r="D349" s="324"/>
      <c r="E349" s="324"/>
      <c r="F349" s="324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32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48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43161</v>
      </c>
      <c r="B361" s="124"/>
      <c r="C361" s="135"/>
      <c r="D361" s="124"/>
    </row>
    <row r="362" spans="1:7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2" t="s">
        <v>410</v>
      </c>
      <c r="B383" s="322"/>
      <c r="C383" s="322"/>
      <c r="D383" s="322"/>
      <c r="E383" s="322"/>
      <c r="F383" s="322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">
        <v>32</v>
      </c>
      <c r="C386" s="130"/>
      <c r="D386" s="251"/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32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43161</v>
      </c>
      <c r="B394" s="124"/>
      <c r="C394" s="135"/>
      <c r="D394" s="127"/>
      <c r="G394" s="127"/>
    </row>
    <row r="395" spans="1:7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294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50.25" x14ac:dyDescent="0.35">
      <c r="A432" s="261" t="s">
        <v>107</v>
      </c>
      <c r="B432" s="130">
        <v>0</v>
      </c>
      <c r="C432" s="136">
        <f>IF(B432=0, -10, IF(B432=1, -5, "0"))</f>
        <v>-10</v>
      </c>
      <c r="D432" s="129" t="s">
        <v>433</v>
      </c>
      <c r="E432" s="94" t="s">
        <v>434</v>
      </c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2" t="s">
        <v>379</v>
      </c>
      <c r="B435" s="322"/>
      <c r="C435" s="322"/>
      <c r="D435" s="322"/>
      <c r="E435" s="322"/>
      <c r="F435" s="322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">
        <v>32</v>
      </c>
      <c r="C439" s="130"/>
      <c r="D439" s="251"/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4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0.22222222222222221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44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0.75862068965517238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43161</v>
      </c>
      <c r="B447" s="124"/>
      <c r="C447" s="135"/>
      <c r="D447" s="124"/>
    </row>
    <row r="448" spans="1:7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">
        <v>32</v>
      </c>
      <c r="C476" s="140"/>
      <c r="D476" s="251"/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28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8" t="s">
        <v>367</v>
      </c>
      <c r="B483" s="328"/>
      <c r="C483" s="328"/>
      <c r="D483" s="328"/>
      <c r="E483" s="185"/>
      <c r="F483" s="201"/>
    </row>
    <row r="484" spans="1:7" x14ac:dyDescent="0.3">
      <c r="A484" s="74">
        <f>B11</f>
        <v>43161</v>
      </c>
      <c r="B484" s="124"/>
      <c r="C484" s="135"/>
      <c r="D484" s="124"/>
    </row>
    <row r="485" spans="1:7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">
        <v>32</v>
      </c>
      <c r="C498" s="213"/>
      <c r="D498" s="251"/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43161</v>
      </c>
      <c r="B506" s="124"/>
      <c r="C506" s="135"/>
      <c r="D506" s="124"/>
    </row>
    <row r="507" spans="1:7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x14ac:dyDescent="0.3">
      <c r="A508" s="313"/>
      <c r="B508" s="41" t="s">
        <v>34</v>
      </c>
      <c r="C508" s="41" t="s">
        <v>33</v>
      </c>
      <c r="D508" s="314"/>
      <c r="E508" s="315"/>
      <c r="F508" s="315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">
        <v>32</v>
      </c>
      <c r="C512" s="140"/>
      <c r="D512" s="251"/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43161</v>
      </c>
      <c r="B517" s="124"/>
      <c r="C517" s="135"/>
      <c r="D517" s="124"/>
    </row>
    <row r="518" spans="1:7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x14ac:dyDescent="0.3">
      <c r="A519" s="313"/>
      <c r="B519" s="41" t="s">
        <v>34</v>
      </c>
      <c r="C519" s="41" t="s">
        <v>33</v>
      </c>
      <c r="D519" s="314"/>
      <c r="E519" s="315"/>
      <c r="F519" s="315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3" x14ac:dyDescent="0.3">
      <c r="A522" s="4" t="s">
        <v>47</v>
      </c>
      <c r="B522" s="130">
        <v>2</v>
      </c>
      <c r="C522" s="130"/>
      <c r="D522" s="95" t="s">
        <v>442</v>
      </c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">
        <v>32</v>
      </c>
      <c r="C532" s="140"/>
      <c r="D532" s="251"/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43161</v>
      </c>
      <c r="B537" s="124"/>
      <c r="C537" s="135"/>
      <c r="D537" s="124"/>
      <c r="G537" s="127"/>
    </row>
    <row r="538" spans="1:7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x14ac:dyDescent="0.3">
      <c r="A539" s="313"/>
      <c r="B539" s="41" t="s">
        <v>34</v>
      </c>
      <c r="C539" s="41" t="s">
        <v>33</v>
      </c>
      <c r="D539" s="314"/>
      <c r="E539" s="315"/>
      <c r="F539" s="315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">
        <v>32</v>
      </c>
      <c r="C543" s="130"/>
      <c r="D543" s="251"/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574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0.95666666666666667</v>
      </c>
    </row>
  </sheetData>
  <sheetProtection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2 B53:B60 B65:B83 B88:B93 B39:B41 B110:B116 B121:B138 B143:B147 B95:B99 B165:B171 B176:B194 B149:B153 B212:B221 B226:B243 B248:B255 B196:B200 B273:B284 B289:B307 B257:B260 B325:B332 B337:B348 B309:B312 B365:B372 B377:B382 B350:B353 B398:B405 B410:B416 B421:B425 B430:B434 B384:B386 B451:B456 B461:B470 B436:B439 B488:B492 B472:B476 B496:B498 B509:B512 B540:B543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313 B261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64" zoomScaleNormal="90" zoomScaleSheetLayoutView="64" workbookViewId="0">
      <selection activeCell="D207" sqref="D20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6"/>
      <c r="E1" s="306"/>
      <c r="F1" s="306"/>
      <c r="G1" s="306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0" t="s">
        <v>50</v>
      </c>
      <c r="B6" s="330"/>
      <c r="C6" s="330"/>
      <c r="D6" s="330"/>
      <c r="E6" s="330"/>
      <c r="F6" s="330"/>
      <c r="G6" s="125"/>
    </row>
    <row r="7" spans="1:7" s="12" customFormat="1" ht="21.75" customHeight="1" x14ac:dyDescent="0.45">
      <c r="A7" s="308" t="str">
        <f>'A1 Exploitation'!A8:F8</f>
        <v>Rue londre</v>
      </c>
      <c r="B7" s="308"/>
      <c r="C7" s="308"/>
      <c r="D7" s="308"/>
      <c r="E7" s="308"/>
      <c r="F7" s="308"/>
      <c r="G7" s="125"/>
    </row>
    <row r="8" spans="1:7" s="12" customFormat="1" ht="24" x14ac:dyDescent="0.45">
      <c r="A8" s="14" t="s">
        <v>42</v>
      </c>
      <c r="B8" s="331" t="str">
        <f>'A1 Exploitation'!B9:F9</f>
        <v>Dr Hend KAMOUN</v>
      </c>
      <c r="C8" s="331"/>
      <c r="D8" s="331"/>
      <c r="E8" s="331"/>
      <c r="F8" s="331"/>
      <c r="G8" s="125"/>
    </row>
    <row r="9" spans="1:7" s="12" customFormat="1" ht="24" x14ac:dyDescent="0.45">
      <c r="A9" s="15" t="s">
        <v>44</v>
      </c>
      <c r="B9" s="332" t="str">
        <f>'A1 Exploitation'!B10:F10</f>
        <v>Chefs rayons et directeur magasin</v>
      </c>
      <c r="C9" s="332"/>
      <c r="D9" s="332"/>
      <c r="E9" s="332"/>
      <c r="F9" s="332"/>
      <c r="G9" s="125"/>
    </row>
    <row r="10" spans="1:7" s="12" customFormat="1" ht="24" x14ac:dyDescent="0.45">
      <c r="A10" s="14" t="s">
        <v>43</v>
      </c>
      <c r="B10" s="329">
        <f>'A1 Exploitation'!B11:F11</f>
        <v>43161</v>
      </c>
      <c r="C10" s="329"/>
      <c r="D10" s="329"/>
      <c r="E10" s="329"/>
      <c r="F10" s="329"/>
      <c r="G10" s="125"/>
    </row>
    <row r="11" spans="1:7" s="12" customFormat="1" ht="24" x14ac:dyDescent="0.45">
      <c r="A11" s="14" t="s">
        <v>294</v>
      </c>
      <c r="B11" s="333">
        <f>D199</f>
        <v>0.93478260869565222</v>
      </c>
      <c r="C11" s="333"/>
      <c r="D11" s="333"/>
      <c r="E11" s="333"/>
      <c r="F11" s="333"/>
      <c r="G11" s="125"/>
    </row>
    <row r="12" spans="1:7" s="12" customFormat="1" ht="22.5" x14ac:dyDescent="0.45">
      <c r="A12" s="11"/>
      <c r="D12" s="312"/>
      <c r="E12" s="312"/>
      <c r="F12" s="312"/>
      <c r="G12" s="312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39" t="s">
        <v>36</v>
      </c>
      <c r="B22" s="340"/>
      <c r="C22" s="341"/>
      <c r="D22" s="250">
        <f>SUM(B17:C21)</f>
        <v>10</v>
      </c>
    </row>
    <row r="23" spans="1:7" x14ac:dyDescent="0.3">
      <c r="A23" s="334" t="s">
        <v>295</v>
      </c>
      <c r="B23" s="335"/>
      <c r="C23" s="336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2" t="s">
        <v>4</v>
      </c>
      <c r="B25" s="343"/>
      <c r="C25" s="343"/>
      <c r="D25" s="343"/>
      <c r="E25" s="343"/>
      <c r="F25" s="343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 t="s">
        <v>32</v>
      </c>
      <c r="C28" s="94"/>
      <c r="D28" s="95"/>
      <c r="E28" s="94"/>
      <c r="F28" s="94"/>
    </row>
    <row r="29" spans="1:7" ht="49.5" x14ac:dyDescent="0.3">
      <c r="A29" s="17" t="s">
        <v>280</v>
      </c>
      <c r="B29" s="94">
        <v>1</v>
      </c>
      <c r="C29" s="94"/>
      <c r="D29" s="95" t="s">
        <v>430</v>
      </c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248">
        <f>SUM(B26:C32)</f>
        <v>11</v>
      </c>
    </row>
    <row r="34" spans="1:7" x14ac:dyDescent="0.3">
      <c r="A34" s="334" t="s">
        <v>295</v>
      </c>
      <c r="B34" s="335"/>
      <c r="C34" s="336"/>
      <c r="D34" s="33">
        <f>D33/(COUNT(B26:C32)*2)</f>
        <v>0.91666666666666663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2" t="s">
        <v>219</v>
      </c>
      <c r="B36" s="343"/>
      <c r="C36" s="343"/>
      <c r="D36" s="343"/>
      <c r="E36" s="343"/>
      <c r="F36" s="343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248">
        <f>SUM(B37:C41)</f>
        <v>10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1</v>
      </c>
      <c r="C46" s="94"/>
      <c r="D46" s="98" t="s">
        <v>432</v>
      </c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ht="33" x14ac:dyDescent="0.3">
      <c r="A48" s="17" t="s">
        <v>231</v>
      </c>
      <c r="B48" s="94">
        <v>1</v>
      </c>
      <c r="C48" s="94"/>
      <c r="D48" s="95" t="s">
        <v>431</v>
      </c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349">
        <v>0.42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248">
        <f>SUM(B46:C51)</f>
        <v>10</v>
      </c>
    </row>
    <row r="53" spans="1:7" x14ac:dyDescent="0.3">
      <c r="A53" s="334" t="s">
        <v>295</v>
      </c>
      <c r="B53" s="335"/>
      <c r="C53" s="336"/>
      <c r="D53" s="33">
        <f>D52/(COUNT(B46:C51)*2)</f>
        <v>0.83333333333333337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2" t="s">
        <v>8</v>
      </c>
      <c r="B55" s="343"/>
      <c r="C55" s="343"/>
      <c r="D55" s="343"/>
      <c r="E55" s="343"/>
      <c r="F55" s="343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 t="s">
        <v>436</v>
      </c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50.25" x14ac:dyDescent="0.35">
      <c r="A60" s="43" t="s">
        <v>221</v>
      </c>
      <c r="B60" s="94">
        <v>1</v>
      </c>
      <c r="C60" s="120" t="str">
        <f>IF(B60=0, -5, "0")</f>
        <v>0</v>
      </c>
      <c r="D60" s="95" t="s">
        <v>435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248">
        <f>SUM(B56:C62)</f>
        <v>13</v>
      </c>
    </row>
    <row r="64" spans="1:7" x14ac:dyDescent="0.3">
      <c r="A64" s="334" t="s">
        <v>295</v>
      </c>
      <c r="B64" s="335"/>
      <c r="C64" s="336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2" t="s">
        <v>130</v>
      </c>
      <c r="B66" s="343"/>
      <c r="C66" s="343"/>
      <c r="D66" s="343"/>
      <c r="E66" s="343"/>
      <c r="F66" s="343"/>
    </row>
    <row r="67" spans="1:7" ht="19.5" x14ac:dyDescent="0.4">
      <c r="A67" s="17" t="s">
        <v>271</v>
      </c>
      <c r="B67" s="100">
        <v>1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248">
        <f>SUM(B67:C83)</f>
        <v>27</v>
      </c>
    </row>
    <row r="85" spans="1:7" x14ac:dyDescent="0.3">
      <c r="A85" s="334" t="s">
        <v>295</v>
      </c>
      <c r="B85" s="335"/>
      <c r="C85" s="336"/>
      <c r="D85" s="33">
        <f>D84/(COUNT(B67:C83)*2)</f>
        <v>0.9642857142857143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2" t="s">
        <v>211</v>
      </c>
      <c r="B87" s="343"/>
      <c r="C87" s="343"/>
      <c r="D87" s="343"/>
      <c r="E87" s="343"/>
      <c r="F87" s="343"/>
    </row>
    <row r="88" spans="1:7" ht="45" x14ac:dyDescent="0.4">
      <c r="A88" s="50" t="s">
        <v>273</v>
      </c>
      <c r="B88" s="110">
        <v>1</v>
      </c>
      <c r="C88" s="101"/>
      <c r="D88" s="102" t="s">
        <v>416</v>
      </c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66.75" x14ac:dyDescent="0.35">
      <c r="A99" s="46" t="s">
        <v>193</v>
      </c>
      <c r="B99" s="110">
        <v>1</v>
      </c>
      <c r="C99" s="120" t="str">
        <f>IF(B99=0, -5, "0")</f>
        <v>0</v>
      </c>
      <c r="D99" s="95" t="s">
        <v>417</v>
      </c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4" t="s">
        <v>36</v>
      </c>
      <c r="B102" s="335"/>
      <c r="C102" s="336"/>
      <c r="D102" s="248">
        <f>SUM(B88:C101)</f>
        <v>26</v>
      </c>
    </row>
    <row r="103" spans="1:7" x14ac:dyDescent="0.3">
      <c r="A103" s="334" t="s">
        <v>295</v>
      </c>
      <c r="B103" s="335"/>
      <c r="C103" s="336"/>
      <c r="D103" s="33">
        <f>D102/(COUNT(B88:C101)*2)</f>
        <v>0.9285714285714286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2" t="s">
        <v>212</v>
      </c>
      <c r="B106" s="343"/>
      <c r="C106" s="343"/>
      <c r="D106" s="343"/>
      <c r="E106" s="343"/>
      <c r="F106" s="343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421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2" t="s">
        <v>185</v>
      </c>
      <c r="B121" s="343"/>
      <c r="C121" s="343"/>
      <c r="D121" s="343"/>
      <c r="E121" s="343"/>
      <c r="F121" s="343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1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31.5" x14ac:dyDescent="0.35">
      <c r="A132" s="45" t="s">
        <v>317</v>
      </c>
      <c r="B132" s="111">
        <v>2</v>
      </c>
      <c r="C132" s="120" t="str">
        <f>IF(B132=0, -5, "0")</f>
        <v>0</v>
      </c>
      <c r="D132" s="107" t="s">
        <v>426</v>
      </c>
      <c r="E132" s="102"/>
      <c r="F132" s="94"/>
    </row>
    <row r="133" spans="1:7" x14ac:dyDescent="0.3">
      <c r="A133" s="334" t="s">
        <v>36</v>
      </c>
      <c r="B133" s="335"/>
      <c r="C133" s="336"/>
      <c r="D133" s="248">
        <f>SUM(B122:C132)</f>
        <v>21</v>
      </c>
    </row>
    <row r="134" spans="1:7" x14ac:dyDescent="0.3">
      <c r="A134" s="334" t="s">
        <v>295</v>
      </c>
      <c r="B134" s="335"/>
      <c r="C134" s="336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2" t="s">
        <v>71</v>
      </c>
      <c r="B136" s="343"/>
      <c r="C136" s="343"/>
      <c r="D136" s="343"/>
      <c r="E136" s="343"/>
      <c r="F136" s="343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1</v>
      </c>
      <c r="C139" s="95"/>
      <c r="D139" s="103"/>
      <c r="E139" s="94"/>
      <c r="F139" s="94"/>
    </row>
    <row r="140" spans="1:7" x14ac:dyDescent="0.3">
      <c r="A140" s="52" t="s">
        <v>278</v>
      </c>
      <c r="B140" s="110">
        <v>1</v>
      </c>
      <c r="C140" s="95"/>
      <c r="D140" s="293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12"/>
      <c r="E142" s="94"/>
      <c r="F142" s="94"/>
    </row>
    <row r="143" spans="1:7" ht="30.75" x14ac:dyDescent="0.3">
      <c r="A143" s="23" t="s">
        <v>304</v>
      </c>
      <c r="B143" s="110">
        <v>1</v>
      </c>
      <c r="C143" s="122"/>
      <c r="D143" s="98" t="s">
        <v>428</v>
      </c>
      <c r="E143" s="94"/>
      <c r="F143" s="94"/>
    </row>
    <row r="144" spans="1:7" ht="33.75" x14ac:dyDescent="0.35">
      <c r="A144" s="40" t="s">
        <v>237</v>
      </c>
      <c r="B144" s="110">
        <v>2</v>
      </c>
      <c r="C144" s="120" t="str">
        <f>IF(B144=0, -5, "0")</f>
        <v>0</v>
      </c>
      <c r="D144" s="129" t="s">
        <v>438</v>
      </c>
      <c r="E144" s="94"/>
      <c r="F144" s="94"/>
    </row>
    <row r="145" spans="1:7" ht="33.75" x14ac:dyDescent="0.35">
      <c r="A145" s="40" t="s">
        <v>195</v>
      </c>
      <c r="B145" s="110">
        <v>2</v>
      </c>
      <c r="C145" s="120" t="str">
        <f>IF(B145=0, -5, "0")</f>
        <v>0</v>
      </c>
      <c r="D145" s="129" t="s">
        <v>437</v>
      </c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248">
        <f>SUM(B137:C148)</f>
        <v>21</v>
      </c>
    </row>
    <row r="150" spans="1:7" x14ac:dyDescent="0.3">
      <c r="A150" s="334" t="s">
        <v>295</v>
      </c>
      <c r="B150" s="335"/>
      <c r="C150" s="336"/>
      <c r="D150" s="33">
        <f>D149/(COUNT(B137:C148)*2)</f>
        <v>0.875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2" t="s">
        <v>217</v>
      </c>
      <c r="B152" s="343"/>
      <c r="C152" s="343"/>
      <c r="D152" s="343"/>
      <c r="E152" s="343"/>
      <c r="F152" s="343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99.75" x14ac:dyDescent="0.35">
      <c r="A155" s="40" t="s">
        <v>306</v>
      </c>
      <c r="B155" s="94">
        <v>1</v>
      </c>
      <c r="C155" s="120" t="str">
        <f>IF(B155=0, -5, "0")</f>
        <v>0</v>
      </c>
      <c r="D155" s="116" t="s">
        <v>439</v>
      </c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4" t="s">
        <v>36</v>
      </c>
      <c r="B161" s="340"/>
      <c r="C161" s="341"/>
      <c r="D161" s="250">
        <f>SUM(B153:C160)</f>
        <v>15</v>
      </c>
    </row>
    <row r="162" spans="1:7" x14ac:dyDescent="0.3">
      <c r="A162" s="334" t="s">
        <v>295</v>
      </c>
      <c r="B162" s="335"/>
      <c r="C162" s="336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2" t="s">
        <v>77</v>
      </c>
      <c r="B164" s="343"/>
      <c r="C164" s="343"/>
      <c r="D164" s="343"/>
      <c r="E164" s="343"/>
      <c r="F164" s="343"/>
    </row>
    <row r="165" spans="1:7" ht="33.75" x14ac:dyDescent="0.35">
      <c r="A165" s="40" t="s">
        <v>286</v>
      </c>
      <c r="B165" s="94">
        <v>1</v>
      </c>
      <c r="C165" s="120" t="str">
        <f>IF(B165=0, -5, "0")</f>
        <v>0</v>
      </c>
      <c r="D165" s="116" t="s">
        <v>429</v>
      </c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248">
        <f>SUM(B165:C168)</f>
        <v>7</v>
      </c>
    </row>
    <row r="170" spans="1:7" x14ac:dyDescent="0.3">
      <c r="A170" s="334" t="s">
        <v>295</v>
      </c>
      <c r="B170" s="335"/>
      <c r="C170" s="336"/>
      <c r="D170" s="33">
        <f>D169/(COUNT(B165:C168)*2)</f>
        <v>0.875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6" t="s">
        <v>17</v>
      </c>
      <c r="B172" s="347"/>
      <c r="C172" s="347"/>
      <c r="D172" s="347"/>
      <c r="E172" s="347"/>
      <c r="F172" s="347"/>
    </row>
    <row r="173" spans="1:7" x14ac:dyDescent="0.3">
      <c r="A173" s="20" t="s">
        <v>180</v>
      </c>
      <c r="B173" s="94">
        <v>1</v>
      </c>
      <c r="C173" s="94"/>
      <c r="D173" s="119" t="s">
        <v>441</v>
      </c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248">
        <f>SUM(B173:C176)</f>
        <v>7</v>
      </c>
    </row>
    <row r="178" spans="1:7" x14ac:dyDescent="0.3">
      <c r="A178" s="334" t="s">
        <v>295</v>
      </c>
      <c r="B178" s="335"/>
      <c r="C178" s="336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2" t="s">
        <v>78</v>
      </c>
      <c r="B180" s="343"/>
      <c r="C180" s="343"/>
      <c r="D180" s="343"/>
      <c r="E180" s="343"/>
      <c r="F180" s="343"/>
    </row>
    <row r="181" spans="1:7" x14ac:dyDescent="0.3">
      <c r="A181" s="44" t="s">
        <v>315</v>
      </c>
      <c r="B181" s="94">
        <v>1</v>
      </c>
      <c r="C181" s="94"/>
      <c r="D181" s="119" t="s">
        <v>440</v>
      </c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248">
        <f>SUM(B181:C185)</f>
        <v>9</v>
      </c>
    </row>
    <row r="187" spans="1:7" x14ac:dyDescent="0.3">
      <c r="A187" s="334" t="s">
        <v>295</v>
      </c>
      <c r="B187" s="335"/>
      <c r="C187" s="336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2" t="s">
        <v>216</v>
      </c>
      <c r="B189" s="343"/>
      <c r="C189" s="343"/>
      <c r="D189" s="343"/>
      <c r="E189" s="343"/>
      <c r="F189" s="343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>
        <v>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6</v>
      </c>
    </row>
    <row r="195" spans="1:6" x14ac:dyDescent="0.3">
      <c r="A195" s="334" t="s">
        <v>295</v>
      </c>
      <c r="B195" s="335"/>
      <c r="C195" s="336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5"/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215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0.93478260869565222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00" zoomScale="60" workbookViewId="0">
      <selection activeCell="C1" sqref="A1:G75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6"/>
      <c r="E1" s="306"/>
      <c r="F1" s="306"/>
      <c r="G1" s="306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07" t="s">
        <v>179</v>
      </c>
      <c r="B7" s="307"/>
      <c r="C7" s="307"/>
      <c r="D7" s="307"/>
      <c r="E7" s="307"/>
      <c r="F7" s="307"/>
      <c r="G7" s="125"/>
    </row>
    <row r="8" spans="1:7" ht="29.25" x14ac:dyDescent="0.45">
      <c r="A8" s="308" t="str">
        <f>'Page de garde'!D18</f>
        <v>Rue londre</v>
      </c>
      <c r="B8" s="308"/>
      <c r="C8" s="308"/>
      <c r="D8" s="308"/>
      <c r="E8" s="308"/>
      <c r="F8" s="308"/>
      <c r="G8" s="125"/>
    </row>
    <row r="9" spans="1:7" ht="24" x14ac:dyDescent="0.45">
      <c r="A9" s="14" t="s">
        <v>42</v>
      </c>
      <c r="B9" s="309"/>
      <c r="C9" s="309"/>
      <c r="D9" s="309"/>
      <c r="E9" s="309"/>
      <c r="F9" s="309"/>
      <c r="G9" s="125"/>
    </row>
    <row r="10" spans="1:7" ht="24" x14ac:dyDescent="0.45">
      <c r="A10" s="15" t="s">
        <v>44</v>
      </c>
      <c r="B10" s="310"/>
      <c r="C10" s="310"/>
      <c r="D10" s="310"/>
      <c r="E10" s="310"/>
      <c r="F10" s="310"/>
      <c r="G10" s="125"/>
    </row>
    <row r="11" spans="1:7" ht="24" x14ac:dyDescent="0.45">
      <c r="A11" s="14" t="s">
        <v>43</v>
      </c>
      <c r="B11" s="305"/>
      <c r="C11" s="305"/>
      <c r="D11" s="305"/>
      <c r="E11" s="305"/>
      <c r="F11" s="305"/>
      <c r="G11" s="125"/>
    </row>
    <row r="12" spans="1:7" ht="24" x14ac:dyDescent="0.45">
      <c r="A12" s="14" t="s">
        <v>239</v>
      </c>
      <c r="B12" s="311">
        <f>D549</f>
        <v>0</v>
      </c>
      <c r="C12" s="311"/>
      <c r="D12" s="311"/>
      <c r="E12" s="311"/>
      <c r="F12" s="311"/>
      <c r="G12" s="125"/>
    </row>
    <row r="13" spans="1:7" ht="22.5" x14ac:dyDescent="0.45">
      <c r="D13" s="312"/>
      <c r="E13" s="312"/>
      <c r="F13" s="312"/>
      <c r="G13" s="31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2" t="s">
        <v>379</v>
      </c>
      <c r="B195" s="322"/>
      <c r="C195" s="322"/>
      <c r="D195" s="322"/>
      <c r="E195" s="322"/>
      <c r="F195" s="32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2" t="s">
        <v>379</v>
      </c>
      <c r="B256" s="322"/>
      <c r="C256" s="322"/>
      <c r="D256" s="322"/>
      <c r="E256" s="322"/>
      <c r="F256" s="322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3" t="s">
        <v>396</v>
      </c>
      <c r="B308" s="324"/>
      <c r="C308" s="324"/>
      <c r="D308" s="324"/>
      <c r="E308" s="324"/>
      <c r="F308" s="325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3" t="s">
        <v>379</v>
      </c>
      <c r="B349" s="324"/>
      <c r="C349" s="324"/>
      <c r="D349" s="324"/>
      <c r="E349" s="324"/>
      <c r="F349" s="324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COUNTIF('A1 Exploitation'!F325:F352,"ok")</f>
        <v>0</v>
      </c>
      <c r="F353" s="283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2" t="s">
        <v>379</v>
      </c>
      <c r="B383" s="322"/>
      <c r="C383" s="322"/>
      <c r="D383" s="322"/>
      <c r="E383" s="322"/>
      <c r="F383" s="322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2" t="s">
        <v>379</v>
      </c>
      <c r="B435" s="322"/>
      <c r="C435" s="322"/>
      <c r="D435" s="322"/>
      <c r="E435" s="322"/>
      <c r="F435" s="322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COUNTIF('A1 Exploitation'!F398:F438,"ok")</f>
        <v>0</v>
      </c>
      <c r="F439" s="283">
        <f>COUNTA('A1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8" t="s">
        <v>367</v>
      </c>
      <c r="B483" s="328"/>
      <c r="C483" s="328"/>
      <c r="D483" s="32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x14ac:dyDescent="0.3">
      <c r="A508" s="313"/>
      <c r="B508" s="41" t="s">
        <v>34</v>
      </c>
      <c r="C508" s="41" t="s">
        <v>33</v>
      </c>
      <c r="D508" s="348"/>
      <c r="E508" s="315"/>
      <c r="F508" s="31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x14ac:dyDescent="0.3">
      <c r="A519" s="313"/>
      <c r="B519" s="41" t="s">
        <v>34</v>
      </c>
      <c r="C519" s="41" t="s">
        <v>33</v>
      </c>
      <c r="D519" s="348"/>
      <c r="E519" s="315"/>
      <c r="F519" s="31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x14ac:dyDescent="0.3">
      <c r="A539" s="313"/>
      <c r="B539" s="41" t="s">
        <v>34</v>
      </c>
      <c r="C539" s="41" t="s">
        <v>33</v>
      </c>
      <c r="D539" s="348"/>
      <c r="E539" s="315"/>
      <c r="F539" s="31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6"/>
      <c r="E1" s="306"/>
      <c r="F1" s="306"/>
      <c r="G1" s="306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0" t="s">
        <v>50</v>
      </c>
      <c r="B6" s="330"/>
      <c r="C6" s="330"/>
      <c r="D6" s="330"/>
      <c r="E6" s="330"/>
      <c r="F6" s="330"/>
      <c r="G6" s="125"/>
    </row>
    <row r="7" spans="1:7" s="12" customFormat="1" ht="21.75" customHeight="1" x14ac:dyDescent="0.45">
      <c r="A7" s="308" t="str">
        <f>'A2 Exploitation'!A8:F8</f>
        <v>Rue londre</v>
      </c>
      <c r="B7" s="308"/>
      <c r="C7" s="308"/>
      <c r="D7" s="308"/>
      <c r="E7" s="308"/>
      <c r="F7" s="308"/>
      <c r="G7" s="125"/>
    </row>
    <row r="8" spans="1:7" s="12" customFormat="1" ht="24" x14ac:dyDescent="0.45">
      <c r="A8" s="14" t="s">
        <v>42</v>
      </c>
      <c r="B8" s="331">
        <f>'A2 Exploitation'!B9:F9</f>
        <v>0</v>
      </c>
      <c r="C8" s="331"/>
      <c r="D8" s="331"/>
      <c r="E8" s="331"/>
      <c r="F8" s="331"/>
      <c r="G8" s="125"/>
    </row>
    <row r="9" spans="1:7" s="12" customFormat="1" ht="24" x14ac:dyDescent="0.45">
      <c r="A9" s="15" t="s">
        <v>44</v>
      </c>
      <c r="B9" s="332">
        <f>'A2 Exploitation'!B10:F10</f>
        <v>0</v>
      </c>
      <c r="C9" s="332"/>
      <c r="D9" s="332"/>
      <c r="E9" s="332"/>
      <c r="F9" s="332"/>
      <c r="G9" s="125"/>
    </row>
    <row r="10" spans="1:7" s="12" customFormat="1" ht="24" x14ac:dyDescent="0.45">
      <c r="A10" s="14" t="s">
        <v>43</v>
      </c>
      <c r="B10" s="329">
        <f>'A2 Exploitation'!B11:F11</f>
        <v>0</v>
      </c>
      <c r="C10" s="329"/>
      <c r="D10" s="329"/>
      <c r="E10" s="329"/>
      <c r="F10" s="329"/>
      <c r="G10" s="125"/>
    </row>
    <row r="11" spans="1:7" s="12" customFormat="1" ht="24" x14ac:dyDescent="0.45">
      <c r="A11" s="14" t="s">
        <v>294</v>
      </c>
      <c r="B11" s="333">
        <f>D199</f>
        <v>0</v>
      </c>
      <c r="C11" s="333"/>
      <c r="D11" s="333"/>
      <c r="E11" s="333"/>
      <c r="F11" s="333"/>
      <c r="G11" s="125"/>
    </row>
    <row r="12" spans="1:7" s="12" customFormat="1" ht="22.5" x14ac:dyDescent="0.45">
      <c r="A12" s="11"/>
      <c r="D12" s="312"/>
      <c r="E12" s="312"/>
      <c r="F12" s="312"/>
      <c r="G12" s="312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40"/>
      <c r="C22" s="341"/>
      <c r="D22" s="250">
        <f>SUM(B17:C21)</f>
        <v>0</v>
      </c>
    </row>
    <row r="23" spans="1:7" x14ac:dyDescent="0.3">
      <c r="A23" s="334" t="s">
        <v>295</v>
      </c>
      <c r="B23" s="335"/>
      <c r="C23" s="336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2" t="s">
        <v>4</v>
      </c>
      <c r="B25" s="343"/>
      <c r="C25" s="343"/>
      <c r="D25" s="343"/>
      <c r="E25" s="343"/>
      <c r="F25" s="343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248">
        <f>SUM(B26:C32)</f>
        <v>0</v>
      </c>
    </row>
    <row r="34" spans="1:7" x14ac:dyDescent="0.3">
      <c r="A34" s="334" t="s">
        <v>295</v>
      </c>
      <c r="B34" s="335"/>
      <c r="C34" s="336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2" t="s">
        <v>219</v>
      </c>
      <c r="B36" s="343"/>
      <c r="C36" s="343"/>
      <c r="D36" s="343"/>
      <c r="E36" s="343"/>
      <c r="F36" s="343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248">
        <f>SUM(B37:C41)</f>
        <v>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248">
        <f>SUM(B46:C51)</f>
        <v>0</v>
      </c>
    </row>
    <row r="53" spans="1:7" x14ac:dyDescent="0.3">
      <c r="A53" s="334" t="s">
        <v>295</v>
      </c>
      <c r="B53" s="335"/>
      <c r="C53" s="336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2" t="s">
        <v>8</v>
      </c>
      <c r="B55" s="343"/>
      <c r="C55" s="343"/>
      <c r="D55" s="343"/>
      <c r="E55" s="343"/>
      <c r="F55" s="343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248">
        <f>SUM(B56:C62)</f>
        <v>0</v>
      </c>
    </row>
    <row r="64" spans="1:7" x14ac:dyDescent="0.3">
      <c r="A64" s="334" t="s">
        <v>295</v>
      </c>
      <c r="B64" s="335"/>
      <c r="C64" s="336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2" t="s">
        <v>130</v>
      </c>
      <c r="B66" s="343"/>
      <c r="C66" s="343"/>
      <c r="D66" s="343"/>
      <c r="E66" s="343"/>
      <c r="F66" s="343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248">
        <f>SUM(B67:C83)</f>
        <v>0</v>
      </c>
    </row>
    <row r="85" spans="1:7" x14ac:dyDescent="0.3">
      <c r="A85" s="334" t="s">
        <v>295</v>
      </c>
      <c r="B85" s="335"/>
      <c r="C85" s="336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2" t="s">
        <v>211</v>
      </c>
      <c r="B87" s="343"/>
      <c r="C87" s="343"/>
      <c r="D87" s="343"/>
      <c r="E87" s="343"/>
      <c r="F87" s="343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4" t="s">
        <v>36</v>
      </c>
      <c r="B102" s="335"/>
      <c r="C102" s="336"/>
      <c r="D102" s="248">
        <f>SUM(B88:C101)</f>
        <v>0</v>
      </c>
    </row>
    <row r="103" spans="1:7" x14ac:dyDescent="0.3">
      <c r="A103" s="334" t="s">
        <v>295</v>
      </c>
      <c r="B103" s="335"/>
      <c r="C103" s="336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2" t="s">
        <v>212</v>
      </c>
      <c r="B106" s="343"/>
      <c r="C106" s="343"/>
      <c r="D106" s="343"/>
      <c r="E106" s="343"/>
      <c r="F106" s="343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2" t="s">
        <v>185</v>
      </c>
      <c r="B121" s="343"/>
      <c r="C121" s="343"/>
      <c r="D121" s="343"/>
      <c r="E121" s="343"/>
      <c r="F121" s="343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248">
        <f>SUM(B122:C132)</f>
        <v>0</v>
      </c>
    </row>
    <row r="134" spans="1:7" x14ac:dyDescent="0.3">
      <c r="A134" s="334" t="s">
        <v>295</v>
      </c>
      <c r="B134" s="335"/>
      <c r="C134" s="336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2" t="s">
        <v>71</v>
      </c>
      <c r="B136" s="343"/>
      <c r="C136" s="343"/>
      <c r="D136" s="343"/>
      <c r="E136" s="343"/>
      <c r="F136" s="343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248">
        <f>SUM(B137:C148)</f>
        <v>0</v>
      </c>
    </row>
    <row r="150" spans="1:7" x14ac:dyDescent="0.3">
      <c r="A150" s="334" t="s">
        <v>295</v>
      </c>
      <c r="B150" s="335"/>
      <c r="C150" s="336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2" t="s">
        <v>217</v>
      </c>
      <c r="B152" s="343"/>
      <c r="C152" s="343"/>
      <c r="D152" s="343"/>
      <c r="E152" s="343"/>
      <c r="F152" s="343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4" t="s">
        <v>36</v>
      </c>
      <c r="B161" s="340"/>
      <c r="C161" s="341"/>
      <c r="D161" s="250">
        <f>SUM(B153:C160)</f>
        <v>0</v>
      </c>
    </row>
    <row r="162" spans="1:7" x14ac:dyDescent="0.3">
      <c r="A162" s="334" t="s">
        <v>295</v>
      </c>
      <c r="B162" s="335"/>
      <c r="C162" s="336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2" t="s">
        <v>77</v>
      </c>
      <c r="B164" s="343"/>
      <c r="C164" s="343"/>
      <c r="D164" s="343"/>
      <c r="E164" s="343"/>
      <c r="F164" s="343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248">
        <f>SUM(B165:C168)</f>
        <v>0</v>
      </c>
    </row>
    <row r="170" spans="1:7" x14ac:dyDescent="0.3">
      <c r="A170" s="334" t="s">
        <v>295</v>
      </c>
      <c r="B170" s="335"/>
      <c r="C170" s="336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6" t="s">
        <v>17</v>
      </c>
      <c r="B172" s="347"/>
      <c r="C172" s="347"/>
      <c r="D172" s="347"/>
      <c r="E172" s="347"/>
      <c r="F172" s="34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248">
        <f>SUM(B173:C176)</f>
        <v>0</v>
      </c>
    </row>
    <row r="178" spans="1:7" x14ac:dyDescent="0.3">
      <c r="A178" s="334" t="s">
        <v>295</v>
      </c>
      <c r="B178" s="335"/>
      <c r="C178" s="336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2" t="s">
        <v>78</v>
      </c>
      <c r="B180" s="343"/>
      <c r="C180" s="343"/>
      <c r="D180" s="343"/>
      <c r="E180" s="343"/>
      <c r="F180" s="343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248">
        <f>SUM(B181:C185)</f>
        <v>0</v>
      </c>
    </row>
    <row r="187" spans="1:7" x14ac:dyDescent="0.3">
      <c r="A187" s="334" t="s">
        <v>295</v>
      </c>
      <c r="B187" s="335"/>
      <c r="C187" s="336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2" t="s">
        <v>216</v>
      </c>
      <c r="B189" s="343"/>
      <c r="C189" s="343"/>
      <c r="D189" s="343"/>
      <c r="E189" s="343"/>
      <c r="F189" s="343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0</v>
      </c>
    </row>
    <row r="195" spans="1:6" x14ac:dyDescent="0.3">
      <c r="A195" s="334" t="s">
        <v>295</v>
      </c>
      <c r="B195" s="335"/>
      <c r="C195" s="336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COUNTIF('A1 Technique'!F17:F193,"ok")</f>
        <v>0</v>
      </c>
      <c r="F197" s="287">
        <f>COUNTA('A1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6"/>
      <c r="E1" s="306"/>
      <c r="F1" s="306"/>
      <c r="G1" s="306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07" t="s">
        <v>179</v>
      </c>
      <c r="B7" s="307"/>
      <c r="C7" s="307"/>
      <c r="D7" s="307"/>
      <c r="E7" s="307"/>
      <c r="F7" s="307"/>
      <c r="G7" s="125"/>
    </row>
    <row r="8" spans="1:7" ht="29.25" x14ac:dyDescent="0.45">
      <c r="A8" s="308" t="str">
        <f>'Page de garde'!D18</f>
        <v>Rue londre</v>
      </c>
      <c r="B8" s="308"/>
      <c r="C8" s="308"/>
      <c r="D8" s="308"/>
      <c r="E8" s="308"/>
      <c r="F8" s="308"/>
      <c r="G8" s="125"/>
    </row>
    <row r="9" spans="1:7" ht="24" x14ac:dyDescent="0.45">
      <c r="A9" s="14" t="s">
        <v>42</v>
      </c>
      <c r="B9" s="309"/>
      <c r="C9" s="309"/>
      <c r="D9" s="309"/>
      <c r="E9" s="309"/>
      <c r="F9" s="309"/>
      <c r="G9" s="125"/>
    </row>
    <row r="10" spans="1:7" ht="24" x14ac:dyDescent="0.45">
      <c r="A10" s="15" t="s">
        <v>44</v>
      </c>
      <c r="B10" s="310"/>
      <c r="C10" s="310"/>
      <c r="D10" s="310"/>
      <c r="E10" s="310"/>
      <c r="F10" s="310"/>
      <c r="G10" s="125"/>
    </row>
    <row r="11" spans="1:7" ht="24" x14ac:dyDescent="0.45">
      <c r="A11" s="14" t="s">
        <v>43</v>
      </c>
      <c r="B11" s="305"/>
      <c r="C11" s="305"/>
      <c r="D11" s="305"/>
      <c r="E11" s="305"/>
      <c r="F11" s="305"/>
      <c r="G11" s="125"/>
    </row>
    <row r="12" spans="1:7" ht="24" x14ac:dyDescent="0.45">
      <c r="A12" s="14" t="s">
        <v>239</v>
      </c>
      <c r="B12" s="311">
        <f>D549</f>
        <v>0</v>
      </c>
      <c r="C12" s="311"/>
      <c r="D12" s="311"/>
      <c r="E12" s="311"/>
      <c r="F12" s="311"/>
      <c r="G12" s="125"/>
    </row>
    <row r="13" spans="1:7" ht="22.5" x14ac:dyDescent="0.45">
      <c r="D13" s="312"/>
      <c r="E13" s="312"/>
      <c r="F13" s="312"/>
      <c r="G13" s="31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2" t="s">
        <v>379</v>
      </c>
      <c r="B195" s="322"/>
      <c r="C195" s="322"/>
      <c r="D195" s="322"/>
      <c r="E195" s="322"/>
      <c r="F195" s="32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2" t="s">
        <v>379</v>
      </c>
      <c r="B256" s="322"/>
      <c r="C256" s="322"/>
      <c r="D256" s="322"/>
      <c r="E256" s="322"/>
      <c r="F256" s="322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3" t="s">
        <v>396</v>
      </c>
      <c r="B308" s="324"/>
      <c r="C308" s="324"/>
      <c r="D308" s="324"/>
      <c r="E308" s="324"/>
      <c r="F308" s="325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3" t="s">
        <v>379</v>
      </c>
      <c r="B349" s="324"/>
      <c r="C349" s="324"/>
      <c r="D349" s="324"/>
      <c r="E349" s="324"/>
      <c r="F349" s="324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2" t="s">
        <v>379</v>
      </c>
      <c r="B383" s="322"/>
      <c r="C383" s="322"/>
      <c r="D383" s="322"/>
      <c r="E383" s="322"/>
      <c r="F383" s="322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2" t="s">
        <v>379</v>
      </c>
      <c r="B435" s="322"/>
      <c r="C435" s="322"/>
      <c r="D435" s="322"/>
      <c r="E435" s="322"/>
      <c r="F435" s="322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8" t="s">
        <v>367</v>
      </c>
      <c r="B483" s="328"/>
      <c r="C483" s="328"/>
      <c r="D483" s="32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x14ac:dyDescent="0.3">
      <c r="A508" s="313"/>
      <c r="B508" s="41" t="s">
        <v>34</v>
      </c>
      <c r="C508" s="41" t="s">
        <v>33</v>
      </c>
      <c r="D508" s="314"/>
      <c r="E508" s="315"/>
      <c r="F508" s="31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x14ac:dyDescent="0.3">
      <c r="A519" s="313"/>
      <c r="B519" s="41" t="s">
        <v>34</v>
      </c>
      <c r="C519" s="41" t="s">
        <v>33</v>
      </c>
      <c r="D519" s="314"/>
      <c r="E519" s="315"/>
      <c r="F519" s="31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x14ac:dyDescent="0.3">
      <c r="A539" s="313"/>
      <c r="B539" s="41" t="s">
        <v>34</v>
      </c>
      <c r="C539" s="41" t="s">
        <v>33</v>
      </c>
      <c r="D539" s="314"/>
      <c r="E539" s="315"/>
      <c r="F539" s="31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6"/>
      <c r="E1" s="306"/>
      <c r="F1" s="306"/>
      <c r="G1" s="306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30" t="s">
        <v>50</v>
      </c>
      <c r="B6" s="330"/>
      <c r="C6" s="330"/>
      <c r="D6" s="330"/>
      <c r="E6" s="330"/>
      <c r="F6" s="330"/>
      <c r="G6" s="125"/>
    </row>
    <row r="7" spans="1:7" s="12" customFormat="1" ht="21.75" customHeight="1" x14ac:dyDescent="0.45">
      <c r="A7" s="308" t="str">
        <f>'A3 Exploitation'!A8:F8</f>
        <v>Rue londre</v>
      </c>
      <c r="B7" s="308"/>
      <c r="C7" s="308"/>
      <c r="D7" s="308"/>
      <c r="E7" s="308"/>
      <c r="F7" s="308"/>
      <c r="G7" s="125"/>
    </row>
    <row r="8" spans="1:7" s="12" customFormat="1" ht="24" x14ac:dyDescent="0.45">
      <c r="A8" s="14" t="s">
        <v>42</v>
      </c>
      <c r="B8" s="331">
        <f>'A3 Exploitation'!B9:F9</f>
        <v>0</v>
      </c>
      <c r="C8" s="331"/>
      <c r="D8" s="331"/>
      <c r="E8" s="331"/>
      <c r="F8" s="331"/>
      <c r="G8" s="125"/>
    </row>
    <row r="9" spans="1:7" s="12" customFormat="1" ht="24" x14ac:dyDescent="0.45">
      <c r="A9" s="15" t="s">
        <v>44</v>
      </c>
      <c r="B9" s="332">
        <f>'A3 Exploitation'!B10:F10</f>
        <v>0</v>
      </c>
      <c r="C9" s="332"/>
      <c r="D9" s="332"/>
      <c r="E9" s="332"/>
      <c r="F9" s="332"/>
      <c r="G9" s="125"/>
    </row>
    <row r="10" spans="1:7" s="12" customFormat="1" ht="24" x14ac:dyDescent="0.45">
      <c r="A10" s="14" t="s">
        <v>43</v>
      </c>
      <c r="B10" s="329">
        <f>'A3 Exploitation'!B11:F11</f>
        <v>0</v>
      </c>
      <c r="C10" s="329"/>
      <c r="D10" s="329"/>
      <c r="E10" s="329"/>
      <c r="F10" s="329"/>
      <c r="G10" s="125"/>
    </row>
    <row r="11" spans="1:7" s="12" customFormat="1" ht="24" x14ac:dyDescent="0.45">
      <c r="A11" s="14" t="s">
        <v>294</v>
      </c>
      <c r="B11" s="333">
        <f>D199</f>
        <v>0</v>
      </c>
      <c r="C11" s="333"/>
      <c r="D11" s="333"/>
      <c r="E11" s="333"/>
      <c r="F11" s="333"/>
      <c r="G11" s="125"/>
    </row>
    <row r="12" spans="1:7" s="12" customFormat="1" ht="22.5" x14ac:dyDescent="0.45">
      <c r="A12" s="11"/>
      <c r="D12" s="312"/>
      <c r="E12" s="312"/>
      <c r="F12" s="312"/>
      <c r="G12" s="312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40"/>
      <c r="C22" s="341"/>
      <c r="D22" s="92">
        <f>SUM(B17:C21)</f>
        <v>0</v>
      </c>
    </row>
    <row r="23" spans="1:7" x14ac:dyDescent="0.3">
      <c r="A23" s="334" t="s">
        <v>295</v>
      </c>
      <c r="B23" s="335"/>
      <c r="C23" s="336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2" t="s">
        <v>4</v>
      </c>
      <c r="B25" s="343"/>
      <c r="C25" s="343"/>
      <c r="D25" s="343"/>
      <c r="E25" s="343"/>
      <c r="F25" s="343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91">
        <f>SUM(B26:C32)</f>
        <v>0</v>
      </c>
    </row>
    <row r="34" spans="1:7" x14ac:dyDescent="0.3">
      <c r="A34" s="334" t="s">
        <v>295</v>
      </c>
      <c r="B34" s="335"/>
      <c r="C34" s="336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2" t="s">
        <v>219</v>
      </c>
      <c r="B36" s="343"/>
      <c r="C36" s="343"/>
      <c r="D36" s="343"/>
      <c r="E36" s="343"/>
      <c r="F36" s="343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91">
        <f>SUM(B37:C41)</f>
        <v>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91">
        <f>SUM(B46:C51)</f>
        <v>0</v>
      </c>
    </row>
    <row r="53" spans="1:7" x14ac:dyDescent="0.3">
      <c r="A53" s="334" t="s">
        <v>295</v>
      </c>
      <c r="B53" s="335"/>
      <c r="C53" s="336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2" t="s">
        <v>8</v>
      </c>
      <c r="B55" s="343"/>
      <c r="C55" s="343"/>
      <c r="D55" s="343"/>
      <c r="E55" s="343"/>
      <c r="F55" s="343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91">
        <f>SUM(B56:C62)</f>
        <v>0</v>
      </c>
    </row>
    <row r="64" spans="1:7" x14ac:dyDescent="0.3">
      <c r="A64" s="334" t="s">
        <v>295</v>
      </c>
      <c r="B64" s="335"/>
      <c r="C64" s="336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2" t="s">
        <v>130</v>
      </c>
      <c r="B66" s="343"/>
      <c r="C66" s="343"/>
      <c r="D66" s="343"/>
      <c r="E66" s="343"/>
      <c r="F66" s="343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91">
        <f>SUM(B67:C83)</f>
        <v>0</v>
      </c>
    </row>
    <row r="85" spans="1:7" x14ac:dyDescent="0.3">
      <c r="A85" s="334" t="s">
        <v>295</v>
      </c>
      <c r="B85" s="335"/>
      <c r="C85" s="336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2" t="s">
        <v>211</v>
      </c>
      <c r="B87" s="343"/>
      <c r="C87" s="343"/>
      <c r="D87" s="343"/>
      <c r="E87" s="343"/>
      <c r="F87" s="343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4" t="s">
        <v>36</v>
      </c>
      <c r="B102" s="335"/>
      <c r="C102" s="336"/>
      <c r="D102" s="91">
        <f>SUM(B88:C101)</f>
        <v>0</v>
      </c>
    </row>
    <row r="103" spans="1:7" x14ac:dyDescent="0.3">
      <c r="A103" s="334" t="s">
        <v>295</v>
      </c>
      <c r="B103" s="335"/>
      <c r="C103" s="336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2" t="s">
        <v>212</v>
      </c>
      <c r="B106" s="343"/>
      <c r="C106" s="343"/>
      <c r="D106" s="343"/>
      <c r="E106" s="343"/>
      <c r="F106" s="343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2" t="s">
        <v>185</v>
      </c>
      <c r="B121" s="343"/>
      <c r="C121" s="343"/>
      <c r="D121" s="343"/>
      <c r="E121" s="343"/>
      <c r="F121" s="343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91">
        <f>SUM(B122:C132)</f>
        <v>0</v>
      </c>
    </row>
    <row r="134" spans="1:7" x14ac:dyDescent="0.3">
      <c r="A134" s="334" t="s">
        <v>295</v>
      </c>
      <c r="B134" s="335"/>
      <c r="C134" s="336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2" t="s">
        <v>71</v>
      </c>
      <c r="B136" s="343"/>
      <c r="C136" s="343"/>
      <c r="D136" s="343"/>
      <c r="E136" s="343"/>
      <c r="F136" s="343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91">
        <f>SUM(B137:C148)</f>
        <v>0</v>
      </c>
    </row>
    <row r="150" spans="1:7" x14ac:dyDescent="0.3">
      <c r="A150" s="334" t="s">
        <v>295</v>
      </c>
      <c r="B150" s="335"/>
      <c r="C150" s="336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2" t="s">
        <v>217</v>
      </c>
      <c r="B152" s="343"/>
      <c r="C152" s="343"/>
      <c r="D152" s="343"/>
      <c r="E152" s="343"/>
      <c r="F152" s="343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4" t="s">
        <v>36</v>
      </c>
      <c r="B161" s="340"/>
      <c r="C161" s="341"/>
      <c r="D161" s="92">
        <f>SUM(B153:C160)</f>
        <v>0</v>
      </c>
    </row>
    <row r="162" spans="1:7" x14ac:dyDescent="0.3">
      <c r="A162" s="334" t="s">
        <v>295</v>
      </c>
      <c r="B162" s="335"/>
      <c r="C162" s="336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2" t="s">
        <v>77</v>
      </c>
      <c r="B164" s="343"/>
      <c r="C164" s="343"/>
      <c r="D164" s="343"/>
      <c r="E164" s="343"/>
      <c r="F164" s="343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91">
        <f>SUM(B165:C168)</f>
        <v>0</v>
      </c>
    </row>
    <row r="170" spans="1:7" x14ac:dyDescent="0.3">
      <c r="A170" s="334" t="s">
        <v>295</v>
      </c>
      <c r="B170" s="335"/>
      <c r="C170" s="336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6" t="s">
        <v>17</v>
      </c>
      <c r="B172" s="347"/>
      <c r="C172" s="347"/>
      <c r="D172" s="347"/>
      <c r="E172" s="347"/>
      <c r="F172" s="34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91">
        <f>SUM(B173:C176)</f>
        <v>0</v>
      </c>
    </row>
    <row r="178" spans="1:7" x14ac:dyDescent="0.3">
      <c r="A178" s="334" t="s">
        <v>295</v>
      </c>
      <c r="B178" s="335"/>
      <c r="C178" s="336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2" t="s">
        <v>78</v>
      </c>
      <c r="B180" s="343"/>
      <c r="C180" s="343"/>
      <c r="D180" s="343"/>
      <c r="E180" s="343"/>
      <c r="F180" s="343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91">
        <f>SUM(B181:C185)</f>
        <v>0</v>
      </c>
    </row>
    <row r="187" spans="1:7" x14ac:dyDescent="0.3">
      <c r="A187" s="334" t="s">
        <v>295</v>
      </c>
      <c r="B187" s="335"/>
      <c r="C187" s="336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2" t="s">
        <v>216</v>
      </c>
      <c r="B189" s="343"/>
      <c r="C189" s="343"/>
      <c r="D189" s="343"/>
      <c r="E189" s="343"/>
      <c r="F189" s="343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0</v>
      </c>
    </row>
    <row r="195" spans="1:6" x14ac:dyDescent="0.3">
      <c r="A195" s="334" t="s">
        <v>295</v>
      </c>
      <c r="B195" s="335"/>
      <c r="C195" s="336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COUNTIF('A2 Technique'!F17:F193,"ok")</f>
        <v>0</v>
      </c>
      <c r="F197" s="287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6"/>
      <c r="E1" s="306"/>
      <c r="F1" s="306"/>
      <c r="G1" s="306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07" t="s">
        <v>179</v>
      </c>
      <c r="B7" s="307"/>
      <c r="C7" s="307"/>
      <c r="D7" s="307"/>
      <c r="E7" s="307"/>
      <c r="F7" s="307"/>
      <c r="G7" s="125"/>
    </row>
    <row r="8" spans="1:7" ht="29.25" x14ac:dyDescent="0.45">
      <c r="A8" s="308" t="str">
        <f>'Page de garde'!D18</f>
        <v>Rue londre</v>
      </c>
      <c r="B8" s="308"/>
      <c r="C8" s="308"/>
      <c r="D8" s="308"/>
      <c r="E8" s="308"/>
      <c r="F8" s="308"/>
      <c r="G8" s="125"/>
    </row>
    <row r="9" spans="1:7" ht="24" x14ac:dyDescent="0.45">
      <c r="A9" s="14" t="s">
        <v>42</v>
      </c>
      <c r="B9" s="309"/>
      <c r="C9" s="309"/>
      <c r="D9" s="309"/>
      <c r="E9" s="309"/>
      <c r="F9" s="309"/>
      <c r="G9" s="125"/>
    </row>
    <row r="10" spans="1:7" ht="24" x14ac:dyDescent="0.45">
      <c r="A10" s="15" t="s">
        <v>44</v>
      </c>
      <c r="B10" s="310"/>
      <c r="C10" s="310"/>
      <c r="D10" s="310"/>
      <c r="E10" s="310"/>
      <c r="F10" s="310"/>
      <c r="G10" s="125"/>
    </row>
    <row r="11" spans="1:7" ht="24" x14ac:dyDescent="0.45">
      <c r="A11" s="14" t="s">
        <v>43</v>
      </c>
      <c r="B11" s="305"/>
      <c r="C11" s="305"/>
      <c r="D11" s="305"/>
      <c r="E11" s="305"/>
      <c r="F11" s="305"/>
      <c r="G11" s="125"/>
    </row>
    <row r="12" spans="1:7" ht="24" x14ac:dyDescent="0.45">
      <c r="A12" s="14" t="s">
        <v>239</v>
      </c>
      <c r="B12" s="311">
        <f>D549</f>
        <v>0</v>
      </c>
      <c r="C12" s="311"/>
      <c r="D12" s="311"/>
      <c r="E12" s="311"/>
      <c r="F12" s="311"/>
      <c r="G12" s="125"/>
    </row>
    <row r="13" spans="1:7" ht="22.5" x14ac:dyDescent="0.45">
      <c r="D13" s="312"/>
      <c r="E13" s="312"/>
      <c r="F13" s="312"/>
      <c r="G13" s="31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ht="16.5" customHeight="1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ht="16.5" customHeight="1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ht="16.5" customHeight="1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2" t="s">
        <v>379</v>
      </c>
      <c r="B195" s="322"/>
      <c r="C195" s="322"/>
      <c r="D195" s="322"/>
      <c r="E195" s="322"/>
      <c r="F195" s="32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ht="16.5" customHeight="1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2" t="s">
        <v>379</v>
      </c>
      <c r="B256" s="322"/>
      <c r="C256" s="322"/>
      <c r="D256" s="322"/>
      <c r="E256" s="322"/>
      <c r="F256" s="322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ht="16.5" customHeigh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3" t="s">
        <v>396</v>
      </c>
      <c r="B308" s="324"/>
      <c r="C308" s="324"/>
      <c r="D308" s="324"/>
      <c r="E308" s="324"/>
      <c r="F308" s="325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ht="16.5" customHeight="1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3" t="s">
        <v>379</v>
      </c>
      <c r="B349" s="324"/>
      <c r="C349" s="324"/>
      <c r="D349" s="324"/>
      <c r="E349" s="324"/>
      <c r="F349" s="324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ht="16.5" customHeight="1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2" t="s">
        <v>379</v>
      </c>
      <c r="B383" s="322"/>
      <c r="C383" s="322"/>
      <c r="D383" s="322"/>
      <c r="E383" s="322"/>
      <c r="F383" s="322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ht="16.5" customHeight="1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2" t="s">
        <v>379</v>
      </c>
      <c r="B435" s="322"/>
      <c r="C435" s="322"/>
      <c r="D435" s="322"/>
      <c r="E435" s="322"/>
      <c r="F435" s="322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ht="16.5" customHeight="1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8" t="s">
        <v>367</v>
      </c>
      <c r="B483" s="328"/>
      <c r="C483" s="328"/>
      <c r="D483" s="32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ht="16.5" customHeight="1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ht="16.5" customHeight="1" x14ac:dyDescent="0.3">
      <c r="A508" s="313"/>
      <c r="B508" s="41" t="s">
        <v>34</v>
      </c>
      <c r="C508" s="41" t="s">
        <v>33</v>
      </c>
      <c r="D508" s="314"/>
      <c r="E508" s="315"/>
      <c r="F508" s="31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ht="16.5" customHeight="1" x14ac:dyDescent="0.3">
      <c r="A519" s="313"/>
      <c r="B519" s="41" t="s">
        <v>34</v>
      </c>
      <c r="C519" s="41" t="s">
        <v>33</v>
      </c>
      <c r="D519" s="314"/>
      <c r="E519" s="315"/>
      <c r="F519" s="31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ht="16.5" customHeight="1" x14ac:dyDescent="0.3">
      <c r="A539" s="313"/>
      <c r="B539" s="41" t="s">
        <v>34</v>
      </c>
      <c r="C539" s="41" t="s">
        <v>33</v>
      </c>
      <c r="D539" s="314"/>
      <c r="E539" s="315"/>
      <c r="F539" s="31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6"/>
      <c r="E1" s="306"/>
      <c r="F1" s="306"/>
      <c r="G1" s="306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30" t="s">
        <v>50</v>
      </c>
      <c r="B6" s="330"/>
      <c r="C6" s="330"/>
      <c r="D6" s="330"/>
      <c r="E6" s="330"/>
      <c r="F6" s="330"/>
      <c r="G6" s="125"/>
    </row>
    <row r="7" spans="1:7" s="12" customFormat="1" ht="21.75" customHeight="1" x14ac:dyDescent="0.45">
      <c r="A7" s="308" t="e">
        <f>#REF!</f>
        <v>#REF!</v>
      </c>
      <c r="B7" s="308"/>
      <c r="C7" s="308"/>
      <c r="D7" s="308"/>
      <c r="E7" s="308"/>
      <c r="F7" s="308"/>
      <c r="G7" s="125"/>
    </row>
    <row r="8" spans="1:7" s="12" customFormat="1" ht="24" x14ac:dyDescent="0.45">
      <c r="A8" s="14" t="s">
        <v>42</v>
      </c>
      <c r="B8" s="331">
        <f>'A4 Exploitation'!B9:F9</f>
        <v>0</v>
      </c>
      <c r="C8" s="331"/>
      <c r="D8" s="331"/>
      <c r="E8" s="331"/>
      <c r="F8" s="331"/>
      <c r="G8" s="125"/>
    </row>
    <row r="9" spans="1:7" s="12" customFormat="1" ht="24" x14ac:dyDescent="0.45">
      <c r="A9" s="15" t="s">
        <v>44</v>
      </c>
      <c r="B9" s="332">
        <f>'A4 Exploitation'!B10:F10</f>
        <v>0</v>
      </c>
      <c r="C9" s="332"/>
      <c r="D9" s="332"/>
      <c r="E9" s="332"/>
      <c r="F9" s="332"/>
      <c r="G9" s="125"/>
    </row>
    <row r="10" spans="1:7" s="12" customFormat="1" ht="24" x14ac:dyDescent="0.45">
      <c r="A10" s="14" t="s">
        <v>43</v>
      </c>
      <c r="B10" s="329">
        <f>'A4 Exploitation'!A8:F8</f>
        <v>0</v>
      </c>
      <c r="C10" s="329"/>
      <c r="D10" s="329"/>
      <c r="E10" s="329"/>
      <c r="F10" s="329"/>
      <c r="G10" s="125"/>
    </row>
    <row r="11" spans="1:7" s="12" customFormat="1" ht="24" x14ac:dyDescent="0.45">
      <c r="A11" s="14" t="s">
        <v>294</v>
      </c>
      <c r="B11" s="333">
        <f>D199</f>
        <v>0</v>
      </c>
      <c r="C11" s="333"/>
      <c r="D11" s="333"/>
      <c r="E11" s="333"/>
      <c r="F11" s="333"/>
      <c r="G11" s="125"/>
    </row>
    <row r="12" spans="1:7" s="12" customFormat="1" ht="22.5" x14ac:dyDescent="0.45">
      <c r="A12" s="11"/>
      <c r="D12" s="312"/>
      <c r="E12" s="312"/>
      <c r="F12" s="312"/>
      <c r="G12" s="312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40"/>
      <c r="C22" s="341"/>
      <c r="D22" s="245">
        <f>SUM(B17:C21)</f>
        <v>0</v>
      </c>
    </row>
    <row r="23" spans="1:7" x14ac:dyDescent="0.3">
      <c r="A23" s="334" t="s">
        <v>295</v>
      </c>
      <c r="B23" s="335"/>
      <c r="C23" s="336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2" t="s">
        <v>4</v>
      </c>
      <c r="B25" s="343"/>
      <c r="C25" s="343"/>
      <c r="D25" s="343"/>
      <c r="E25" s="343"/>
      <c r="F25" s="343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244">
        <f>SUM(B26:C32)</f>
        <v>0</v>
      </c>
    </row>
    <row r="34" spans="1:7" x14ac:dyDescent="0.3">
      <c r="A34" s="334" t="s">
        <v>295</v>
      </c>
      <c r="B34" s="335"/>
      <c r="C34" s="336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2" t="s">
        <v>219</v>
      </c>
      <c r="B36" s="343"/>
      <c r="C36" s="343"/>
      <c r="D36" s="343"/>
      <c r="E36" s="343"/>
      <c r="F36" s="343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244">
        <f>SUM(B37:C41)</f>
        <v>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244">
        <f>SUM(B46:C51)</f>
        <v>0</v>
      </c>
    </row>
    <row r="53" spans="1:7" x14ac:dyDescent="0.3">
      <c r="A53" s="334" t="s">
        <v>295</v>
      </c>
      <c r="B53" s="335"/>
      <c r="C53" s="336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2" t="s">
        <v>8</v>
      </c>
      <c r="B55" s="343"/>
      <c r="C55" s="343"/>
      <c r="D55" s="343"/>
      <c r="E55" s="343"/>
      <c r="F55" s="343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244">
        <f>SUM(B56:C62)</f>
        <v>0</v>
      </c>
    </row>
    <row r="64" spans="1:7" x14ac:dyDescent="0.3">
      <c r="A64" s="334" t="s">
        <v>295</v>
      </c>
      <c r="B64" s="335"/>
      <c r="C64" s="336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2" t="s">
        <v>130</v>
      </c>
      <c r="B66" s="343"/>
      <c r="C66" s="343"/>
      <c r="D66" s="343"/>
      <c r="E66" s="343"/>
      <c r="F66" s="343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244">
        <f>SUM(B67:C83)</f>
        <v>0</v>
      </c>
    </row>
    <row r="85" spans="1:7" x14ac:dyDescent="0.3">
      <c r="A85" s="334" t="s">
        <v>295</v>
      </c>
      <c r="B85" s="335"/>
      <c r="C85" s="336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2" t="s">
        <v>211</v>
      </c>
      <c r="B87" s="343"/>
      <c r="C87" s="343"/>
      <c r="D87" s="343"/>
      <c r="E87" s="343"/>
      <c r="F87" s="343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4" t="s">
        <v>36</v>
      </c>
      <c r="B102" s="335"/>
      <c r="C102" s="336"/>
      <c r="D102" s="244">
        <f>SUM(B88:C101)</f>
        <v>0</v>
      </c>
    </row>
    <row r="103" spans="1:7" x14ac:dyDescent="0.3">
      <c r="A103" s="334" t="s">
        <v>295</v>
      </c>
      <c r="B103" s="335"/>
      <c r="C103" s="336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2" t="s">
        <v>212</v>
      </c>
      <c r="B106" s="343"/>
      <c r="C106" s="343"/>
      <c r="D106" s="343"/>
      <c r="E106" s="343"/>
      <c r="F106" s="343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2" t="s">
        <v>185</v>
      </c>
      <c r="B121" s="343"/>
      <c r="C121" s="343"/>
      <c r="D121" s="343"/>
      <c r="E121" s="343"/>
      <c r="F121" s="343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244">
        <f>SUM(B122:C132)</f>
        <v>0</v>
      </c>
    </row>
    <row r="134" spans="1:7" x14ac:dyDescent="0.3">
      <c r="A134" s="334" t="s">
        <v>295</v>
      </c>
      <c r="B134" s="335"/>
      <c r="C134" s="336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2" t="s">
        <v>71</v>
      </c>
      <c r="B136" s="343"/>
      <c r="C136" s="343"/>
      <c r="D136" s="343"/>
      <c r="E136" s="343"/>
      <c r="F136" s="343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244">
        <f>SUM(B137:C148)</f>
        <v>0</v>
      </c>
    </row>
    <row r="150" spans="1:7" x14ac:dyDescent="0.3">
      <c r="A150" s="334" t="s">
        <v>295</v>
      </c>
      <c r="B150" s="335"/>
      <c r="C150" s="336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2" t="s">
        <v>217</v>
      </c>
      <c r="B152" s="343"/>
      <c r="C152" s="343"/>
      <c r="D152" s="343"/>
      <c r="E152" s="343"/>
      <c r="F152" s="343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4" t="s">
        <v>36</v>
      </c>
      <c r="B161" s="340"/>
      <c r="C161" s="341"/>
      <c r="D161" s="245">
        <f>SUM(B153:C160)</f>
        <v>0</v>
      </c>
    </row>
    <row r="162" spans="1:7" x14ac:dyDescent="0.3">
      <c r="A162" s="334" t="s">
        <v>295</v>
      </c>
      <c r="B162" s="335"/>
      <c r="C162" s="336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2" t="s">
        <v>77</v>
      </c>
      <c r="B164" s="343"/>
      <c r="C164" s="343"/>
      <c r="D164" s="343"/>
      <c r="E164" s="343"/>
      <c r="F164" s="343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244">
        <f>SUM(B165:C168)</f>
        <v>0</v>
      </c>
    </row>
    <row r="170" spans="1:7" x14ac:dyDescent="0.3">
      <c r="A170" s="334" t="s">
        <v>295</v>
      </c>
      <c r="B170" s="335"/>
      <c r="C170" s="336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6" t="s">
        <v>17</v>
      </c>
      <c r="B172" s="347"/>
      <c r="C172" s="347"/>
      <c r="D172" s="347"/>
      <c r="E172" s="347"/>
      <c r="F172" s="34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244">
        <f>SUM(B173:C176)</f>
        <v>0</v>
      </c>
    </row>
    <row r="178" spans="1:7" x14ac:dyDescent="0.3">
      <c r="A178" s="334" t="s">
        <v>295</v>
      </c>
      <c r="B178" s="335"/>
      <c r="C178" s="336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2" t="s">
        <v>78</v>
      </c>
      <c r="B180" s="343"/>
      <c r="C180" s="343"/>
      <c r="D180" s="343"/>
      <c r="E180" s="343"/>
      <c r="F180" s="343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244">
        <f>SUM(B181:C185)</f>
        <v>0</v>
      </c>
    </row>
    <row r="187" spans="1:7" x14ac:dyDescent="0.3">
      <c r="A187" s="334" t="s">
        <v>295</v>
      </c>
      <c r="B187" s="335"/>
      <c r="C187" s="336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2" t="s">
        <v>216</v>
      </c>
      <c r="B189" s="343"/>
      <c r="C189" s="343"/>
      <c r="D189" s="343"/>
      <c r="E189" s="343"/>
      <c r="F189" s="343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0</v>
      </c>
    </row>
    <row r="195" spans="1:6" x14ac:dyDescent="0.3">
      <c r="A195" s="334" t="s">
        <v>295</v>
      </c>
      <c r="B195" s="335"/>
      <c r="C195" s="336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COUNTIF('A3 Technique'!F17:F193,"ok")</f>
        <v>0</v>
      </c>
      <c r="F197" s="287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DELL</cp:lastModifiedBy>
  <cp:lastPrinted>2018-02-22T14:54:44Z</cp:lastPrinted>
  <dcterms:created xsi:type="dcterms:W3CDTF">2015-10-03T07:44:26Z</dcterms:created>
  <dcterms:modified xsi:type="dcterms:W3CDTF">2018-03-15T17:26:28Z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