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esktop\"/>
    </mc:Choice>
  </mc:AlternateContent>
  <bookViews>
    <workbookView xWindow="0" yWindow="0" windowWidth="20490" windowHeight="7995" tabRatio="958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4" i="29"/>
  <c r="B173" i="29"/>
  <c r="B172" i="29"/>
  <c r="B171" i="29"/>
  <c r="B165" i="29"/>
  <c r="B164" i="29"/>
  <c r="B163" i="29"/>
  <c r="B162" i="29"/>
  <c r="B156" i="29"/>
  <c r="B155" i="29"/>
  <c r="B154" i="29"/>
  <c r="B153" i="29"/>
  <c r="B147" i="29"/>
  <c r="B146" i="29"/>
  <c r="B145" i="29"/>
  <c r="B144" i="29"/>
  <c r="B143" i="29"/>
  <c r="B138" i="29"/>
  <c r="B137" i="29"/>
  <c r="B136" i="29"/>
  <c r="B135" i="29"/>
  <c r="B134" i="29"/>
  <c r="B48" i="29"/>
  <c r="B47" i="29"/>
  <c r="B46" i="29"/>
  <c r="B45" i="29"/>
  <c r="B39" i="29"/>
  <c r="B38" i="29"/>
  <c r="B37" i="29"/>
  <c r="B36" i="29"/>
  <c r="B29" i="29"/>
  <c r="B28" i="29"/>
  <c r="B27" i="29"/>
  <c r="B26" i="29"/>
  <c r="B25" i="29"/>
  <c r="B9" i="17" l="1"/>
  <c r="B8" i="17"/>
  <c r="C26" i="17"/>
  <c r="B10" i="17"/>
  <c r="D503" i="18" l="1"/>
  <c r="B44" i="29" s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D117" i="25" s="1"/>
  <c r="D118" i="25" s="1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D193" i="21"/>
  <c r="C190" i="2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D62" i="21" s="1"/>
  <c r="D63" i="21" s="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C477" i="26"/>
  <c r="C476" i="26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C498" i="24"/>
  <c r="D500" i="24" s="1"/>
  <c r="D501" i="24" s="1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D336" i="22" s="1"/>
  <c r="D337" i="22" s="1"/>
  <c r="C330" i="22"/>
  <c r="A325" i="22"/>
  <c r="C315" i="22"/>
  <c r="C311" i="22"/>
  <c r="D318" i="22" s="1"/>
  <c r="C309" i="22"/>
  <c r="C300" i="22"/>
  <c r="D302" i="22" s="1"/>
  <c r="D303" i="22" s="1"/>
  <c r="A292" i="22"/>
  <c r="C279" i="22"/>
  <c r="C277" i="22"/>
  <c r="C271" i="22"/>
  <c r="C260" i="22"/>
  <c r="C256" i="22"/>
  <c r="D263" i="22" s="1"/>
  <c r="D264" i="22" s="1"/>
  <c r="C251" i="22"/>
  <c r="A249" i="22"/>
  <c r="C236" i="22"/>
  <c r="C235" i="22"/>
  <c r="D242" i="22" s="1"/>
  <c r="C224" i="22"/>
  <c r="C222" i="22"/>
  <c r="C214" i="22"/>
  <c r="C211" i="22"/>
  <c r="D229" i="22" s="1"/>
  <c r="D230" i="22" s="1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D54" i="22" s="1"/>
  <c r="D55" i="22" s="1"/>
  <c r="A44" i="22"/>
  <c r="C33" i="22"/>
  <c r="C28" i="22"/>
  <c r="D23" i="22"/>
  <c r="D24" i="22" s="1"/>
  <c r="A17" i="22"/>
  <c r="A8" i="22"/>
  <c r="D503" i="20"/>
  <c r="C498" i="20"/>
  <c r="D500" i="20" s="1"/>
  <c r="C477" i="20"/>
  <c r="D491" i="20" s="1"/>
  <c r="D492" i="20" s="1"/>
  <c r="C476" i="20"/>
  <c r="C467" i="20"/>
  <c r="D470" i="20" s="1"/>
  <c r="D471" i="20" s="1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D302" i="20"/>
  <c r="D303" i="20" s="1"/>
  <c r="C300" i="20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D110" i="20" s="1"/>
  <c r="D111" i="20" s="1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37" i="20" s="1"/>
  <c r="D38" i="20" s="1"/>
  <c r="D23" i="20"/>
  <c r="D24" i="20" s="1"/>
  <c r="A17" i="20"/>
  <c r="A8" i="20"/>
  <c r="C498" i="18"/>
  <c r="D500" i="18" s="1"/>
  <c r="C477" i="18"/>
  <c r="C476" i="18"/>
  <c r="D491" i="18" s="1"/>
  <c r="D492" i="18" s="1"/>
  <c r="B170" i="29" s="1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C33" i="18"/>
  <c r="C28" i="18"/>
  <c r="D23" i="18"/>
  <c r="D24" i="18" s="1"/>
  <c r="A17" i="18"/>
  <c r="A8" i="18"/>
  <c r="C419" i="16"/>
  <c r="C423" i="16"/>
  <c r="D37" i="18" l="1"/>
  <c r="D37" i="22"/>
  <c r="D146" i="22"/>
  <c r="D147" i="22" s="1"/>
  <c r="D206" i="22"/>
  <c r="D207" i="22" s="1"/>
  <c r="D379" i="22"/>
  <c r="D380" i="22" s="1"/>
  <c r="D399" i="22"/>
  <c r="D62" i="27"/>
  <c r="D63" i="27" s="1"/>
  <c r="D388" i="18"/>
  <c r="D389" i="18" s="1"/>
  <c r="D429" i="18"/>
  <c r="D37" i="24"/>
  <c r="D110" i="24"/>
  <c r="D111" i="24" s="1"/>
  <c r="D379" i="24"/>
  <c r="D380" i="24" s="1"/>
  <c r="D399" i="24"/>
  <c r="D37" i="26"/>
  <c r="D110" i="26"/>
  <c r="D111" i="26" s="1"/>
  <c r="D242" i="26"/>
  <c r="D245" i="26" s="1"/>
  <c r="D246" i="26" s="1"/>
  <c r="D379" i="26"/>
  <c r="D380" i="26" s="1"/>
  <c r="D399" i="26"/>
  <c r="D83" i="21"/>
  <c r="D84" i="21" s="1"/>
  <c r="D132" i="21"/>
  <c r="D133" i="21" s="1"/>
  <c r="D148" i="21"/>
  <c r="D149" i="21" s="1"/>
  <c r="D160" i="21"/>
  <c r="D161" i="21" s="1"/>
  <c r="D117" i="23"/>
  <c r="D118" i="23" s="1"/>
  <c r="D83" i="25"/>
  <c r="D84" i="25" s="1"/>
  <c r="D132" i="25"/>
  <c r="D133" i="25" s="1"/>
  <c r="D148" i="25"/>
  <c r="D149" i="25" s="1"/>
  <c r="D117" i="19"/>
  <c r="D118" i="19" s="1"/>
  <c r="D451" i="24"/>
  <c r="D452" i="24" s="1"/>
  <c r="D443" i="24"/>
  <c r="D429" i="20"/>
  <c r="D81" i="22"/>
  <c r="D82" i="22" s="1"/>
  <c r="D110" i="22"/>
  <c r="D111" i="22" s="1"/>
  <c r="D206" i="18"/>
  <c r="D207" i="18" s="1"/>
  <c r="D242" i="18"/>
  <c r="D243" i="18" s="1"/>
  <c r="D263" i="18"/>
  <c r="D264" i="18" s="1"/>
  <c r="D379" i="18"/>
  <c r="D380" i="18" s="1"/>
  <c r="D399" i="18"/>
  <c r="D400" i="18" s="1"/>
  <c r="D318" i="20"/>
  <c r="D336" i="20"/>
  <c r="D337" i="20" s="1"/>
  <c r="D379" i="20"/>
  <c r="D380" i="20" s="1"/>
  <c r="D399" i="20"/>
  <c r="D491" i="22"/>
  <c r="D492" i="22" s="1"/>
  <c r="D285" i="24"/>
  <c r="D286" i="24" s="1"/>
  <c r="D134" i="26"/>
  <c r="D135" i="26" s="1"/>
  <c r="D146" i="26"/>
  <c r="D491" i="26"/>
  <c r="D492" i="26" s="1"/>
  <c r="D117" i="27"/>
  <c r="D118" i="27" s="1"/>
  <c r="D81" i="18"/>
  <c r="D82" i="18" s="1"/>
  <c r="D285" i="18"/>
  <c r="D286" i="18" s="1"/>
  <c r="D54" i="20"/>
  <c r="D55" i="20" s="1"/>
  <c r="D134" i="20"/>
  <c r="D135" i="20" s="1"/>
  <c r="D146" i="20"/>
  <c r="D149" i="20" s="1"/>
  <c r="D150" i="20" s="1"/>
  <c r="D54" i="24"/>
  <c r="D55" i="24" s="1"/>
  <c r="D54" i="26"/>
  <c r="D55" i="26" s="1"/>
  <c r="D388" i="26"/>
  <c r="D389" i="26" s="1"/>
  <c r="D62" i="19"/>
  <c r="D63" i="19" s="1"/>
  <c r="D83" i="23"/>
  <c r="D84" i="23" s="1"/>
  <c r="D132" i="23"/>
  <c r="D133" i="23" s="1"/>
  <c r="D148" i="23"/>
  <c r="D149" i="23" s="1"/>
  <c r="D160" i="27"/>
  <c r="D161" i="27" s="1"/>
  <c r="D318" i="18"/>
  <c r="D321" i="18" s="1"/>
  <c r="D322" i="18" s="1"/>
  <c r="D451" i="22"/>
  <c r="D452" i="22" s="1"/>
  <c r="D134" i="18"/>
  <c r="D135" i="18" s="1"/>
  <c r="D451" i="18"/>
  <c r="D452" i="18" s="1"/>
  <c r="D186" i="20"/>
  <c r="D187" i="20" s="1"/>
  <c r="D229" i="20"/>
  <c r="D230" i="20" s="1"/>
  <c r="D134" i="22"/>
  <c r="D135" i="22" s="1"/>
  <c r="D134" i="24"/>
  <c r="D135" i="24" s="1"/>
  <c r="D146" i="24"/>
  <c r="D81" i="26"/>
  <c r="D206" i="26"/>
  <c r="D207" i="26" s="1"/>
  <c r="D263" i="26"/>
  <c r="D264" i="26" s="1"/>
  <c r="D83" i="19"/>
  <c r="D84" i="19" s="1"/>
  <c r="D132" i="19"/>
  <c r="D133" i="19" s="1"/>
  <c r="D148" i="19"/>
  <c r="D149" i="19" s="1"/>
  <c r="D160" i="19"/>
  <c r="D161" i="19" s="1"/>
  <c r="D117" i="21"/>
  <c r="D118" i="21" s="1"/>
  <c r="D62" i="23"/>
  <c r="D63" i="23" s="1"/>
  <c r="D83" i="27"/>
  <c r="D84" i="27" s="1"/>
  <c r="D132" i="27"/>
  <c r="D133" i="27" s="1"/>
  <c r="D148" i="27"/>
  <c r="D149" i="27" s="1"/>
  <c r="D146" i="18"/>
  <c r="D147" i="18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286" i="26" s="1"/>
  <c r="D318" i="26"/>
  <c r="D336" i="26"/>
  <c r="D337" i="26" s="1"/>
  <c r="D429" i="26"/>
  <c r="D430" i="26" s="1"/>
  <c r="D101" i="19"/>
  <c r="D102" i="19" s="1"/>
  <c r="D160" i="23"/>
  <c r="D161" i="23" s="1"/>
  <c r="D160" i="25"/>
  <c r="D161" i="25" s="1"/>
  <c r="D101" i="27"/>
  <c r="D102" i="27" s="1"/>
  <c r="D285" i="20"/>
  <c r="D286" i="20" s="1"/>
  <c r="D186" i="22"/>
  <c r="D187" i="22" s="1"/>
  <c r="D388" i="22"/>
  <c r="D389" i="22" s="1"/>
  <c r="D81" i="24"/>
  <c r="D82" i="24" s="1"/>
  <c r="D206" i="24"/>
  <c r="D207" i="24" s="1"/>
  <c r="D318" i="24"/>
  <c r="D336" i="24"/>
  <c r="D337" i="24" s="1"/>
  <c r="D388" i="24"/>
  <c r="D389" i="24" s="1"/>
  <c r="D429" i="24"/>
  <c r="D432" i="24" s="1"/>
  <c r="D433" i="24" s="1"/>
  <c r="D451" i="26"/>
  <c r="D452" i="26" s="1"/>
  <c r="D336" i="18"/>
  <c r="D337" i="18" s="1"/>
  <c r="D186" i="26"/>
  <c r="D187" i="26" s="1"/>
  <c r="D229" i="26"/>
  <c r="D230" i="26" s="1"/>
  <c r="D101" i="21"/>
  <c r="D102" i="21" s="1"/>
  <c r="D101" i="23"/>
  <c r="D102" i="23" s="1"/>
  <c r="D101" i="25"/>
  <c r="D102" i="25" s="1"/>
  <c r="D40" i="18"/>
  <c r="D41" i="18" s="1"/>
  <c r="D40" i="24"/>
  <c r="D41" i="24" s="1"/>
  <c r="D40" i="26"/>
  <c r="D41" i="26" s="1"/>
  <c r="D194" i="27"/>
  <c r="D194" i="25"/>
  <c r="D194" i="23"/>
  <c r="D197" i="21"/>
  <c r="D198" i="21" s="1"/>
  <c r="B11" i="21" s="1"/>
  <c r="D194" i="21"/>
  <c r="D194" i="19"/>
  <c r="D243" i="26"/>
  <c r="D321" i="26"/>
  <c r="D322" i="26" s="1"/>
  <c r="D319" i="26"/>
  <c r="D501" i="26"/>
  <c r="D96" i="26"/>
  <c r="D97" i="26" s="1"/>
  <c r="D82" i="26"/>
  <c r="D147" i="26"/>
  <c r="D164" i="26"/>
  <c r="D189" i="26"/>
  <c r="D190" i="26" s="1"/>
  <c r="D400" i="26"/>
  <c r="D38" i="26"/>
  <c r="D347" i="26"/>
  <c r="D449" i="26"/>
  <c r="D243" i="24"/>
  <c r="D147" i="24"/>
  <c r="D164" i="24"/>
  <c r="D189" i="24"/>
  <c r="D190" i="24" s="1"/>
  <c r="D400" i="24"/>
  <c r="D321" i="24"/>
  <c r="D322" i="24" s="1"/>
  <c r="D319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96" i="22"/>
  <c r="D97" i="22" s="1"/>
  <c r="D149" i="22"/>
  <c r="D150" i="22" s="1"/>
  <c r="D243" i="22"/>
  <c r="D319" i="22"/>
  <c r="D321" i="22"/>
  <c r="D322" i="22" s="1"/>
  <c r="D449" i="22"/>
  <c r="D321" i="20"/>
  <c r="D322" i="20" s="1"/>
  <c r="D319" i="20"/>
  <c r="D432" i="20"/>
  <c r="D433" i="20" s="1"/>
  <c r="D430" i="20"/>
  <c r="D147" i="20"/>
  <c r="D501" i="20"/>
  <c r="D288" i="20"/>
  <c r="D289" i="20" s="1"/>
  <c r="D189" i="20"/>
  <c r="D190" i="20" s="1"/>
  <c r="D164" i="20"/>
  <c r="D400" i="20"/>
  <c r="D402" i="20"/>
  <c r="D403" i="20" s="1"/>
  <c r="D96" i="20"/>
  <c r="D97" i="20" s="1"/>
  <c r="D82" i="20"/>
  <c r="D245" i="20"/>
  <c r="D246" i="20" s="1"/>
  <c r="D243" i="20"/>
  <c r="D451" i="20"/>
  <c r="D452" i="20" s="1"/>
  <c r="D347" i="20"/>
  <c r="D40" i="20"/>
  <c r="D41" i="20" s="1"/>
  <c r="D449" i="20"/>
  <c r="D432" i="18"/>
  <c r="D433" i="18" s="1"/>
  <c r="D430" i="18"/>
  <c r="D501" i="18"/>
  <c r="B179" i="29" s="1"/>
  <c r="D164" i="18"/>
  <c r="D38" i="18"/>
  <c r="D347" i="18"/>
  <c r="D449" i="18"/>
  <c r="D245" i="24" l="1"/>
  <c r="D246" i="24" s="1"/>
  <c r="D245" i="22"/>
  <c r="D246" i="22" s="1"/>
  <c r="D430" i="24"/>
  <c r="D96" i="24"/>
  <c r="D97" i="24" s="1"/>
  <c r="D149" i="24"/>
  <c r="D150" i="24" s="1"/>
  <c r="D402" i="26"/>
  <c r="D403" i="26" s="1"/>
  <c r="D149" i="26"/>
  <c r="D150" i="26" s="1"/>
  <c r="B75" i="29" s="1"/>
  <c r="D288" i="26"/>
  <c r="D289" i="26" s="1"/>
  <c r="D197" i="23"/>
  <c r="D198" i="23" s="1"/>
  <c r="B11" i="23" s="1"/>
  <c r="D197" i="27"/>
  <c r="D198" i="27" s="1"/>
  <c r="B11" i="27" s="1"/>
  <c r="D349" i="20"/>
  <c r="D350" i="20" s="1"/>
  <c r="D432" i="26"/>
  <c r="D433" i="26" s="1"/>
  <c r="D197" i="19"/>
  <c r="D198" i="19" s="1"/>
  <c r="B11" i="19" s="1"/>
  <c r="D402" i="18"/>
  <c r="D403" i="18" s="1"/>
  <c r="B125" i="29" s="1"/>
  <c r="D319" i="18"/>
  <c r="D288" i="18"/>
  <c r="D289" i="18" s="1"/>
  <c r="B98" i="29" s="1"/>
  <c r="D245" i="18"/>
  <c r="D246" i="18" s="1"/>
  <c r="B89" i="29" s="1"/>
  <c r="D189" i="18"/>
  <c r="D190" i="18" s="1"/>
  <c r="B80" i="29" s="1"/>
  <c r="D149" i="18"/>
  <c r="D150" i="18" s="1"/>
  <c r="B71" i="29" s="1"/>
  <c r="D96" i="18"/>
  <c r="D97" i="18" s="1"/>
  <c r="D402" i="24"/>
  <c r="D403" i="24" s="1"/>
  <c r="D288" i="24"/>
  <c r="D289" i="24" s="1"/>
  <c r="D197" i="25"/>
  <c r="D198" i="25" s="1"/>
  <c r="B11" i="25" s="1"/>
  <c r="D349" i="18"/>
  <c r="D350" i="18" s="1"/>
  <c r="B116" i="29" s="1"/>
  <c r="D349" i="26"/>
  <c r="D350" i="26" s="1"/>
  <c r="D349" i="24"/>
  <c r="D350" i="24" s="1"/>
  <c r="D504" i="24"/>
  <c r="D505" i="24" s="1"/>
  <c r="B12" i="24" s="1"/>
  <c r="D504" i="22"/>
  <c r="B53" i="29"/>
  <c r="B93" i="29"/>
  <c r="B128" i="29"/>
  <c r="B101" i="29"/>
  <c r="B100" i="29"/>
  <c r="B55" i="29"/>
  <c r="B99" i="29"/>
  <c r="B126" i="29"/>
  <c r="B107" i="29"/>
  <c r="A8" i="16"/>
  <c r="B192" i="29"/>
  <c r="B191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D504" i="20" l="1"/>
  <c r="D504" i="26"/>
  <c r="D505" i="26" s="1"/>
  <c r="B12" i="26" s="1"/>
  <c r="D505" i="22"/>
  <c r="B12" i="22" s="1"/>
  <c r="B188" i="29"/>
  <c r="D504" i="18"/>
  <c r="D505" i="18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18" l="1"/>
  <c r="B35" i="29"/>
  <c r="D505" i="20"/>
  <c r="B12" i="20" s="1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<sst xmlns="http://schemas.openxmlformats.org/spreadsheetml/2006/main" count="4426" uniqueCount="491">
  <si>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</si>
  <si>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</si>
  <si>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</si>
  <si>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</si>
  <si>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</si>
  <si>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</si>
  <si>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</si>
  <si>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</si>
  <si>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</si>
  <si>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</si>
  <si>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</si>
  <si>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</si>
  <si>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</si>
  <si>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</si>
  <si>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</si>
  <si>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</si>
  <si>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</si>
  <si>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</si>
  <si>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</si>
  <si>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</si>
  <si>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</si>
  <si>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</si>
  <si>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</si>
  <si>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</si>
  <si>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</si>
  <si>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</si>
  <si>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</si>
  <si>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</si>
  <si>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</si>
  <si>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</si>
  <si>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</si>
  <si>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</si>
  <si>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</si>
  <si>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</si>
  <si>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</si>
  <si>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</si>
  <si>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</si>
  <si>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</si>
  <si>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</si>
  <si>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</si>
  <si>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</si>
  <si>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</si>
  <si>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</si>
  <si>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</si>
  <si>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</si>
  <si>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</si>
  <si>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</si>
  <si>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</si>
  <si>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</si>
  <si>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</si>
  <si>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</si>
  <si>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</si>
  <si>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</si>
  <si>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</si>
  <si>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</si>
  <si>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</si>
  <si>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</si>
  <si>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</si>
  <si>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</si>
  <si>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</si>
  <si>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</si>
  <si>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</si>
  <si>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</si>
  <si>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</si>
  <si>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</si>
  <si>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</si>
  <si>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</si>
  <si>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</si>
  <si>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</si>
  <si>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</si>
  <si>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</si>
  <si>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</si>
  <si>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</si>
  <si>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</si>
  <si>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</si>
  <si>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</si>
  <si>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</si>
  <si>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</si>
  <si>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</si>
  <si>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</si>
  <si>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</si>
  <si>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</si>
  <si>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</si>
  <si>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</si>
  <si>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</si>
  <si>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</si>
  <si>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</si>
  <si>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</si>
  <si>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</si>
  <si>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</si>
  <si>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</si>
  <si>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</si>
  <si>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</si>
  <si>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</si>
  <si>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</si>
  <si>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</si>
  <si>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</si>
  <si>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</si>
  <si>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</si>
  <si>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</si>
  <si>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</si>
  <si>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</si>
  <si>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</si>
  <si>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</si>
  <si>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</si>
  <si>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</si>
  <si>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</si>
  <si>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</si>
  <si>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</si>
  <si>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</si>
  <si>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</si>
  <si>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</si>
  <si>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</si>
  <si>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</si>
  <si>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</si>
  <si>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</si>
  <si>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</si>
  <si>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</si>
  <si>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</si>
  <si>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</si>
  <si>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</si>
  <si>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</si>
  <si>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</si>
  <si>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</si>
  <si>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</si>
  <si>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</si>
  <si>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</si>
  <si>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</si>
  <si>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</si>
  <si>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</si>
  <si>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</si>
  <si>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</si>
  <si>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</si>
  <si>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</si>
  <si>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</si>
  <si>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</si>
  <si>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</si>
  <si>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</si>
  <si>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</si>
  <si>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</si>
  <si>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</si>
  <si>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</si>
  <si>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</si>
  <si>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</si>
  <si>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</si>
  <si>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</si>
  <si>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</si>
  <si>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</si>
  <si>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</si>
  <si>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</si>
  <si>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</si>
  <si>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</si>
  <si>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</si>
  <si>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</si>
  <si>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</si>
  <si>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</si>
  <si>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</si>
  <si>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</si>
  <si>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</si>
  <si>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</si>
  <si>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</si>
  <si>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</si>
  <si>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</si>
  <si>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</si>
  <si>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</si>
  <si>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</si>
  <si>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</si>
  <si>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</si>
  <si>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</si>
  <si>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</si>
  <si>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</si>
  <si>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</si>
  <si>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</si>
  <si>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</si>
  <si>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</si>
  <si>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</si>
  <si>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</si>
  <si>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</si>
  <si>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</si>
  <si>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</si>
  <si>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</si>
  <si>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</si>
  <si>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</si>
  <si>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</si>
  <si>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</si>
  <si>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</si>
  <si>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</si>
  <si>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</si>
  <si>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</si>
  <si>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</si>
  <si>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</si>
  <si>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</si>
  <si>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</si>
  <si>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</si>
  <si>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</si>
  <si>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</si>
  <si>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</si>
  <si>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</si>
  <si>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</si>
  <si>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</si>
  <si>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</si>
  <si>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</si>
  <si>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</si>
  <si>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</si>
  <si>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</si>
  <si>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</si>
  <si>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</si>
  <si>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</si>
  <si>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</si>
  <si>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</si>
  <si>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</si>
  <si>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</si>
  <si>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</si>
  <si>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</si>
  <si>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</si>
  <si>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</si>
  <si>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</si>
  <si>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</si>
  <si>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</si>
  <si>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</si>
  <si>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</si>
  <si>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</si>
  <si>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</si>
  <si>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</si>
  <si>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</si>
  <si>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</si>
  <si>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</si>
  <si>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</si>
  <si>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</si>
  <si>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</si>
  <si>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</si>
  <si>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</si>
  <si>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</si>
  <si>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</si>
  <si>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</si>
  <si>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</si>
  <si>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</si>
  <si>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</si>
  <si>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</si>
  <si>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</si>
  <si>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</si>
  <si>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</si>
  <si>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</si>
  <si>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</si>
  <si>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</si>
  <si>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</si>
  <si>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</si>
  <si>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</si>
  <si>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</si>
  <si>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</si>
  <si>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</si>
  <si>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</si>
  <si>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</si>
  <si>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</si>
  <si>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</si>
  <si>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</si>
  <si>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</si>
  <si>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</si>
  <si>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</si>
  <si>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</si>
  <si>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</si>
  <si>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</si>
  <si>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</si>
  <si>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</si>
  <si>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</si>
  <si>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</si>
  <si>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</si>
  <si>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</si>
  <si>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</si>
  <si>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</si>
  <si>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</si>
  <si>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</si>
  <si>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</si>
  <si>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</si>
  <si>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</si>
  <si>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</si>
  <si>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</si>
  <si>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</si>
  <si>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</si>
  <si>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</si>
  <si>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</si>
  <si>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</si>
  <si>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</si>
  <si>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</si>
  <si>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</si>
  <si>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</si>
  <si>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</si>
  <si>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</si>
  <si>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</si>
  <si>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</si>
  <si>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</si>
  <si>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</si>
  <si>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</si>
  <si>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</si>
  <si>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</si>
  <si>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</si>
  <si>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</si>
  <si>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</si>
  <si>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</si>
  <si>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</si>
  <si>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</si>
  <si>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</si>
  <si>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</si>
  <si>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</si>
  <si>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</si>
  <si>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</si>
  <si>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</si>
  <si>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</si>
  <si>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</si>
  <si>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</si>
  <si>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</si>
  <si>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</si>
  <si>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</si>
  <si>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</si>
  <si>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</si>
  <si>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</si>
  <si>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</si>
  <si>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</si>
  <si>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</si>
  <si>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</si>
  <si>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</si>
  <si>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</si>
  <si>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</si>
  <si>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</si>
  <si>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</si>
  <si>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</si>
  <si>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</si>
  <si>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</si>
  <si>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</si>
  <si>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</si>
  <si>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</si>
  <si>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</si>
  <si>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</si>
  <si>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</si>
  <si>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</si>
  <si>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</si>
  <si>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</si>
  <si>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</si>
  <si>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</si>
  <si>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</si>
  <si>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</si>
  <si>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</si>
  <si>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</si>
  <si>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</si>
  <si>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</si>
  <si>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</si>
  <si>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</si>
  <si>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</si>
  <si>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</si>
  <si>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</si>
  <si>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</si>
  <si>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</si>
  <si>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</si>
  <si>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</si>
  <si>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</si>
  <si>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</si>
  <si>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</si>
  <si>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</si>
  <si>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</si>
  <si>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</si>
  <si>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</si>
  <si>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</si>
  <si>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</si>
  <si>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</si>
  <si>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</si>
  <si>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</si>
  <si>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</si>
  <si>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</si>
  <si>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</si>
  <si>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</si>
  <si>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</si>
  <si>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</si>
  <si>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</si>
  <si>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</si>
  <si>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</si>
  <si>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</si>
  <si>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</si>
  <si>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</si>
  <si>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</si>
  <si>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</si>
  <si>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</si>
  <si>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</si>
  <si>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</si>
  <si>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</si>
  <si>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</si>
  <si>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</si>
  <si>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</si>
  <si>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</si>
  <si>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</si>
  <si>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</si>
  <si>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</si>
  <si>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</si>
  <si>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</si>
  <si>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</si>
  <si>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</si>
  <si>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</si>
  <si>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</si>
  <si>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</si>
  <si>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</si>
  <si>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</si>
  <si>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</si>
  <si>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</si>
  <si>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</si>
  <si>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</si>
  <si>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</si>
  <si>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</si>
  <si>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</si>
  <si>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</si>
  <si>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</si>
  <si>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</si>
  <si>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</si>
  <si>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Le quai de réception manquait de propreté</t>
  </si>
  <si>
    <t xml:space="preserve">Correct </t>
  </si>
  <si>
    <t>Mme Samah SLAIMI &amp; Mr. Haithem BOUGAALECH</t>
  </si>
  <si>
    <t>Directeur du Magasin &amp; Chefs des Rayons</t>
  </si>
  <si>
    <t>Absence de stockage le jour de l'audit</t>
  </si>
  <si>
    <t>Vitrine froide : 
Température affichée 2°C 
Température mesurée 3,6°C</t>
  </si>
  <si>
    <t>Température du laboratoire 10,5°C, correct</t>
  </si>
  <si>
    <t>Température à cœur du poulet dans le laboratoire 3,9°C, correct
Température à cœur de la carcasse agneau dans la chambre froide 0,9°C, correct</t>
  </si>
  <si>
    <t>Chambre froide : 
Température affichée 2,2°C 
Température mesurée 2,6°C</t>
  </si>
  <si>
    <t>Meuble d'exposition : 
Température affichée 2°C 
Température mesurée 2,9°C</t>
  </si>
  <si>
    <t>Meuble d'exposition des poissons en barquettes :
Température affichée : 2°C
Température mesurée : 2,9°C</t>
  </si>
  <si>
    <t>Température affichée : -14°C
Température mesurée : -15,5°C</t>
  </si>
  <si>
    <t xml:space="preserve">Plan en cours </t>
  </si>
  <si>
    <t>Le revêtement du sol du laboratoire est écaillé</t>
  </si>
  <si>
    <t>Les étagères du meuble d'exposition sont écaillées</t>
  </si>
  <si>
    <t>Les plaques de cuisson à pain sont usées, la couche antiadhésive est écaillée</t>
  </si>
  <si>
    <t>Les chariots d'exposition des pains sont usés</t>
  </si>
  <si>
    <t>Les appareils DEIV des rayons Fruits et légumes et Poissonnerie ne sont pas fonctionnels</t>
  </si>
  <si>
    <t>Réparer les DEIV défectueux</t>
  </si>
  <si>
    <t>Revoir l'état du présentoir et remplacer les ardoises usées</t>
  </si>
  <si>
    <t>Les bacs des fruits secs n'étaient pas propres</t>
  </si>
  <si>
    <t>Les portes-étiquettes sont rouillées</t>
  </si>
  <si>
    <t>Remplacer les portes étiquettes rouillées</t>
  </si>
  <si>
    <t xml:space="preserve">Renforcer le nettoyage et désinfection au niveau des meubles </t>
  </si>
  <si>
    <t>Le meuble d'exposition des fromages n'était pas propre</t>
  </si>
  <si>
    <t>La porte de la chambre froide n'était pas propre</t>
  </si>
  <si>
    <t>Le cadre de la porte de la chambre froide est brisé.</t>
  </si>
  <si>
    <t>La zone interne du micro-onde est rouillée</t>
  </si>
  <si>
    <t xml:space="preserve">Renforcer le nettoyage de la zone externe de réception </t>
  </si>
  <si>
    <t>Absence de local poubelle</t>
  </si>
  <si>
    <t>Prévoir un local pour les déchets solides</t>
  </si>
  <si>
    <t>Renforcer les opérations de nettoyage et désinfection à ce niveau</t>
  </si>
  <si>
    <t xml:space="preserve">Remplacer les plaques de cuisson </t>
  </si>
  <si>
    <t>Les produits sont vendus en barquettes dans un meuble refrigéré</t>
  </si>
  <si>
    <t>L'étiquetage des produits salami du fournisseur "CHAHIA" est illisible. Aviser le fournisseur sur cet écart.</t>
  </si>
  <si>
    <t>Les horaires de sortie des déchets n'étaient pas fixés ni affichés.</t>
  </si>
  <si>
    <t>Les présentoirs des fruits et légumes sont usés, les ardoises-étiquettes sont crevassées</t>
  </si>
  <si>
    <t>Rue de Londres</t>
  </si>
  <si>
    <t>Dr Hatem KARAA</t>
  </si>
  <si>
    <t>Directeur du magasin et chefs des rayons</t>
  </si>
  <si>
    <t>Chaussons aux amandes chauds.</t>
  </si>
  <si>
    <t>Dépoussièrer le chauffe électrique au laboratoire</t>
  </si>
  <si>
    <t>Utiliser la nouvelle trame pour le contrôle du poids</t>
  </si>
  <si>
    <t>Seau de nappage entamé non identifié par la date de sa première utilisation</t>
  </si>
  <si>
    <t>Pâtisseries fournies par food solution (exemple gateau au chocolat x 2) ayant une durée de vie après décongélation de 03 jours alors que l'étiquette du magasin mentionne 05 jours</t>
  </si>
  <si>
    <t>Indiquer sur les fiches les horaires des fins d'exposition des poulets et les produits dérivés (exemple poulets et autres produits préparés le 08/04/2017)</t>
  </si>
  <si>
    <t>Renforcer les actions de nettoyage au dessus du chauffe eau électrique
renforcer les opérations de nettoyage des étagères et derrière les tables au  laboratoire</t>
  </si>
  <si>
    <t>Renforcer les actions de nettoyage du regard d'évacuation des eaux usées au  laboratoire</t>
  </si>
  <si>
    <t>Edam boy plus Mr Fromage découpé le 08/04/2017 non enregistré sur les fiches de traçabilité</t>
  </si>
  <si>
    <t>Présence de poussière au dessus du chauffe eau électrique
Présence de souillures sur les étagères et derrière les tables au  laboratoire</t>
  </si>
  <si>
    <t xml:space="preserve"> les horaires des fins d'exposition des poulets et les produits dérivés ne sont pas enregistrés sur les fiches de suivi (exemple poulets et autres produits préparés le 08/04/2017)</t>
  </si>
  <si>
    <t>Assurer le suivi des fromages à la coupe</t>
  </si>
  <si>
    <t>Manque la traçabilité des produits fabriqués le 02/04/2017</t>
  </si>
  <si>
    <t>trancheur utilisé pour la découpe des salamis de bœufs et étagère sales</t>
  </si>
  <si>
    <t>Renforcer les opérations de nettoyage du trancheur et de l'étagère</t>
  </si>
  <si>
    <t>Foie de dinde emabllé 03/04 et DLC 06/04/2017 alors que la DLC fournisseur est le 05/04/2017)</t>
  </si>
  <si>
    <t>Prévoir la vérification du thermomètre</t>
  </si>
  <si>
    <t>pas de vérification du thermomètre</t>
  </si>
  <si>
    <t>Prévoir l'enregistrement de la température du linéaire</t>
  </si>
  <si>
    <t>Prévoir l'acquisition de thermomètre à sonde</t>
  </si>
  <si>
    <t>Pas de thermomètre à sonde</t>
  </si>
  <si>
    <t>Décollement du sol de l'aire de réception</t>
  </si>
  <si>
    <t>réparer le sol de l'aire de réception</t>
  </si>
  <si>
    <t>Remplacer les chariots usés</t>
  </si>
  <si>
    <t>Vitrine froide : 
Température affichée 2,1°C 
Température mesurée 3,8°C</t>
  </si>
  <si>
    <t>Chambre froide : 
Température affichée 2,5°C 
Température mesurée 2,9°C</t>
  </si>
  <si>
    <t>Température du laboratoire 10,2°C, correct</t>
  </si>
  <si>
    <t>Meuble d'exposition : 
Température affichée 2,5°C 
Température mesurée 3,4°C</t>
  </si>
  <si>
    <t>Température à cœur du poulet dans le laboratoire 3,6°C, correct
Température à cœur de la viande dans la chambre froide 1,2°C, correct</t>
  </si>
  <si>
    <t>Meuble d'exposition des poissons en barquettes :
Température affichée : 2,8°C
Température mesurée :3,9°C</t>
  </si>
  <si>
    <t>Température affichée : -14,3°C
Température mesurée : -15,9°C</t>
  </si>
  <si>
    <t>lame du trancheur oxydée</t>
  </si>
  <si>
    <t>Remplacer la lame oxydée</t>
  </si>
  <si>
    <t>plonge boucherie sans douchette</t>
  </si>
  <si>
    <t>Prévoir un local poubelle</t>
  </si>
  <si>
    <t>Prévoir l'installation d'une douchette au niveau de la plonge de la boucherie</t>
  </si>
  <si>
    <t xml:space="preserve">Absence de distributeur de papier sèche mains </t>
  </si>
  <si>
    <t xml:space="preserve">Prévoir l'installation de distributeur de papier sèche mains </t>
  </si>
  <si>
    <t>le cadre de la porte de la chambre froide brisé
Décollement du sol de la chambre froide produits laitiers</t>
  </si>
  <si>
    <t>Réparer le cadre de la porte brisé
réparer le sol de la chambre froide produits laitiers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</si>
</sst>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0" fontId="54" fillId="0" borderId="1" xfId="0" applyFont="1" applyBorder="1" applyAlignment="1" applyProtection="1">
      <alignment vertical="center" wrapText="1"/>
      <protection locked="0"/>
    </xf>
    <xf numFmtId="0" fontId="54" fillId="0" borderId="4" xfId="0" applyFont="1" applyBorder="1" applyAlignment="1" applyProtection="1">
      <alignment vertical="center" wrapText="1"/>
      <protection locked="0"/>
    </xf>
    <xf numFmtId="0" fontId="54" fillId="0" borderId="0" xfId="0" applyFont="1" applyAlignment="1" applyProtection="1">
      <alignment wrapText="1"/>
      <protection locked="0"/>
    </xf>
    <xf numFmtId="0" fontId="54" fillId="0" borderId="1" xfId="0" applyFont="1" applyBorder="1" applyAlignment="1" applyProtection="1">
      <alignment wrapText="1"/>
      <protection locked="0"/>
    </xf>
    <xf numFmtId="0" fontId="54" fillId="0" borderId="7" xfId="0" applyFont="1" applyBorder="1" applyAlignment="1" applyProtection="1">
      <alignment wrapText="1"/>
      <protection locked="0"/>
    </xf>
    <xf numFmtId="0" fontId="54" fillId="0" borderId="7" xfId="0" applyFont="1" applyBorder="1" applyAlignment="1" applyProtection="1">
      <alignment horizontal="left" vertical="center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C7-43AB-BEA2-3C7C719DD11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0C7-43AB-BEA2-3C7C719DD11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0196192"/>
        <c:axId val="380192272"/>
      </c:barChart>
      <c:catAx>
        <c:axId val="38019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0192272"/>
        <c:crosses val="autoZero"/>
        <c:auto val="1"/>
        <c:lblAlgn val="ctr"/>
        <c:lblOffset val="100"/>
        <c:noMultiLvlLbl val="0"/>
      </c:catAx>
      <c:valAx>
        <c:axId val="38019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019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0.73529411764705888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5F-4F88-B3A7-90D4C4D8714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75F-4F88-B3A7-90D4C4D871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53344"/>
        <c:axId val="481513648"/>
      </c:barChart>
      <c:catAx>
        <c:axId val="20575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1513648"/>
        <c:crosses val="autoZero"/>
        <c:auto val="1"/>
        <c:lblAlgn val="ctr"/>
        <c:lblOffset val="100"/>
        <c:noMultiLvlLbl val="0"/>
      </c:catAx>
      <c:valAx>
        <c:axId val="481513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5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47-4BF3-A6B7-E13D96A3AC4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E47-4BF3-A6B7-E13D96A3AC4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1516448"/>
        <c:axId val="481517008"/>
      </c:barChart>
      <c:catAx>
        <c:axId val="48151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1517008"/>
        <c:crosses val="autoZero"/>
        <c:auto val="1"/>
        <c:lblAlgn val="ctr"/>
        <c:lblOffset val="100"/>
        <c:noMultiLvlLbl val="0"/>
      </c:catAx>
      <c:valAx>
        <c:axId val="48151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151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2D-44C3-AD87-ABF65804E5C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2D-44C3-AD87-ABF65804E5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2503328"/>
        <c:axId val="382503888"/>
      </c:barChart>
      <c:catAx>
        <c:axId val="38250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2503888"/>
        <c:crosses val="autoZero"/>
        <c:auto val="1"/>
        <c:lblAlgn val="ctr"/>
        <c:lblOffset val="100"/>
        <c:noMultiLvlLbl val="0"/>
      </c:catAx>
      <c:valAx>
        <c:axId val="38250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250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02-41A5-83E5-675477F8B95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102-41A5-83E5-675477F8B95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400624"/>
        <c:axId val="206401184"/>
      </c:barChart>
      <c:catAx>
        <c:axId val="20640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401184"/>
        <c:crosses val="autoZero"/>
        <c:auto val="1"/>
        <c:lblAlgn val="ctr"/>
        <c:lblOffset val="100"/>
        <c:noMultiLvlLbl val="0"/>
      </c:catAx>
      <c:valAx>
        <c:axId val="20640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400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AB-44BA-B672-EA3D66545C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9AB-44BA-B672-EA3D66545C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0758800"/>
        <c:axId val="280759360"/>
      </c:barChart>
      <c:catAx>
        <c:axId val="28075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0759360"/>
        <c:crosses val="autoZero"/>
        <c:auto val="1"/>
        <c:lblAlgn val="ctr"/>
        <c:lblOffset val="100"/>
        <c:noMultiLvlLbl val="0"/>
      </c:catAx>
      <c:valAx>
        <c:axId val="280759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075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E4-4E71-B4C1-9EDA9C5D475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CE4-4E71-B4C1-9EDA9C5D475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2737968"/>
        <c:axId val="482738528"/>
      </c:barChart>
      <c:catAx>
        <c:axId val="48273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2738528"/>
        <c:crosses val="autoZero"/>
        <c:auto val="1"/>
        <c:lblAlgn val="ctr"/>
        <c:lblOffset val="100"/>
        <c:noMultiLvlLbl val="0"/>
      </c:catAx>
      <c:valAx>
        <c:axId val="48273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273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0.93421052631578949</c:v>
                </c:pt>
                <c:pt idx="1">
                  <c:v>0.86440677966101698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EF-4A4D-A745-A5DDE918E84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0EF-4A4D-A745-A5DDE918E8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5638560"/>
        <c:axId val="385639120"/>
      </c:barChart>
      <c:catAx>
        <c:axId val="38563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5639120"/>
        <c:crosses val="autoZero"/>
        <c:auto val="1"/>
        <c:lblAlgn val="ctr"/>
        <c:lblOffset val="100"/>
        <c:noMultiLvlLbl val="0"/>
      </c:catAx>
      <c:valAx>
        <c:axId val="385639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563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0.97426470588235292</c:v>
                </c:pt>
                <c:pt idx="1">
                  <c:v>0.97857142857142854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BF-47D8-A949-09189A4C231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CBF-47D8-A949-09189A4C23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5641920"/>
        <c:axId val="393386176"/>
      </c:barChart>
      <c:catAx>
        <c:axId val="38564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3386176"/>
        <c:crosses val="autoZero"/>
        <c:auto val="1"/>
        <c:lblAlgn val="ctr"/>
        <c:lblOffset val="100"/>
        <c:noMultiLvlLbl val="0"/>
      </c:catAx>
      <c:valAx>
        <c:axId val="39338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564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0.95423761609907121</c:v>
                </c:pt>
                <c:pt idx="1">
                  <c:v>0.92148910411622276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82-4698-994C-1F58DEAD93C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B82-4698-994C-1F58DEAD9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93388976"/>
        <c:axId val="393389536"/>
        <c:extLst/>
      </c:barChart>
      <c:catAx>
        <c:axId val="3933889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3389536"/>
        <c:crosses val="autoZero"/>
        <c:auto val="1"/>
        <c:lblAlgn val="ctr"/>
        <c:lblOffset val="100"/>
        <c:noMultiLvlLbl val="0"/>
      </c:catAx>
      <c:valAx>
        <c:axId val="3933895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338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24-43EB-A4CA-3C9036F13CFF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24-43EB-A4CA-3C9036F13CFF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24-43EB-A4CA-3C9036F13CFF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24-43EB-A4CA-3C9036F13CFF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224-43EB-A4CA-3C9036F13CFF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224-43EB-A4CA-3C9036F13C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0.46666666666666667</c:v>
                </c:pt>
                <c:pt idx="1">
                  <c:v>0.7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224-43EB-A4CA-3C9036F13CF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5224-43EB-A4CA-3C9036F13C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7668064"/>
        <c:axId val="207668624"/>
        <c:extLst/>
      </c:barChart>
      <c:catAx>
        <c:axId val="20766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668624"/>
        <c:crosses val="autoZero"/>
        <c:auto val="1"/>
        <c:lblAlgn val="ctr"/>
        <c:lblOffset val="100"/>
        <c:noMultiLvlLbl val="0"/>
      </c:catAx>
      <c:valAx>
        <c:axId val="207668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668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0.95454545454545459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00-46C0-9B8B-C1A48F792F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200-46C0-9B8B-C1A48F792F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0196752"/>
        <c:axId val="380193952"/>
      </c:barChart>
      <c:catAx>
        <c:axId val="38019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0193952"/>
        <c:crosses val="autoZero"/>
        <c:auto val="1"/>
        <c:lblAlgn val="ctr"/>
        <c:lblOffset val="100"/>
        <c:noMultiLvlLbl val="0"/>
      </c:catAx>
      <c:valAx>
        <c:axId val="38019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0196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2B-440E-ACB9-F02FB13B5F7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12B-440E-ACB9-F02FB13B5F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9944160"/>
        <c:axId val="379946400"/>
      </c:barChart>
      <c:catAx>
        <c:axId val="37994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9946400"/>
        <c:crosses val="autoZero"/>
        <c:auto val="1"/>
        <c:lblAlgn val="ctr"/>
        <c:lblOffset val="100"/>
        <c:noMultiLvlLbl val="0"/>
      </c:catAx>
      <c:valAx>
        <c:axId val="379946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9944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0.94230769230769229</c:v>
                </c:pt>
                <c:pt idx="1">
                  <c:v>0.98076923076923073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E5-4532-82D6-344F87C790B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EE5-4532-82D6-344F87C790B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9943600"/>
        <c:axId val="379947520"/>
      </c:barChart>
      <c:catAx>
        <c:axId val="37994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9947520"/>
        <c:crosses val="autoZero"/>
        <c:auto val="1"/>
        <c:lblAlgn val="ctr"/>
        <c:lblOffset val="100"/>
        <c:noMultiLvlLbl val="0"/>
      </c:catAx>
      <c:valAx>
        <c:axId val="379947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994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0.97297297297297303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DB-43A3-B0CA-A3F09245800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D2DB-43A3-B0CA-A3F09245800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9950320"/>
        <c:axId val="387652544"/>
      </c:barChart>
      <c:catAx>
        <c:axId val="37995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7652544"/>
        <c:crosses val="autoZero"/>
        <c:auto val="1"/>
        <c:lblAlgn val="ctr"/>
        <c:lblOffset val="100"/>
        <c:noMultiLvlLbl val="0"/>
      </c:catAx>
      <c:valAx>
        <c:axId val="38765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995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0.94827586206896552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04-4A8E-9490-8B9CEBF098E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104-4A8E-9490-8B9CEBF098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7651424"/>
        <c:axId val="391097520"/>
      </c:barChart>
      <c:catAx>
        <c:axId val="3876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1097520"/>
        <c:crosses val="autoZero"/>
        <c:auto val="1"/>
        <c:lblAlgn val="ctr"/>
        <c:lblOffset val="100"/>
        <c:noMultiLvlLbl val="0"/>
      </c:catAx>
      <c:valAx>
        <c:axId val="391097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765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2D-48B2-B2C6-7C4734E8483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52D-48B2-B2C6-7C4734E848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6689456"/>
        <c:axId val="526690016"/>
      </c:barChart>
      <c:catAx>
        <c:axId val="52668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6690016"/>
        <c:crosses val="autoZero"/>
        <c:auto val="1"/>
        <c:lblAlgn val="ctr"/>
        <c:lblOffset val="100"/>
        <c:noMultiLvlLbl val="0"/>
      </c:catAx>
      <c:valAx>
        <c:axId val="52669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668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F-4DFD-97E7-F3972AFEE59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3AF-4DFD-97E7-F3972AFEE5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1107008"/>
        <c:axId val="391107568"/>
      </c:barChart>
      <c:catAx>
        <c:axId val="39110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1107568"/>
        <c:crosses val="autoZero"/>
        <c:auto val="1"/>
        <c:lblAlgn val="ctr"/>
        <c:lblOffset val="100"/>
        <c:noMultiLvlLbl val="0"/>
      </c:catAx>
      <c:valAx>
        <c:axId val="39110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1107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2F-4AC7-AD14-996EE9AFD88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92F-4AC7-AD14-996EE9AFD88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49984"/>
        <c:axId val="205750544"/>
      </c:barChart>
      <c:catAx>
        <c:axId val="20574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50544"/>
        <c:crosses val="autoZero"/>
        <c:auto val="1"/>
        <c:lblAlgn val="ctr"/>
        <c:lblOffset val="100"/>
        <c:noMultiLvlLbl val="0"/>
      </c:catAx>
      <c:valAx>
        <c:axId val="205750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49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81" zoomScale="85" zoomScaleNormal="100" zoomScaleSheetLayoutView="85" workbookViewId="0">
      <selection activeCell="B190" sqref="B190:C190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82" t="s">
        <v>379</v>
      </c>
      <c r="B18" s="282"/>
      <c r="C18" s="282"/>
      <c r="D18" s="283" t="s">
        <v>448</v>
      </c>
      <c r="E18" s="283"/>
      <c r="F18" s="283"/>
      <c r="G18" s="283"/>
      <c r="H18" s="283"/>
      <c r="I18" s="283"/>
      <c r="J18" s="283"/>
      <c r="K18" s="283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4" t="s">
        <v>380</v>
      </c>
      <c r="B21" s="284"/>
      <c r="C21" s="284"/>
      <c r="D21" s="284"/>
      <c r="E21" s="284"/>
      <c r="F21" s="284"/>
      <c r="G21" s="284"/>
      <c r="H21" s="284"/>
      <c r="I21" s="284"/>
      <c r="J21" s="284"/>
      <c r="K21" s="284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8" t="s">
        <v>382</v>
      </c>
      <c r="C23" s="278"/>
      <c r="D23" s="199"/>
      <c r="E23" s="199"/>
      <c r="F23" s="199"/>
      <c r="G23" s="199"/>
      <c r="H23" s="199"/>
      <c r="I23" s="199"/>
      <c r="J23" s="198" t="str">
        <f>D18</f>
        <v>Rue de Londres</v>
      </c>
    </row>
    <row r="24" spans="1:11" ht="33" customHeight="1" x14ac:dyDescent="0.25">
      <c r="A24" s="207" t="s">
        <v>383</v>
      </c>
      <c r="B24" s="277">
        <f>AVERAGE('A1 Exploitation'!D505,'A1 Technique'!D198)</f>
        <v>0.95423761609907121</v>
      </c>
      <c r="C24" s="277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7">
        <f>AVERAGE('A2 Exploitation'!D505,'A2 Technique'!D198)</f>
        <v>0.92148910411622276</v>
      </c>
      <c r="C25" s="277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7">
        <f>AVERAGE('A3 Exploitation'!D505,'A3 Technique'!D198)</f>
        <v>0</v>
      </c>
      <c r="C26" s="277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7">
        <f>AVERAGE('A4 Exploitation'!D505,'A4 Technique'!D198)</f>
        <v>0</v>
      </c>
      <c r="C27" s="277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7">
        <f>AVERAGE('A5 Exploitation'!D505,'A5 Technique'!D198)</f>
        <v>0</v>
      </c>
      <c r="C28" s="277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7">
        <f>AVERAGE('A6 Exploitation'!D505,'A6 Technique'!D198)</f>
        <v>0</v>
      </c>
      <c r="C29" s="277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8" t="s">
        <v>389</v>
      </c>
      <c r="C33" s="278"/>
      <c r="D33" s="199"/>
      <c r="E33" s="199"/>
      <c r="F33" s="199"/>
      <c r="G33" s="199"/>
      <c r="H33" s="199"/>
      <c r="I33" s="199"/>
      <c r="J33" s="198" t="str">
        <f>D18</f>
        <v>Rue de Londres</v>
      </c>
    </row>
    <row r="34" spans="1:10" ht="33" customHeight="1" x14ac:dyDescent="0.25">
      <c r="A34" s="207" t="s">
        <v>383</v>
      </c>
      <c r="B34" s="277">
        <f>'A1 Exploitation'!D505</f>
        <v>0.97426470588235292</v>
      </c>
      <c r="C34" s="277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7">
        <f>'A2 Exploitation'!D505</f>
        <v>0.97857142857142854</v>
      </c>
      <c r="C35" s="277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7">
        <f>'A3 Exploitation'!D505</f>
        <v>0</v>
      </c>
      <c r="C36" s="277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7">
        <f>'A4 Exploitation'!D505</f>
        <v>0</v>
      </c>
      <c r="C37" s="277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7">
        <f>'A5 Exploitation'!D505</f>
        <v>0</v>
      </c>
      <c r="C38" s="277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7">
        <f>'A6 Exploitation'!D505</f>
        <v>0</v>
      </c>
      <c r="C39" s="277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81" t="s">
        <v>390</v>
      </c>
      <c r="C42" s="281"/>
      <c r="D42" s="199"/>
      <c r="E42" s="199"/>
      <c r="F42" s="199"/>
      <c r="G42" s="199"/>
      <c r="H42" s="199"/>
      <c r="I42" s="199"/>
      <c r="J42" s="198" t="str">
        <f>D18</f>
        <v>Rue de Londres</v>
      </c>
    </row>
    <row r="43" spans="1:10" ht="33" customHeight="1" x14ac:dyDescent="0.25">
      <c r="A43" s="207" t="s">
        <v>383</v>
      </c>
      <c r="B43" s="277">
        <f>AVERAGE('A1 Exploitation'!D503, 'A1 Technique'!D196)</f>
        <v>0.46666666666666667</v>
      </c>
      <c r="C43" s="277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7">
        <f>AVERAGE('A2 Exploitation'!D503, 'A2 Technique'!D196)</f>
        <v>0.7</v>
      </c>
      <c r="C44" s="277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7">
        <f>AVERAGE('A3 Exploitation'!D503, 'A3 Technique'!D198)</f>
        <v>0</v>
      </c>
      <c r="C45" s="277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7">
        <f>AVERAGE('A4 Exploitation'!D503, 'A4 Technique'!D196)</f>
        <v>0</v>
      </c>
      <c r="C46" s="277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7">
        <f>AVERAGE('A5 Exploitation'!D503, 'A5 Technique'!D196)</f>
        <v>0</v>
      </c>
      <c r="C47" s="277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7">
        <f>AVERAGE('A6 Exploitation'!D503, 'A6 Technique'!D196)</f>
        <v>0</v>
      </c>
      <c r="C48" s="277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8" t="s">
        <v>391</v>
      </c>
      <c r="C51" s="278"/>
      <c r="D51" s="199"/>
      <c r="E51" s="199"/>
      <c r="F51" s="199"/>
      <c r="G51" s="199"/>
      <c r="H51" s="199"/>
      <c r="I51" s="199"/>
      <c r="J51" s="198" t="str">
        <f>D18</f>
        <v>Rue de Londres</v>
      </c>
    </row>
    <row r="52" spans="1:10" ht="33" customHeight="1" x14ac:dyDescent="0.25">
      <c r="A52" s="207" t="s">
        <v>383</v>
      </c>
      <c r="B52" s="280">
        <f>'A1 Exploitation'!D41</f>
        <v>0.91666666666666663</v>
      </c>
      <c r="C52" s="280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80">
        <f>'A2 Exploitation'!D41</f>
        <v>1</v>
      </c>
      <c r="C53" s="280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80">
        <f>'A3 Exploitation'!D41</f>
        <v>0</v>
      </c>
      <c r="C54" s="280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80">
        <f>'A4 Exploitation'!D41</f>
        <v>0</v>
      </c>
      <c r="C55" s="280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80">
        <f>'A5 Exploitation'!D41</f>
        <v>0</v>
      </c>
      <c r="C56" s="280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80">
        <f>'A6 Exploitation'!D41</f>
        <v>0</v>
      </c>
      <c r="C57" s="280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8" t="s">
        <v>392</v>
      </c>
      <c r="C60" s="278"/>
      <c r="D60" s="199"/>
      <c r="E60" s="199"/>
      <c r="F60" s="199"/>
      <c r="G60" s="199"/>
      <c r="H60" s="199"/>
      <c r="I60" s="199"/>
      <c r="J60" s="198" t="str">
        <f>D18</f>
        <v>Rue de Londres</v>
      </c>
    </row>
    <row r="61" spans="1:10" ht="33" customHeight="1" x14ac:dyDescent="0.25">
      <c r="A61" s="207" t="s">
        <v>383</v>
      </c>
      <c r="B61" s="277">
        <f>'A1 Exploitation'!D97</f>
        <v>1</v>
      </c>
      <c r="C61" s="277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7">
        <f>'A2 Exploitation'!D97</f>
        <v>0.95454545454545459</v>
      </c>
      <c r="C62" s="277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7">
        <f>'A3 Exploitation'!D97</f>
        <v>0</v>
      </c>
      <c r="C63" s="277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7">
        <f>'A4 Exploitation'!D97</f>
        <v>0</v>
      </c>
      <c r="C64" s="277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7">
        <f>'A5 Exploitation'!D97</f>
        <v>0</v>
      </c>
      <c r="C65" s="277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7">
        <f>'A6 Exploitation'!D97</f>
        <v>0</v>
      </c>
      <c r="C66" s="277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8" t="s">
        <v>393</v>
      </c>
      <c r="C69" s="278"/>
      <c r="D69" s="199"/>
      <c r="E69" s="199"/>
      <c r="F69" s="199"/>
      <c r="G69" s="199"/>
      <c r="H69" s="199"/>
      <c r="I69" s="199"/>
      <c r="J69" s="198" t="str">
        <f>D18</f>
        <v>Rue de Londres</v>
      </c>
    </row>
    <row r="70" spans="1:10" ht="33" customHeight="1" x14ac:dyDescent="0.25">
      <c r="A70" s="207" t="s">
        <v>383</v>
      </c>
      <c r="B70" s="277">
        <f>'A1 Exploitation'!D150</f>
        <v>1</v>
      </c>
      <c r="C70" s="277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7">
        <f>'A2 Exploitation'!D150</f>
        <v>0.9285714285714286</v>
      </c>
      <c r="C71" s="277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7">
        <f>'A3 Exploitation'!D150</f>
        <v>0</v>
      </c>
      <c r="C72" s="277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7">
        <f>'A4 Exploitation'!D150</f>
        <v>0</v>
      </c>
      <c r="C73" s="277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7">
        <f>'A5 Exploitation'!D150</f>
        <v>0</v>
      </c>
      <c r="C74" s="277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7">
        <f>'A6 Exploitation'!D150</f>
        <v>0</v>
      </c>
      <c r="C75" s="277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8" t="s">
        <v>394</v>
      </c>
      <c r="C78" s="278"/>
      <c r="D78" s="199"/>
      <c r="E78" s="199"/>
      <c r="F78" s="199"/>
      <c r="G78" s="199"/>
      <c r="H78" s="199"/>
      <c r="I78" s="199"/>
      <c r="J78" s="198" t="str">
        <f>D18</f>
        <v>Rue de Londres</v>
      </c>
    </row>
    <row r="79" spans="1:10" ht="33" customHeight="1" x14ac:dyDescent="0.25">
      <c r="A79" s="207" t="s">
        <v>383</v>
      </c>
      <c r="B79" s="277">
        <f>'A1 Exploitation'!D190</f>
        <v>0.94230769230769229</v>
      </c>
      <c r="C79" s="277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7">
        <f>'A2 Exploitation'!D190</f>
        <v>0.98076923076923073</v>
      </c>
      <c r="C80" s="277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7">
        <f>'A3 Exploitation'!D190</f>
        <v>0</v>
      </c>
      <c r="C81" s="277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7">
        <f>'A4 Exploitation'!D190</f>
        <v>0</v>
      </c>
      <c r="C82" s="277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7">
        <f>'A5 Exploitation'!D190</f>
        <v>0</v>
      </c>
      <c r="C83" s="277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7">
        <f>'A6 Exploitation'!D190</f>
        <v>0</v>
      </c>
      <c r="C84" s="277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8" t="s">
        <v>395</v>
      </c>
      <c r="C87" s="278"/>
      <c r="D87" s="199"/>
      <c r="E87" s="199"/>
      <c r="F87" s="199"/>
      <c r="G87" s="199"/>
      <c r="H87" s="199"/>
      <c r="I87" s="199"/>
      <c r="J87" s="198" t="str">
        <f>D18</f>
        <v>Rue de Londres</v>
      </c>
    </row>
    <row r="88" spans="1:10" ht="33" customHeight="1" x14ac:dyDescent="0.25">
      <c r="A88" s="207" t="s">
        <v>383</v>
      </c>
      <c r="B88" s="277">
        <f>'A1 Exploitation'!D246</f>
        <v>1</v>
      </c>
      <c r="C88" s="277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7">
        <f>'A2 Exploitation'!D246</f>
        <v>0.97297297297297303</v>
      </c>
      <c r="C89" s="277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7">
        <f>'A3 Exploitation'!D246</f>
        <v>0</v>
      </c>
      <c r="C90" s="277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7">
        <f>'A4 Exploitation'!D246</f>
        <v>0</v>
      </c>
      <c r="C91" s="277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7">
        <f>'A5 Exploitation'!D246</f>
        <v>0</v>
      </c>
      <c r="C92" s="277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7">
        <f>'A6 Exploitation'!D246</f>
        <v>0</v>
      </c>
      <c r="C93" s="277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8" t="s">
        <v>396</v>
      </c>
      <c r="C96" s="278"/>
      <c r="D96" s="199"/>
      <c r="E96" s="199"/>
      <c r="F96" s="199"/>
      <c r="G96" s="199"/>
      <c r="H96" s="199"/>
      <c r="I96" s="199"/>
      <c r="J96" s="198" t="str">
        <f>D18</f>
        <v>Rue de Londres</v>
      </c>
    </row>
    <row r="97" spans="1:10" ht="33" customHeight="1" x14ac:dyDescent="0.25">
      <c r="A97" s="207" t="s">
        <v>383</v>
      </c>
      <c r="B97" s="277">
        <f>'A1 Exploitation'!D289</f>
        <v>1</v>
      </c>
      <c r="C97" s="277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7">
        <f>'A2 Exploitation'!D289</f>
        <v>0.94827586206896552</v>
      </c>
      <c r="C98" s="277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7">
        <f>'A3 Exploitation'!D289</f>
        <v>0</v>
      </c>
      <c r="C99" s="277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7">
        <f>'A4 Exploitation'!D289</f>
        <v>0</v>
      </c>
      <c r="C100" s="277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7">
        <f>'A5 Exploitation'!D289</f>
        <v>0</v>
      </c>
      <c r="C101" s="277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7">
        <f>'A6 Exploitation'!D289</f>
        <v>0</v>
      </c>
      <c r="C102" s="277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8" t="s">
        <v>397</v>
      </c>
      <c r="C105" s="278"/>
      <c r="D105" s="199"/>
      <c r="E105" s="199"/>
      <c r="F105" s="199"/>
      <c r="G105" s="199"/>
      <c r="H105" s="199"/>
      <c r="I105" s="199"/>
      <c r="J105" s="198" t="str">
        <f>D18</f>
        <v>Rue de Londres</v>
      </c>
    </row>
    <row r="106" spans="1:10" ht="33" customHeight="1" x14ac:dyDescent="0.25">
      <c r="A106" s="207" t="s">
        <v>383</v>
      </c>
      <c r="B106" s="277">
        <f>'A1 Exploitation'!D322</f>
        <v>1</v>
      </c>
      <c r="C106" s="277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7">
        <f>'A2 Exploitation'!D322</f>
        <v>1</v>
      </c>
      <c r="C107" s="277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7">
        <f>'A3 Exploitation'!D322</f>
        <v>0</v>
      </c>
      <c r="C108" s="277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7">
        <f>'A4 Exploitation'!D322</f>
        <v>0</v>
      </c>
      <c r="C109" s="277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7">
        <f>'A5 Exploitation'!D322</f>
        <v>0</v>
      </c>
      <c r="C110" s="277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7">
        <f>'A6 Exploitation'!D322</f>
        <v>0</v>
      </c>
      <c r="C111" s="277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8" t="s">
        <v>398</v>
      </c>
      <c r="C114" s="278"/>
      <c r="D114" s="199"/>
      <c r="E114" s="199"/>
      <c r="F114" s="199"/>
      <c r="G114" s="199"/>
      <c r="H114" s="199"/>
      <c r="I114" s="199"/>
      <c r="J114" s="198" t="str">
        <f>D18</f>
        <v>Rue de Londres</v>
      </c>
    </row>
    <row r="115" spans="1:10" ht="33" customHeight="1" x14ac:dyDescent="0.25">
      <c r="A115" s="207" t="s">
        <v>383</v>
      </c>
      <c r="B115" s="277">
        <f>'A1 Exploitation'!D350</f>
        <v>1</v>
      </c>
      <c r="C115" s="277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7">
        <f>'A2 Exploitation'!D350</f>
        <v>1</v>
      </c>
      <c r="C116" s="277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7">
        <f>'A3 Exploitation'!D350</f>
        <v>0</v>
      </c>
      <c r="C117" s="277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7">
        <f>'A4 Exploitation'!D350</f>
        <v>0</v>
      </c>
      <c r="C118" s="277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7">
        <f>'A5 Exploitation'!D350</f>
        <v>0</v>
      </c>
      <c r="C119" s="277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7">
        <f>'A6 Exploitation'!D350</f>
        <v>0</v>
      </c>
      <c r="C120" s="277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8" t="s">
        <v>399</v>
      </c>
      <c r="C123" s="278"/>
      <c r="D123" s="199"/>
      <c r="E123" s="199"/>
      <c r="F123" s="199"/>
      <c r="G123" s="199"/>
      <c r="H123" s="199"/>
      <c r="I123" s="199"/>
      <c r="J123" s="198" t="str">
        <f>D18</f>
        <v>Rue de Londres</v>
      </c>
    </row>
    <row r="124" spans="1:10" ht="33" customHeight="1" x14ac:dyDescent="0.25">
      <c r="A124" s="207" t="s">
        <v>383</v>
      </c>
      <c r="B124" s="277">
        <f>'A1 Exploitation'!D403</f>
        <v>0.9838709677419355</v>
      </c>
      <c r="C124" s="277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7">
        <f>'A2 Exploitation'!D403</f>
        <v>1</v>
      </c>
      <c r="C125" s="277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7">
        <f>'A3 Exploitation'!D403</f>
        <v>0</v>
      </c>
      <c r="C126" s="277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7">
        <f>'A4 Exploitation'!D403</f>
        <v>0</v>
      </c>
      <c r="C127" s="277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7">
        <f>'A5 Exploitation'!D403</f>
        <v>0</v>
      </c>
      <c r="C128" s="277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7">
        <f>'A6 Exploitation'!D403</f>
        <v>0</v>
      </c>
      <c r="C129" s="277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8" t="s">
        <v>400</v>
      </c>
      <c r="C132" s="278"/>
      <c r="D132" s="199"/>
      <c r="E132" s="199"/>
      <c r="F132" s="199"/>
      <c r="G132" s="199"/>
      <c r="H132" s="199"/>
      <c r="I132" s="199"/>
      <c r="J132" s="198" t="str">
        <f>D18</f>
        <v>Rue de Londres</v>
      </c>
    </row>
    <row r="133" spans="1:10" ht="33" customHeight="1" x14ac:dyDescent="0.25">
      <c r="A133" s="207" t="s">
        <v>383</v>
      </c>
      <c r="B133" s="277">
        <f>'A1 Exploitation'!D433</f>
        <v>0.73529411764705888</v>
      </c>
      <c r="C133" s="277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7">
        <f>'A2 Exploitation'!D433</f>
        <v>1</v>
      </c>
      <c r="C134" s="277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7">
        <f>'A3 Exploitation'!D433</f>
        <v>0</v>
      </c>
      <c r="C135" s="277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7">
        <f>'A4 Exploitation'!D433</f>
        <v>0</v>
      </c>
      <c r="C136" s="277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7">
        <f>'A5 Exploitation'!D433</f>
        <v>0</v>
      </c>
      <c r="C137" s="277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7">
        <f>'A6 Exploitation'!D433</f>
        <v>0</v>
      </c>
      <c r="C138" s="277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8" t="s">
        <v>401</v>
      </c>
      <c r="C141" s="278"/>
      <c r="D141" s="199"/>
      <c r="E141" s="199"/>
      <c r="F141" s="199"/>
      <c r="G141" s="199"/>
      <c r="H141" s="199"/>
      <c r="I141" s="199"/>
      <c r="J141" s="198" t="str">
        <f>D18</f>
        <v>Rue de Londres</v>
      </c>
    </row>
    <row r="142" spans="1:10" ht="33" customHeight="1" x14ac:dyDescent="0.25">
      <c r="A142" s="207" t="s">
        <v>383</v>
      </c>
      <c r="B142" s="277">
        <f>'A1 Exploitation'!D452</f>
        <v>1</v>
      </c>
      <c r="C142" s="277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7">
        <f>'A2 Exploitation'!D452</f>
        <v>1</v>
      </c>
      <c r="C143" s="277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7">
        <f>'A3 Exploitation'!D452</f>
        <v>0</v>
      </c>
      <c r="C144" s="277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7">
        <f>'A4 Exploitation'!D452</f>
        <v>0</v>
      </c>
      <c r="C145" s="277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7">
        <f>'A5 Exploitation'!D452</f>
        <v>0</v>
      </c>
      <c r="C146" s="277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7">
        <f>'A6 Exploitation'!D452</f>
        <v>0</v>
      </c>
      <c r="C147" s="277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8" t="s">
        <v>402</v>
      </c>
      <c r="C150" s="278"/>
      <c r="D150" s="199"/>
      <c r="E150" s="199"/>
      <c r="F150" s="199"/>
      <c r="G150" s="199"/>
      <c r="H150" s="199"/>
      <c r="I150" s="199"/>
      <c r="J150" s="198" t="str">
        <f>D18</f>
        <v>Rue de Londres</v>
      </c>
    </row>
    <row r="151" spans="1:10" ht="33" customHeight="1" x14ac:dyDescent="0.25">
      <c r="A151" s="207" t="s">
        <v>383</v>
      </c>
      <c r="B151" s="277">
        <f>'A1 Exploitation'!D462</f>
        <v>1</v>
      </c>
      <c r="C151" s="277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7">
        <f>'A2 Exploitation'!D462</f>
        <v>1</v>
      </c>
      <c r="C152" s="277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7">
        <f>'A3 Exploitation'!D462</f>
        <v>0</v>
      </c>
      <c r="C153" s="277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7">
        <f>'A4 Exploitation'!D462</f>
        <v>0</v>
      </c>
      <c r="C154" s="277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7">
        <f>'A5 Exploitation'!D462</f>
        <v>0</v>
      </c>
      <c r="C155" s="277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7">
        <f>'A6 Exploitation'!D462</f>
        <v>0</v>
      </c>
      <c r="C156" s="277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8" t="s">
        <v>403</v>
      </c>
      <c r="C159" s="278"/>
      <c r="D159" s="199"/>
      <c r="E159" s="199"/>
      <c r="F159" s="199"/>
      <c r="G159" s="199"/>
      <c r="H159" s="199"/>
      <c r="I159" s="199"/>
      <c r="J159" s="198" t="str">
        <f>D18</f>
        <v>Rue de Londres</v>
      </c>
    </row>
    <row r="160" spans="1:10" ht="33" customHeight="1" x14ac:dyDescent="0.25">
      <c r="A160" s="207" t="s">
        <v>383</v>
      </c>
      <c r="B160" s="277">
        <f>'A1 Exploitation'!D471</f>
        <v>0.75</v>
      </c>
      <c r="C160" s="277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7">
        <f>'A2 Exploitation'!D471</f>
        <v>1</v>
      </c>
      <c r="C161" s="277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7">
        <f>'A3 Exploitation'!D471</f>
        <v>0</v>
      </c>
      <c r="C162" s="277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7">
        <f>'A4 Exploitation'!D471</f>
        <v>0</v>
      </c>
      <c r="C163" s="277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7">
        <f>'A5 Exploitation'!D471</f>
        <v>0</v>
      </c>
      <c r="C164" s="277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7">
        <f>'A6 Exploitation'!D471</f>
        <v>0</v>
      </c>
      <c r="C165" s="277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9"/>
      <c r="C166" s="279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9"/>
      <c r="C167" s="279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8" t="s">
        <v>404</v>
      </c>
      <c r="C168" s="278"/>
      <c r="D168" s="199"/>
      <c r="E168" s="199"/>
      <c r="F168" s="199"/>
      <c r="G168" s="199"/>
      <c r="H168" s="199"/>
      <c r="I168" s="199"/>
      <c r="J168" s="198" t="str">
        <f>D18</f>
        <v>Rue de Londres</v>
      </c>
    </row>
    <row r="169" spans="1:10" ht="33" customHeight="1" x14ac:dyDescent="0.25">
      <c r="A169" s="207" t="s">
        <v>383</v>
      </c>
      <c r="B169" s="277">
        <f>'A1 Exploitation'!D492</f>
        <v>1</v>
      </c>
      <c r="C169" s="277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7">
        <f>'A2 Exploitation'!D492</f>
        <v>1</v>
      </c>
      <c r="C170" s="277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7">
        <f>'A3 Exploitation'!D492</f>
        <v>0</v>
      </c>
      <c r="C171" s="277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7">
        <f>'A4 Exploitation'!D492</f>
        <v>0</v>
      </c>
      <c r="C172" s="277"/>
    </row>
    <row r="173" spans="1:10" ht="33" customHeight="1" x14ac:dyDescent="0.25">
      <c r="A173" s="206" t="s">
        <v>387</v>
      </c>
      <c r="B173" s="277">
        <f>'A5 Exploitation'!D492</f>
        <v>0</v>
      </c>
      <c r="C173" s="277"/>
    </row>
    <row r="174" spans="1:10" ht="33" customHeight="1" x14ac:dyDescent="0.25">
      <c r="A174" s="206" t="s">
        <v>388</v>
      </c>
      <c r="B174" s="277">
        <f>'A6 Exploitation'!D492</f>
        <v>0</v>
      </c>
      <c r="C174" s="277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8" t="s">
        <v>405</v>
      </c>
      <c r="C177" s="278"/>
      <c r="J177" s="198" t="str">
        <f>D18</f>
        <v>Rue de Londres</v>
      </c>
    </row>
    <row r="178" spans="1:10" ht="33" customHeight="1" x14ac:dyDescent="0.25">
      <c r="A178" s="207" t="s">
        <v>383</v>
      </c>
      <c r="B178" s="277">
        <f>'A1 Exploitation'!D501</f>
        <v>1</v>
      </c>
      <c r="C178" s="277"/>
    </row>
    <row r="179" spans="1:10" ht="33" customHeight="1" x14ac:dyDescent="0.25">
      <c r="A179" s="206" t="s">
        <v>384</v>
      </c>
      <c r="B179" s="277">
        <f>'A2 Exploitation'!D501</f>
        <v>1</v>
      </c>
      <c r="C179" s="277"/>
    </row>
    <row r="180" spans="1:10" ht="33" customHeight="1" x14ac:dyDescent="0.25">
      <c r="A180" s="207" t="s">
        <v>385</v>
      </c>
      <c r="B180" s="277">
        <f>'A3 Exploitation'!D501</f>
        <v>0</v>
      </c>
      <c r="C180" s="277"/>
    </row>
    <row r="181" spans="1:10" ht="33" customHeight="1" x14ac:dyDescent="0.25">
      <c r="A181" s="207" t="s">
        <v>386</v>
      </c>
      <c r="B181" s="277">
        <f>'A4 Exploitation'!D501</f>
        <v>0</v>
      </c>
      <c r="C181" s="277"/>
    </row>
    <row r="182" spans="1:10" ht="33" customHeight="1" x14ac:dyDescent="0.25">
      <c r="A182" s="206" t="s">
        <v>387</v>
      </c>
      <c r="B182" s="277">
        <f>'A5 Exploitation'!D501</f>
        <v>0</v>
      </c>
      <c r="C182" s="277"/>
    </row>
    <row r="183" spans="1:10" ht="33" customHeight="1" x14ac:dyDescent="0.25">
      <c r="A183" s="206" t="s">
        <v>388</v>
      </c>
      <c r="B183" s="277">
        <f>'A6 Exploitation'!D501</f>
        <v>0</v>
      </c>
      <c r="C183" s="277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8" t="s">
        <v>406</v>
      </c>
      <c r="C186" s="278"/>
      <c r="J186" s="198" t="str">
        <f>D18</f>
        <v>Rue de Londres</v>
      </c>
    </row>
    <row r="187" spans="1:10" ht="33" customHeight="1" x14ac:dyDescent="0.25">
      <c r="A187" s="207" t="s">
        <v>383</v>
      </c>
      <c r="B187" s="277">
        <f>'A1 Technique'!D198</f>
        <v>0.93421052631578949</v>
      </c>
      <c r="C187" s="277"/>
    </row>
    <row r="188" spans="1:10" ht="33" customHeight="1" x14ac:dyDescent="0.25">
      <c r="A188" s="206" t="s">
        <v>384</v>
      </c>
      <c r="B188" s="277">
        <f>'A2 Technique'!D198</f>
        <v>0.86440677966101698</v>
      </c>
      <c r="C188" s="277"/>
    </row>
    <row r="189" spans="1:10" ht="33" customHeight="1" x14ac:dyDescent="0.25">
      <c r="A189" s="207" t="s">
        <v>385</v>
      </c>
      <c r="B189" s="277">
        <f>'A3 Technique'!D198</f>
        <v>0</v>
      </c>
      <c r="C189" s="277"/>
    </row>
    <row r="190" spans="1:10" ht="33" customHeight="1" x14ac:dyDescent="0.25">
      <c r="A190" s="207" t="s">
        <v>386</v>
      </c>
      <c r="B190" s="277">
        <f>'A4 Technique'!D198</f>
        <v>0</v>
      </c>
      <c r="C190" s="277"/>
    </row>
    <row r="191" spans="1:10" ht="33" customHeight="1" x14ac:dyDescent="0.25">
      <c r="A191" s="206" t="s">
        <v>387</v>
      </c>
      <c r="B191" s="277">
        <f>'A5 Technique'!D198</f>
        <v>0</v>
      </c>
      <c r="C191" s="277"/>
    </row>
    <row r="192" spans="1:10" ht="33" customHeight="1" x14ac:dyDescent="0.25">
      <c r="A192" s="206" t="s">
        <v>388</v>
      </c>
      <c r="B192" s="277">
        <f>'A6 Technique'!D198</f>
        <v>0</v>
      </c>
      <c r="C192" s="277"/>
    </row>
  </sheetData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3"/>
      <c r="H7" s="213"/>
      <c r="I7" s="213"/>
    </row>
    <row r="8" spans="1:9" ht="29.25" x14ac:dyDescent="0.45">
      <c r="A8" s="300" t="str">
        <f>'Page de garde'!D18</f>
        <v>Rue de Londres</v>
      </c>
      <c r="B8" s="300"/>
      <c r="C8" s="300"/>
      <c r="D8" s="300"/>
      <c r="E8" s="300"/>
      <c r="F8" s="300"/>
      <c r="G8" s="216"/>
      <c r="H8" s="216"/>
      <c r="I8" s="213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6"/>
      <c r="H9" s="216"/>
      <c r="I9" s="213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6"/>
      <c r="H10" s="216"/>
      <c r="I10" s="213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6"/>
      <c r="H11" s="216"/>
      <c r="I11" s="213"/>
    </row>
    <row r="12" spans="1:9" ht="24" x14ac:dyDescent="0.45">
      <c r="A12" s="38" t="s">
        <v>276</v>
      </c>
      <c r="B12" s="290">
        <f>D505</f>
        <v>0</v>
      </c>
      <c r="C12" s="290"/>
      <c r="D12" s="290"/>
      <c r="E12" s="290"/>
      <c r="F12" s="290"/>
      <c r="G12" s="216"/>
      <c r="H12" s="216"/>
      <c r="I12" s="213"/>
    </row>
    <row r="13" spans="1:9" ht="22.5" x14ac:dyDescent="0.45">
      <c r="A13" s="35"/>
      <c r="B13" s="36"/>
      <c r="C13" s="36"/>
      <c r="D13" s="291"/>
      <c r="E13" s="291"/>
      <c r="F13" s="291"/>
      <c r="G13" s="291"/>
      <c r="H13" s="291"/>
      <c r="I13" s="3"/>
    </row>
    <row r="14" spans="1:9" ht="16.5" customHeight="1" x14ac:dyDescent="0.3">
      <c r="A14" s="292" t="s">
        <v>32</v>
      </c>
      <c r="B14" s="293" t="s">
        <v>33</v>
      </c>
      <c r="C14" s="293"/>
      <c r="D14" s="293" t="s">
        <v>48</v>
      </c>
      <c r="E14" s="294" t="s">
        <v>358</v>
      </c>
      <c r="F14" s="293" t="s">
        <v>214</v>
      </c>
      <c r="G14" s="36"/>
      <c r="H14" s="36"/>
    </row>
    <row r="15" spans="1:9" ht="16.5" customHeight="1" x14ac:dyDescent="0.3">
      <c r="A15" s="292"/>
      <c r="B15" s="77" t="s">
        <v>36</v>
      </c>
      <c r="C15" s="77" t="s">
        <v>35</v>
      </c>
      <c r="D15" s="293"/>
      <c r="E15" s="294"/>
      <c r="F15" s="293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5" t="s">
        <v>1</v>
      </c>
      <c r="B18" s="296"/>
      <c r="C18" s="296"/>
      <c r="D18" s="296"/>
      <c r="E18" s="296"/>
      <c r="F18" s="296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8" t="s">
        <v>63</v>
      </c>
      <c r="B45" s="289"/>
      <c r="C45" s="289"/>
      <c r="D45" s="289"/>
      <c r="E45" s="289"/>
      <c r="F45" s="28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8" t="s">
        <v>63</v>
      </c>
      <c r="B101" s="289"/>
      <c r="C101" s="289"/>
      <c r="D101" s="289"/>
      <c r="E101" s="289"/>
      <c r="F101" s="28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8" t="s">
        <v>63</v>
      </c>
      <c r="B154" s="289"/>
      <c r="C154" s="289"/>
      <c r="D154" s="289"/>
      <c r="E154" s="289"/>
      <c r="F154" s="28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8" t="s">
        <v>113</v>
      </c>
      <c r="B354" s="289"/>
      <c r="C354" s="289"/>
      <c r="D354" s="289"/>
      <c r="E354" s="289"/>
      <c r="F354" s="28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8" t="s">
        <v>19</v>
      </c>
      <c r="B407" s="289"/>
      <c r="C407" s="289"/>
      <c r="D407" s="289"/>
      <c r="E407" s="289"/>
      <c r="F407" s="28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8" t="s">
        <v>122</v>
      </c>
      <c r="B418" s="289"/>
      <c r="C418" s="289"/>
      <c r="D418" s="289"/>
      <c r="E418" s="289"/>
      <c r="F418" s="28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5"/>
      <c r="E1" s="315"/>
      <c r="F1" s="315"/>
      <c r="G1" s="315"/>
      <c r="H1" s="315"/>
      <c r="I1" s="31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6"/>
      <c r="H6" s="216"/>
      <c r="I6" s="216"/>
    </row>
    <row r="7" spans="1:9" s="36" customFormat="1" ht="21.75" customHeight="1" x14ac:dyDescent="0.45">
      <c r="A7" s="300" t="str">
        <f>'A1 Exploitation'!A8:F8</f>
        <v>Rue de Londres</v>
      </c>
      <c r="B7" s="300"/>
      <c r="C7" s="300"/>
      <c r="D7" s="300"/>
      <c r="E7" s="300"/>
      <c r="F7" s="300"/>
      <c r="G7" s="216"/>
      <c r="H7" s="216"/>
      <c r="I7" s="216"/>
    </row>
    <row r="8" spans="1:9" s="36" customFormat="1" ht="24" x14ac:dyDescent="0.45">
      <c r="A8" s="38" t="s">
        <v>44</v>
      </c>
      <c r="B8" s="316">
        <f>'A5 Exploitation'!B9:F9</f>
        <v>0</v>
      </c>
      <c r="C8" s="316"/>
      <c r="D8" s="316"/>
      <c r="E8" s="316"/>
      <c r="F8" s="316"/>
      <c r="G8" s="216"/>
      <c r="H8" s="216"/>
      <c r="I8" s="216"/>
    </row>
    <row r="9" spans="1:9" s="36" customFormat="1" ht="24" x14ac:dyDescent="0.45">
      <c r="A9" s="39" t="s">
        <v>46</v>
      </c>
      <c r="B9" s="317">
        <f>'A5 Exploitation'!B10:F10</f>
        <v>0</v>
      </c>
      <c r="C9" s="317"/>
      <c r="D9" s="317"/>
      <c r="E9" s="317"/>
      <c r="F9" s="317"/>
      <c r="G9" s="216"/>
      <c r="H9" s="216"/>
      <c r="I9" s="216"/>
    </row>
    <row r="10" spans="1:9" s="36" customFormat="1" ht="24" x14ac:dyDescent="0.45">
      <c r="A10" s="38" t="s">
        <v>45</v>
      </c>
      <c r="B10" s="314">
        <f>'A5 Exploitation'!B11:F11</f>
        <v>0</v>
      </c>
      <c r="C10" s="314"/>
      <c r="D10" s="314"/>
      <c r="E10" s="314"/>
      <c r="F10" s="314"/>
      <c r="G10" s="216"/>
      <c r="H10" s="216"/>
      <c r="I10" s="216"/>
    </row>
    <row r="11" spans="1:9" s="36" customFormat="1" ht="24" x14ac:dyDescent="0.45">
      <c r="A11" s="38" t="s">
        <v>341</v>
      </c>
      <c r="B11" s="318">
        <f>D198</f>
        <v>0</v>
      </c>
      <c r="C11" s="318"/>
      <c r="D11" s="318"/>
      <c r="E11" s="318"/>
      <c r="F11" s="318"/>
      <c r="G11" s="216"/>
      <c r="H11" s="216"/>
      <c r="I11" s="216"/>
    </row>
    <row r="12" spans="1:9" s="36" customFormat="1" ht="22.5" x14ac:dyDescent="0.45">
      <c r="A12" s="35"/>
      <c r="D12" s="291"/>
      <c r="E12" s="291"/>
      <c r="F12" s="291"/>
      <c r="G12" s="291"/>
      <c r="H12" s="291"/>
      <c r="I12" s="40"/>
    </row>
    <row r="13" spans="1:9" s="36" customFormat="1" ht="11.25" customHeight="1" x14ac:dyDescent="0.3">
      <c r="A13" s="292" t="s">
        <v>32</v>
      </c>
      <c r="B13" s="293" t="s">
        <v>33</v>
      </c>
      <c r="C13" s="293"/>
      <c r="D13" s="293" t="s">
        <v>48</v>
      </c>
      <c r="E13" s="293" t="s">
        <v>213</v>
      </c>
      <c r="F13" s="293" t="s">
        <v>214</v>
      </c>
    </row>
    <row r="14" spans="1:9" s="36" customFormat="1" ht="12.75" customHeight="1" x14ac:dyDescent="0.3">
      <c r="A14" s="292"/>
      <c r="B14" s="70" t="s">
        <v>36</v>
      </c>
      <c r="C14" s="70" t="s">
        <v>35</v>
      </c>
      <c r="D14" s="293"/>
      <c r="E14" s="293"/>
      <c r="F14" s="293"/>
    </row>
    <row r="15" spans="1:9" x14ac:dyDescent="0.3">
      <c r="A15" s="41"/>
      <c r="B15" s="41"/>
      <c r="C15" s="41"/>
      <c r="D15" s="41"/>
    </row>
    <row r="16" spans="1:9" ht="19.5" x14ac:dyDescent="0.4">
      <c r="A16" s="319" t="s">
        <v>0</v>
      </c>
      <c r="B16" s="320"/>
      <c r="C16" s="320"/>
      <c r="D16" s="320"/>
      <c r="E16" s="320"/>
      <c r="F16" s="320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1" t="s">
        <v>38</v>
      </c>
      <c r="B22" s="308"/>
      <c r="C22" s="309"/>
      <c r="D22" s="215">
        <f>SUM(B17:C21)</f>
        <v>0</v>
      </c>
    </row>
    <row r="23" spans="1:6" x14ac:dyDescent="0.3">
      <c r="A23" s="305" t="s">
        <v>342</v>
      </c>
      <c r="B23" s="306"/>
      <c r="C23" s="307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5" t="s">
        <v>38</v>
      </c>
      <c r="B32" s="306"/>
      <c r="C32" s="307"/>
      <c r="D32" s="214">
        <f>SUM(B26:C31)</f>
        <v>0</v>
      </c>
    </row>
    <row r="33" spans="1:6" x14ac:dyDescent="0.3">
      <c r="A33" s="305" t="s">
        <v>342</v>
      </c>
      <c r="B33" s="306"/>
      <c r="C33" s="307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5" t="s">
        <v>38</v>
      </c>
      <c r="B41" s="306"/>
      <c r="C41" s="307"/>
      <c r="D41" s="214">
        <f>SUM(B36:C40)</f>
        <v>0</v>
      </c>
      <c r="E41" s="37"/>
      <c r="F41" s="37"/>
    </row>
    <row r="42" spans="1:6" s="50" customFormat="1" x14ac:dyDescent="0.3">
      <c r="A42" s="305" t="s">
        <v>342</v>
      </c>
      <c r="B42" s="306"/>
      <c r="C42" s="307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2" t="s">
        <v>21</v>
      </c>
      <c r="B44" s="313"/>
      <c r="C44" s="313"/>
      <c r="D44" s="313"/>
      <c r="E44" s="313"/>
      <c r="F44" s="313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5" t="s">
        <v>38</v>
      </c>
      <c r="B51" s="306"/>
      <c r="C51" s="307"/>
      <c r="D51" s="214">
        <f>SUM(B45:C50)</f>
        <v>0</v>
      </c>
    </row>
    <row r="52" spans="1:6" x14ac:dyDescent="0.3">
      <c r="A52" s="305" t="s">
        <v>342</v>
      </c>
      <c r="B52" s="306"/>
      <c r="C52" s="307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5" t="s">
        <v>38</v>
      </c>
      <c r="B62" s="306"/>
      <c r="C62" s="307"/>
      <c r="D62" s="214">
        <f>SUM(B55:C61)</f>
        <v>0</v>
      </c>
    </row>
    <row r="63" spans="1:6" x14ac:dyDescent="0.3">
      <c r="A63" s="305" t="s">
        <v>342</v>
      </c>
      <c r="B63" s="306"/>
      <c r="C63" s="307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5" t="s">
        <v>38</v>
      </c>
      <c r="B83" s="306"/>
      <c r="C83" s="307"/>
      <c r="D83" s="214">
        <f>SUM(B66:C82)</f>
        <v>0</v>
      </c>
    </row>
    <row r="84" spans="1:6" x14ac:dyDescent="0.3">
      <c r="A84" s="305" t="s">
        <v>342</v>
      </c>
      <c r="B84" s="306"/>
      <c r="C84" s="307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5" t="s">
        <v>38</v>
      </c>
      <c r="B101" s="306"/>
      <c r="C101" s="307"/>
      <c r="D101" s="214">
        <f>SUM(B87:C100)</f>
        <v>0</v>
      </c>
    </row>
    <row r="102" spans="1:6" x14ac:dyDescent="0.3">
      <c r="A102" s="305" t="s">
        <v>342</v>
      </c>
      <c r="B102" s="306"/>
      <c r="C102" s="307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5" t="s">
        <v>38</v>
      </c>
      <c r="B117" s="306"/>
      <c r="C117" s="307"/>
      <c r="D117" s="214">
        <f>SUM(B106:C116)</f>
        <v>0</v>
      </c>
      <c r="E117" s="37"/>
      <c r="F117" s="37"/>
    </row>
    <row r="118" spans="1:6" s="50" customFormat="1" x14ac:dyDescent="0.3">
      <c r="A118" s="305" t="s">
        <v>342</v>
      </c>
      <c r="B118" s="306"/>
      <c r="C118" s="307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5" t="s">
        <v>38</v>
      </c>
      <c r="B132" s="306"/>
      <c r="C132" s="307"/>
      <c r="D132" s="214">
        <f>SUM(B121:C131)</f>
        <v>0</v>
      </c>
    </row>
    <row r="133" spans="1:6" x14ac:dyDescent="0.3">
      <c r="A133" s="305" t="s">
        <v>342</v>
      </c>
      <c r="B133" s="306"/>
      <c r="C133" s="307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5" t="s">
        <v>38</v>
      </c>
      <c r="B148" s="306"/>
      <c r="C148" s="307"/>
      <c r="D148" s="214">
        <f>SUM(B136:C147)</f>
        <v>0</v>
      </c>
    </row>
    <row r="149" spans="1:6" x14ac:dyDescent="0.3">
      <c r="A149" s="305" t="s">
        <v>342</v>
      </c>
      <c r="B149" s="306"/>
      <c r="C149" s="307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5" t="s">
        <v>38</v>
      </c>
      <c r="B160" s="308"/>
      <c r="C160" s="309"/>
      <c r="D160" s="215">
        <f>SUM(B152:C159)</f>
        <v>0</v>
      </c>
    </row>
    <row r="161" spans="1:6" x14ac:dyDescent="0.3">
      <c r="A161" s="305" t="s">
        <v>342</v>
      </c>
      <c r="B161" s="306"/>
      <c r="C161" s="307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5" t="s">
        <v>38</v>
      </c>
      <c r="B168" s="306"/>
      <c r="C168" s="307"/>
      <c r="D168" s="214">
        <f>SUM(B164:C167)</f>
        <v>0</v>
      </c>
    </row>
    <row r="169" spans="1:6" x14ac:dyDescent="0.3">
      <c r="A169" s="305" t="s">
        <v>342</v>
      </c>
      <c r="B169" s="306"/>
      <c r="C169" s="307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5" t="s">
        <v>38</v>
      </c>
      <c r="B176" s="306"/>
      <c r="C176" s="307"/>
      <c r="D176" s="214">
        <f>SUM(B172:C175)</f>
        <v>0</v>
      </c>
    </row>
    <row r="177" spans="1:6" x14ac:dyDescent="0.3">
      <c r="A177" s="305" t="s">
        <v>342</v>
      </c>
      <c r="B177" s="306"/>
      <c r="C177" s="307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5" t="s">
        <v>38</v>
      </c>
      <c r="B185" s="306"/>
      <c r="C185" s="307"/>
      <c r="D185" s="214">
        <f>SUM(B180:C184)</f>
        <v>0</v>
      </c>
    </row>
    <row r="186" spans="1:6" x14ac:dyDescent="0.3">
      <c r="A186" s="305" t="s">
        <v>342</v>
      </c>
      <c r="B186" s="306"/>
      <c r="C186" s="307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5" t="s">
        <v>38</v>
      </c>
      <c r="B193" s="306"/>
      <c r="C193" s="307"/>
      <c r="D193" s="97">
        <f>SUM(B189:C192)</f>
        <v>0</v>
      </c>
    </row>
    <row r="194" spans="1:4" x14ac:dyDescent="0.3">
      <c r="A194" s="305" t="s">
        <v>342</v>
      </c>
      <c r="B194" s="306"/>
      <c r="C194" s="307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3"/>
      <c r="H7" s="213"/>
      <c r="I7" s="213"/>
    </row>
    <row r="8" spans="1:9" ht="29.25" x14ac:dyDescent="0.45">
      <c r="A8" s="300" t="str">
        <f>'Page de garde'!D18</f>
        <v>Rue de Londres</v>
      </c>
      <c r="B8" s="300"/>
      <c r="C8" s="300"/>
      <c r="D8" s="300"/>
      <c r="E8" s="300"/>
      <c r="F8" s="300"/>
      <c r="G8" s="216"/>
      <c r="H8" s="216"/>
      <c r="I8" s="213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6"/>
      <c r="H9" s="216"/>
      <c r="I9" s="213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6"/>
      <c r="H10" s="216"/>
      <c r="I10" s="213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6"/>
      <c r="H11" s="216"/>
      <c r="I11" s="213"/>
    </row>
    <row r="12" spans="1:9" ht="24" x14ac:dyDescent="0.45">
      <c r="A12" s="38" t="s">
        <v>276</v>
      </c>
      <c r="B12" s="290">
        <f>D505</f>
        <v>0</v>
      </c>
      <c r="C12" s="290"/>
      <c r="D12" s="290"/>
      <c r="E12" s="290"/>
      <c r="F12" s="290"/>
      <c r="G12" s="216"/>
      <c r="H12" s="216"/>
      <c r="I12" s="213"/>
    </row>
    <row r="13" spans="1:9" ht="22.5" x14ac:dyDescent="0.45">
      <c r="A13" s="35"/>
      <c r="B13" s="36"/>
      <c r="C13" s="36"/>
      <c r="D13" s="291"/>
      <c r="E13" s="291"/>
      <c r="F13" s="291"/>
      <c r="G13" s="291"/>
      <c r="H13" s="291"/>
      <c r="I13" s="3"/>
    </row>
    <row r="14" spans="1:9" ht="16.5" customHeight="1" x14ac:dyDescent="0.3">
      <c r="A14" s="292" t="s">
        <v>32</v>
      </c>
      <c r="B14" s="293" t="s">
        <v>33</v>
      </c>
      <c r="C14" s="293"/>
      <c r="D14" s="293" t="s">
        <v>48</v>
      </c>
      <c r="E14" s="294" t="s">
        <v>358</v>
      </c>
      <c r="F14" s="293" t="s">
        <v>214</v>
      </c>
      <c r="G14" s="36"/>
      <c r="H14" s="36"/>
    </row>
    <row r="15" spans="1:9" ht="16.5" customHeight="1" x14ac:dyDescent="0.3">
      <c r="A15" s="292"/>
      <c r="B15" s="77" t="s">
        <v>36</v>
      </c>
      <c r="C15" s="77" t="s">
        <v>35</v>
      </c>
      <c r="D15" s="293"/>
      <c r="E15" s="294"/>
      <c r="F15" s="293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5" t="s">
        <v>1</v>
      </c>
      <c r="B18" s="296"/>
      <c r="C18" s="296"/>
      <c r="D18" s="296"/>
      <c r="E18" s="296"/>
      <c r="F18" s="296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8" t="s">
        <v>63</v>
      </c>
      <c r="B45" s="289"/>
      <c r="C45" s="289"/>
      <c r="D45" s="289"/>
      <c r="E45" s="289"/>
      <c r="F45" s="28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8" t="s">
        <v>63</v>
      </c>
      <c r="B101" s="289"/>
      <c r="C101" s="289"/>
      <c r="D101" s="289"/>
      <c r="E101" s="289"/>
      <c r="F101" s="28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8" t="s">
        <v>63</v>
      </c>
      <c r="B154" s="289"/>
      <c r="C154" s="289"/>
      <c r="D154" s="289"/>
      <c r="E154" s="289"/>
      <c r="F154" s="28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8" t="s">
        <v>113</v>
      </c>
      <c r="B354" s="289"/>
      <c r="C354" s="289"/>
      <c r="D354" s="289"/>
      <c r="E354" s="289"/>
      <c r="F354" s="28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8" t="s">
        <v>19</v>
      </c>
      <c r="B407" s="289"/>
      <c r="C407" s="289"/>
      <c r="D407" s="289"/>
      <c r="E407" s="289"/>
      <c r="F407" s="28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8" t="s">
        <v>122</v>
      </c>
      <c r="B418" s="289"/>
      <c r="C418" s="289"/>
      <c r="D418" s="289"/>
      <c r="E418" s="289"/>
      <c r="F418" s="28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5"/>
      <c r="E1" s="315"/>
      <c r="F1" s="315"/>
      <c r="G1" s="315"/>
      <c r="H1" s="315"/>
      <c r="I1" s="31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6"/>
      <c r="H6" s="216"/>
      <c r="I6" s="216"/>
    </row>
    <row r="7" spans="1:9" s="36" customFormat="1" ht="21.75" customHeight="1" x14ac:dyDescent="0.45">
      <c r="A7" s="300" t="str">
        <f>'A1 Exploitation'!A8:F8</f>
        <v>Rue de Londres</v>
      </c>
      <c r="B7" s="300"/>
      <c r="C7" s="300"/>
      <c r="D7" s="300"/>
      <c r="E7" s="300"/>
      <c r="F7" s="300"/>
      <c r="G7" s="216"/>
      <c r="H7" s="216"/>
      <c r="I7" s="216"/>
    </row>
    <row r="8" spans="1:9" s="36" customFormat="1" ht="24" x14ac:dyDescent="0.45">
      <c r="A8" s="38" t="s">
        <v>44</v>
      </c>
      <c r="B8" s="316">
        <f>'A6 Exploitation'!B9:F9</f>
        <v>0</v>
      </c>
      <c r="C8" s="316"/>
      <c r="D8" s="316"/>
      <c r="E8" s="316"/>
      <c r="F8" s="316"/>
      <c r="G8" s="216"/>
      <c r="H8" s="216"/>
      <c r="I8" s="216"/>
    </row>
    <row r="9" spans="1:9" s="36" customFormat="1" ht="24" x14ac:dyDescent="0.45">
      <c r="A9" s="39" t="s">
        <v>46</v>
      </c>
      <c r="B9" s="317">
        <f>'A6 Exploitation'!B10:F10</f>
        <v>0</v>
      </c>
      <c r="C9" s="317"/>
      <c r="D9" s="317"/>
      <c r="E9" s="317"/>
      <c r="F9" s="317"/>
      <c r="G9" s="216"/>
      <c r="H9" s="216"/>
      <c r="I9" s="216"/>
    </row>
    <row r="10" spans="1:9" s="36" customFormat="1" ht="24" x14ac:dyDescent="0.45">
      <c r="A10" s="38" t="s">
        <v>45</v>
      </c>
      <c r="B10" s="314">
        <f>'A6 Exploitation'!B11:F11</f>
        <v>0</v>
      </c>
      <c r="C10" s="314"/>
      <c r="D10" s="314"/>
      <c r="E10" s="314"/>
      <c r="F10" s="314"/>
      <c r="G10" s="216"/>
      <c r="H10" s="216"/>
      <c r="I10" s="216"/>
    </row>
    <row r="11" spans="1:9" s="36" customFormat="1" ht="24" x14ac:dyDescent="0.45">
      <c r="A11" s="38" t="s">
        <v>341</v>
      </c>
      <c r="B11" s="318">
        <f>D198</f>
        <v>0</v>
      </c>
      <c r="C11" s="318"/>
      <c r="D11" s="318"/>
      <c r="E11" s="318"/>
      <c r="F11" s="318"/>
      <c r="G11" s="216"/>
      <c r="H11" s="216"/>
      <c r="I11" s="216"/>
    </row>
    <row r="12" spans="1:9" s="36" customFormat="1" ht="22.5" x14ac:dyDescent="0.45">
      <c r="A12" s="35"/>
      <c r="D12" s="291"/>
      <c r="E12" s="291"/>
      <c r="F12" s="291"/>
      <c r="G12" s="291"/>
      <c r="H12" s="291"/>
      <c r="I12" s="40"/>
    </row>
    <row r="13" spans="1:9" s="36" customFormat="1" ht="11.25" customHeight="1" x14ac:dyDescent="0.3">
      <c r="A13" s="292" t="s">
        <v>32</v>
      </c>
      <c r="B13" s="293" t="s">
        <v>33</v>
      </c>
      <c r="C13" s="293"/>
      <c r="D13" s="293" t="s">
        <v>48</v>
      </c>
      <c r="E13" s="293" t="s">
        <v>213</v>
      </c>
      <c r="F13" s="293" t="s">
        <v>214</v>
      </c>
    </row>
    <row r="14" spans="1:9" s="36" customFormat="1" ht="12.75" customHeight="1" x14ac:dyDescent="0.3">
      <c r="A14" s="292"/>
      <c r="B14" s="70" t="s">
        <v>36</v>
      </c>
      <c r="C14" s="70" t="s">
        <v>35</v>
      </c>
      <c r="D14" s="293"/>
      <c r="E14" s="293"/>
      <c r="F14" s="293"/>
    </row>
    <row r="15" spans="1:9" x14ac:dyDescent="0.3">
      <c r="A15" s="41"/>
      <c r="B15" s="41"/>
      <c r="C15" s="41"/>
      <c r="D15" s="41"/>
    </row>
    <row r="16" spans="1:9" ht="19.5" x14ac:dyDescent="0.4">
      <c r="A16" s="319" t="s">
        <v>0</v>
      </c>
      <c r="B16" s="320"/>
      <c r="C16" s="320"/>
      <c r="D16" s="320"/>
      <c r="E16" s="320"/>
      <c r="F16" s="320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1" t="s">
        <v>38</v>
      </c>
      <c r="B22" s="308"/>
      <c r="C22" s="309"/>
      <c r="D22" s="215">
        <f>SUM(B17:C21)</f>
        <v>0</v>
      </c>
    </row>
    <row r="23" spans="1:6" x14ac:dyDescent="0.3">
      <c r="A23" s="305" t="s">
        <v>342</v>
      </c>
      <c r="B23" s="306"/>
      <c r="C23" s="307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5" t="s">
        <v>38</v>
      </c>
      <c r="B32" s="306"/>
      <c r="C32" s="307"/>
      <c r="D32" s="214">
        <f>SUM(B26:C31)</f>
        <v>0</v>
      </c>
    </row>
    <row r="33" spans="1:6" x14ac:dyDescent="0.3">
      <c r="A33" s="305" t="s">
        <v>342</v>
      </c>
      <c r="B33" s="306"/>
      <c r="C33" s="307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5" t="s">
        <v>38</v>
      </c>
      <c r="B41" s="306"/>
      <c r="C41" s="307"/>
      <c r="D41" s="214">
        <f>SUM(B36:C40)</f>
        <v>0</v>
      </c>
      <c r="E41" s="37"/>
      <c r="F41" s="37"/>
    </row>
    <row r="42" spans="1:6" s="50" customFormat="1" x14ac:dyDescent="0.3">
      <c r="A42" s="305" t="s">
        <v>342</v>
      </c>
      <c r="B42" s="306"/>
      <c r="C42" s="307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2" t="s">
        <v>21</v>
      </c>
      <c r="B44" s="313"/>
      <c r="C44" s="313"/>
      <c r="D44" s="313"/>
      <c r="E44" s="313"/>
      <c r="F44" s="313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5" t="s">
        <v>38</v>
      </c>
      <c r="B51" s="306"/>
      <c r="C51" s="307"/>
      <c r="D51" s="214">
        <f>SUM(B45:C50)</f>
        <v>0</v>
      </c>
    </row>
    <row r="52" spans="1:6" x14ac:dyDescent="0.3">
      <c r="A52" s="305" t="s">
        <v>342</v>
      </c>
      <c r="B52" s="306"/>
      <c r="C52" s="307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5" t="s">
        <v>38</v>
      </c>
      <c r="B62" s="306"/>
      <c r="C62" s="307"/>
      <c r="D62" s="214">
        <f>SUM(B55:C61)</f>
        <v>0</v>
      </c>
    </row>
    <row r="63" spans="1:6" x14ac:dyDescent="0.3">
      <c r="A63" s="305" t="s">
        <v>342</v>
      </c>
      <c r="B63" s="306"/>
      <c r="C63" s="307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5" t="s">
        <v>38</v>
      </c>
      <c r="B83" s="306"/>
      <c r="C83" s="307"/>
      <c r="D83" s="214">
        <f>SUM(B66:C82)</f>
        <v>0</v>
      </c>
    </row>
    <row r="84" spans="1:6" x14ac:dyDescent="0.3">
      <c r="A84" s="305" t="s">
        <v>342</v>
      </c>
      <c r="B84" s="306"/>
      <c r="C84" s="307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5" t="s">
        <v>38</v>
      </c>
      <c r="B101" s="306"/>
      <c r="C101" s="307"/>
      <c r="D101" s="214">
        <f>SUM(B87:C100)</f>
        <v>0</v>
      </c>
    </row>
    <row r="102" spans="1:6" x14ac:dyDescent="0.3">
      <c r="A102" s="305" t="s">
        <v>342</v>
      </c>
      <c r="B102" s="306"/>
      <c r="C102" s="307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5" t="s">
        <v>38</v>
      </c>
      <c r="B117" s="306"/>
      <c r="C117" s="307"/>
      <c r="D117" s="214">
        <f>SUM(B106:C116)</f>
        <v>0</v>
      </c>
      <c r="E117" s="37"/>
      <c r="F117" s="37"/>
    </row>
    <row r="118" spans="1:6" s="50" customFormat="1" x14ac:dyDescent="0.3">
      <c r="A118" s="305" t="s">
        <v>342</v>
      </c>
      <c r="B118" s="306"/>
      <c r="C118" s="307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5" t="s">
        <v>38</v>
      </c>
      <c r="B132" s="306"/>
      <c r="C132" s="307"/>
      <c r="D132" s="214">
        <f>SUM(B121:C131)</f>
        <v>0</v>
      </c>
    </row>
    <row r="133" spans="1:6" x14ac:dyDescent="0.3">
      <c r="A133" s="305" t="s">
        <v>342</v>
      </c>
      <c r="B133" s="306"/>
      <c r="C133" s="307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5" t="s">
        <v>38</v>
      </c>
      <c r="B148" s="306"/>
      <c r="C148" s="307"/>
      <c r="D148" s="214">
        <f>SUM(B136:C147)</f>
        <v>0</v>
      </c>
    </row>
    <row r="149" spans="1:6" x14ac:dyDescent="0.3">
      <c r="A149" s="305" t="s">
        <v>342</v>
      </c>
      <c r="B149" s="306"/>
      <c r="C149" s="307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5" t="s">
        <v>38</v>
      </c>
      <c r="B160" s="308"/>
      <c r="C160" s="309"/>
      <c r="D160" s="215">
        <f>SUM(B152:C159)</f>
        <v>0</v>
      </c>
    </row>
    <row r="161" spans="1:6" x14ac:dyDescent="0.3">
      <c r="A161" s="305" t="s">
        <v>342</v>
      </c>
      <c r="B161" s="306"/>
      <c r="C161" s="307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5" t="s">
        <v>38</v>
      </c>
      <c r="B168" s="306"/>
      <c r="C168" s="307"/>
      <c r="D168" s="214">
        <f>SUM(B164:C167)</f>
        <v>0</v>
      </c>
    </row>
    <row r="169" spans="1:6" x14ac:dyDescent="0.3">
      <c r="A169" s="305" t="s">
        <v>342</v>
      </c>
      <c r="B169" s="306"/>
      <c r="C169" s="307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5" t="s">
        <v>38</v>
      </c>
      <c r="B176" s="306"/>
      <c r="C176" s="307"/>
      <c r="D176" s="214">
        <f>SUM(B172:C175)</f>
        <v>0</v>
      </c>
    </row>
    <row r="177" spans="1:6" x14ac:dyDescent="0.3">
      <c r="A177" s="305" t="s">
        <v>342</v>
      </c>
      <c r="B177" s="306"/>
      <c r="C177" s="307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5" t="s">
        <v>38</v>
      </c>
      <c r="B185" s="306"/>
      <c r="C185" s="307"/>
      <c r="D185" s="214">
        <f>SUM(B180:C184)</f>
        <v>0</v>
      </c>
    </row>
    <row r="186" spans="1:6" x14ac:dyDescent="0.3">
      <c r="A186" s="305" t="s">
        <v>342</v>
      </c>
      <c r="B186" s="306"/>
      <c r="C186" s="307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5" t="s">
        <v>38</v>
      </c>
      <c r="B193" s="306"/>
      <c r="C193" s="307"/>
      <c r="D193" s="97">
        <f>SUM(B189:C192)</f>
        <v>0</v>
      </c>
    </row>
    <row r="194" spans="1:4" x14ac:dyDescent="0.3">
      <c r="A194" s="305" t="s">
        <v>342</v>
      </c>
      <c r="B194" s="306"/>
      <c r="C194" s="307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="90" zoomScaleNormal="71" zoomScaleSheetLayoutView="90" workbookViewId="0">
      <selection activeCell="E5" sqref="E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124"/>
      <c r="H7" s="124"/>
      <c r="I7" s="124"/>
    </row>
    <row r="8" spans="1:9" ht="29.25" x14ac:dyDescent="0.5">
      <c r="A8" s="300" t="str">
        <f>'Page de garde'!D18</f>
        <v>Rue de Londres</v>
      </c>
      <c r="B8" s="300"/>
      <c r="C8" s="300"/>
      <c r="D8" s="300"/>
      <c r="E8" s="300"/>
      <c r="F8" s="300"/>
      <c r="G8" s="126"/>
      <c r="H8" s="126"/>
      <c r="I8" s="124"/>
    </row>
    <row r="9" spans="1:9" ht="24.75" x14ac:dyDescent="0.5">
      <c r="A9" s="38" t="s">
        <v>44</v>
      </c>
      <c r="B9" s="301" t="s">
        <v>413</v>
      </c>
      <c r="C9" s="301"/>
      <c r="D9" s="301"/>
      <c r="E9" s="301"/>
      <c r="F9" s="301"/>
      <c r="G9" s="126"/>
      <c r="H9" s="126"/>
      <c r="I9" s="124"/>
    </row>
    <row r="10" spans="1:9" ht="24" x14ac:dyDescent="0.45">
      <c r="A10" s="39" t="s">
        <v>46</v>
      </c>
      <c r="B10" s="302" t="s">
        <v>414</v>
      </c>
      <c r="C10" s="302"/>
      <c r="D10" s="302"/>
      <c r="E10" s="302"/>
      <c r="F10" s="302"/>
      <c r="G10" s="126"/>
      <c r="H10" s="126"/>
      <c r="I10" s="124"/>
    </row>
    <row r="11" spans="1:9" ht="24.75" x14ac:dyDescent="0.5">
      <c r="A11" s="38" t="s">
        <v>45</v>
      </c>
      <c r="B11" s="297">
        <v>42803</v>
      </c>
      <c r="C11" s="297"/>
      <c r="D11" s="297"/>
      <c r="E11" s="297"/>
      <c r="F11" s="297"/>
      <c r="G11" s="126"/>
      <c r="H11" s="126"/>
      <c r="I11" s="124"/>
    </row>
    <row r="12" spans="1:9" ht="24.75" x14ac:dyDescent="0.5">
      <c r="A12" s="38" t="s">
        <v>276</v>
      </c>
      <c r="B12" s="290">
        <f>D505</f>
        <v>0.97426470588235292</v>
      </c>
      <c r="C12" s="290"/>
      <c r="D12" s="290"/>
      <c r="E12" s="290"/>
      <c r="F12" s="290"/>
      <c r="G12" s="126"/>
      <c r="H12" s="126"/>
      <c r="I12" s="124"/>
    </row>
    <row r="13" spans="1:9" ht="22.5" x14ac:dyDescent="0.45">
      <c r="A13" s="35"/>
      <c r="B13" s="36"/>
      <c r="C13" s="36"/>
      <c r="D13" s="291"/>
      <c r="E13" s="291"/>
      <c r="F13" s="291"/>
      <c r="G13" s="291"/>
      <c r="H13" s="291"/>
      <c r="I13" s="3"/>
    </row>
    <row r="14" spans="1:9" ht="16.5" customHeight="1" x14ac:dyDescent="0.3">
      <c r="A14" s="292" t="s">
        <v>32</v>
      </c>
      <c r="B14" s="293" t="s">
        <v>33</v>
      </c>
      <c r="C14" s="293"/>
      <c r="D14" s="293" t="s">
        <v>48</v>
      </c>
      <c r="E14" s="294" t="s">
        <v>358</v>
      </c>
      <c r="F14" s="293" t="s">
        <v>214</v>
      </c>
      <c r="G14" s="36"/>
      <c r="H14" s="36"/>
    </row>
    <row r="15" spans="1:9" ht="16.5" customHeight="1" x14ac:dyDescent="0.3">
      <c r="A15" s="292"/>
      <c r="B15" s="77" t="s">
        <v>36</v>
      </c>
      <c r="C15" s="77" t="s">
        <v>35</v>
      </c>
      <c r="D15" s="293"/>
      <c r="E15" s="294"/>
      <c r="F15" s="293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42803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5" t="s">
        <v>1</v>
      </c>
      <c r="B18" s="296"/>
      <c r="C18" s="296"/>
      <c r="D18" s="296"/>
      <c r="E18" s="296"/>
      <c r="F18" s="296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ht="30" x14ac:dyDescent="0.25">
      <c r="A21" s="17" t="s">
        <v>98</v>
      </c>
      <c r="B21" s="170">
        <v>0</v>
      </c>
      <c r="C21" s="136"/>
      <c r="D21" s="129" t="s">
        <v>411</v>
      </c>
      <c r="E21" s="129" t="s">
        <v>439</v>
      </c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3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412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42803</v>
      </c>
      <c r="B44" s="6"/>
      <c r="C44" s="7"/>
      <c r="D44" s="6"/>
    </row>
    <row r="45" spans="1:7" ht="16.5" x14ac:dyDescent="0.25">
      <c r="A45" s="288" t="s">
        <v>63</v>
      </c>
      <c r="B45" s="289"/>
      <c r="C45" s="289"/>
      <c r="D45" s="289"/>
      <c r="E45" s="289"/>
      <c r="F45" s="289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>
        <v>2</v>
      </c>
      <c r="C49" s="137"/>
      <c r="D49" s="156"/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16.5" x14ac:dyDescent="0.3">
      <c r="A65" s="49" t="s">
        <v>271</v>
      </c>
      <c r="B65" s="170">
        <v>2</v>
      </c>
      <c r="C65" s="171"/>
      <c r="D65" s="146"/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7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29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56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42803</v>
      </c>
      <c r="B100" s="6"/>
      <c r="C100" s="7"/>
      <c r="D100" s="6"/>
    </row>
    <row r="101" spans="1:6" ht="16.5" x14ac:dyDescent="0.25">
      <c r="A101" s="288" t="s">
        <v>63</v>
      </c>
      <c r="B101" s="289"/>
      <c r="C101" s="289"/>
      <c r="D101" s="289"/>
      <c r="E101" s="289"/>
      <c r="F101" s="289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4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58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42803</v>
      </c>
      <c r="B153" s="6"/>
      <c r="C153" s="7"/>
      <c r="D153" s="59"/>
    </row>
    <row r="154" spans="1:6" ht="16.5" x14ac:dyDescent="0.25">
      <c r="A154" s="288" t="s">
        <v>63</v>
      </c>
      <c r="B154" s="289"/>
      <c r="C154" s="289"/>
      <c r="D154" s="289"/>
      <c r="E154" s="289"/>
      <c r="F154" s="289"/>
    </row>
    <row r="155" spans="1:6" x14ac:dyDescent="0.25">
      <c r="A155" s="23" t="s">
        <v>132</v>
      </c>
      <c r="B155" s="153">
        <v>1</v>
      </c>
      <c r="C155" s="153"/>
      <c r="D155" s="142" t="s">
        <v>436</v>
      </c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56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129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15</v>
      </c>
    </row>
    <row r="164" spans="1:6" x14ac:dyDescent="0.25">
      <c r="A164" s="19" t="s">
        <v>37</v>
      </c>
      <c r="B164" s="20"/>
      <c r="C164" s="21"/>
      <c r="D164" s="63">
        <f>D163/(COUNT(B155:C162)*2)</f>
        <v>0.9375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ht="45" x14ac:dyDescent="0.25">
      <c r="A169" s="18" t="s">
        <v>135</v>
      </c>
      <c r="B169" s="170">
        <v>0</v>
      </c>
      <c r="C169" s="153"/>
      <c r="D169" s="129" t="s">
        <v>435</v>
      </c>
      <c r="E169" s="129" t="s">
        <v>434</v>
      </c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8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49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42803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>
        <v>2</v>
      </c>
      <c r="C201" s="153"/>
      <c r="D201" s="142"/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56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76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42803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27">
        <v>2</v>
      </c>
      <c r="C251" s="217" t="str">
        <f>IF(B251=0, -5, "0")</f>
        <v>0</v>
      </c>
      <c r="D251" s="4"/>
      <c r="E251" s="67"/>
      <c r="F251" s="67"/>
    </row>
    <row r="252" spans="1:6" s="3" customFormat="1" ht="22.7" customHeight="1" x14ac:dyDescent="0.25">
      <c r="A252" s="23" t="s">
        <v>148</v>
      </c>
      <c r="B252" s="170">
        <v>2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 t="s">
        <v>415</v>
      </c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8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ht="30" x14ac:dyDescent="0.25">
      <c r="A267" s="152" t="s">
        <v>368</v>
      </c>
      <c r="B267" s="145" t="s">
        <v>34</v>
      </c>
      <c r="C267" s="145"/>
      <c r="D267" s="264" t="s">
        <v>444</v>
      </c>
      <c r="E267" s="148"/>
      <c r="F267" s="67"/>
    </row>
    <row r="268" spans="1:6" s="3" customFormat="1" x14ac:dyDescent="0.25">
      <c r="A268" s="18" t="s">
        <v>206</v>
      </c>
      <c r="B268" s="171">
        <v>2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>
        <v>2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>
        <v>2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>
        <v>2</v>
      </c>
      <c r="C283" s="27"/>
      <c r="D283" s="11"/>
      <c r="E283" s="67"/>
      <c r="F283" s="67"/>
    </row>
    <row r="284" spans="1:6" s="3" customFormat="1" ht="45" x14ac:dyDescent="0.25">
      <c r="A284" s="101" t="s">
        <v>287</v>
      </c>
      <c r="B284" s="171">
        <v>0</v>
      </c>
      <c r="C284" s="29"/>
      <c r="D284" s="265">
        <v>0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40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42803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47"/>
      <c r="F307" s="66"/>
    </row>
    <row r="308" spans="1:6" x14ac:dyDescent="0.25">
      <c r="A308" s="18" t="s">
        <v>5</v>
      </c>
      <c r="B308" s="171">
        <v>2</v>
      </c>
      <c r="C308" s="153"/>
      <c r="D308" s="156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157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29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7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58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42803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D328" s="9"/>
      <c r="E328" s="129"/>
      <c r="F328" s="66"/>
    </row>
    <row r="329" spans="1:9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>
        <v>2</v>
      </c>
      <c r="C334" s="145"/>
      <c r="D334" s="162"/>
      <c r="E334" s="14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8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42803</v>
      </c>
      <c r="B353" s="6"/>
      <c r="C353" s="7"/>
      <c r="D353" s="59"/>
    </row>
    <row r="354" spans="1:6" ht="16.5" x14ac:dyDescent="0.25">
      <c r="A354" s="288" t="s">
        <v>113</v>
      </c>
      <c r="B354" s="289"/>
      <c r="C354" s="289"/>
      <c r="D354" s="289"/>
      <c r="E354" s="289"/>
      <c r="F354" s="289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262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4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46.5" x14ac:dyDescent="0.35">
      <c r="A374" s="76" t="s">
        <v>115</v>
      </c>
      <c r="B374" s="171">
        <v>1</v>
      </c>
      <c r="C374" s="217" t="str">
        <f>IF(B374=0, -5, "0")</f>
        <v>0</v>
      </c>
      <c r="D374" s="168" t="s">
        <v>445</v>
      </c>
      <c r="E374" s="66"/>
      <c r="F374" s="66"/>
    </row>
    <row r="375" spans="1:6" ht="31.7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7" customHeight="1" x14ac:dyDescent="0.25">
      <c r="A381" s="44"/>
      <c r="B381" s="44"/>
      <c r="C381" s="44"/>
      <c r="D381" s="44"/>
    </row>
    <row r="382" spans="1:6" ht="13.7" customHeight="1" x14ac:dyDescent="0.25">
      <c r="A382" s="286" t="s">
        <v>124</v>
      </c>
      <c r="B382" s="287"/>
      <c r="C382" s="287"/>
      <c r="D382" s="287"/>
      <c r="E382" s="287"/>
      <c r="F382" s="287"/>
    </row>
    <row r="383" spans="1:6" ht="13.7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42803</v>
      </c>
      <c r="B406" s="6"/>
      <c r="C406" s="7"/>
      <c r="D406" s="6"/>
    </row>
    <row r="407" spans="1:6" ht="16.5" x14ac:dyDescent="0.25">
      <c r="A407" s="288" t="s">
        <v>19</v>
      </c>
      <c r="B407" s="289"/>
      <c r="C407" s="289"/>
      <c r="D407" s="289"/>
      <c r="E407" s="289"/>
      <c r="F407" s="289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156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8" t="s">
        <v>122</v>
      </c>
      <c r="B418" s="289"/>
      <c r="C418" s="289"/>
      <c r="D418" s="289"/>
      <c r="E418" s="289"/>
      <c r="F418" s="289"/>
    </row>
    <row r="419" spans="1:6" ht="45" x14ac:dyDescent="0.25">
      <c r="A419" s="107" t="s">
        <v>127</v>
      </c>
      <c r="B419" s="170">
        <v>0</v>
      </c>
      <c r="C419" s="217">
        <f>IF(B419=0, -5, "0")</f>
        <v>-5</v>
      </c>
      <c r="D419" s="4" t="s">
        <v>431</v>
      </c>
      <c r="E419" s="129" t="s">
        <v>442</v>
      </c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58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11</v>
      </c>
    </row>
    <row r="430" spans="1:6" x14ac:dyDescent="0.25">
      <c r="A430" s="19" t="s">
        <v>37</v>
      </c>
      <c r="B430" s="20"/>
      <c r="C430" s="21"/>
      <c r="D430" s="63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25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5" t="s">
        <v>374</v>
      </c>
      <c r="B435" s="285"/>
      <c r="C435" s="285"/>
      <c r="D435" s="285"/>
      <c r="E435" s="285"/>
      <c r="F435" s="285"/>
    </row>
    <row r="436" spans="1:7" s="167" customFormat="1" x14ac:dyDescent="0.25">
      <c r="A436" s="195">
        <f>+B11</f>
        <v>42803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58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4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56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146" t="s">
        <v>446</v>
      </c>
      <c r="E466" s="148"/>
      <c r="F466" s="66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269"/>
      <c r="E467" s="268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58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 t="s">
        <v>34</v>
      </c>
      <c r="C479" s="153"/>
      <c r="D479" s="143" t="s">
        <v>423</v>
      </c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4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24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5" t="s">
        <v>152</v>
      </c>
      <c r="B494" s="285"/>
      <c r="C494" s="285"/>
      <c r="D494" s="285"/>
      <c r="E494" s="285"/>
      <c r="F494" s="285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0.93333333333333335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530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0.97426470588235292</v>
      </c>
    </row>
  </sheetData>
  <sheetProtection password="CDFE" sheet="1" objects="1" scenarios="1"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72" max="16383" man="1"/>
    <brk id="151" max="6" man="1"/>
    <brk id="247" max="6" man="1"/>
    <brk id="350" max="6" man="1"/>
    <brk id="45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35" zoomScale="90" zoomScaleSheetLayoutView="90" workbookViewId="0">
      <selection activeCell="D143" sqref="D143:D14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5"/>
      <c r="E1" s="315"/>
      <c r="F1" s="315"/>
      <c r="G1" s="315"/>
      <c r="H1" s="315"/>
      <c r="I1" s="315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126"/>
      <c r="H6" s="126"/>
      <c r="I6" s="126"/>
    </row>
    <row r="7" spans="1:9" s="36" customFormat="1" ht="21.75" customHeight="1" x14ac:dyDescent="0.45">
      <c r="A7" s="300" t="str">
        <f>'A1 Exploitation'!A8:F8</f>
        <v>Rue de Londres</v>
      </c>
      <c r="B7" s="300"/>
      <c r="C7" s="300"/>
      <c r="D7" s="300"/>
      <c r="E7" s="300"/>
      <c r="F7" s="300"/>
      <c r="G7" s="126"/>
      <c r="H7" s="126"/>
      <c r="I7" s="126"/>
    </row>
    <row r="8" spans="1:9" s="36" customFormat="1" ht="24" x14ac:dyDescent="0.45">
      <c r="A8" s="38" t="s">
        <v>44</v>
      </c>
      <c r="B8" s="316" t="str">
        <f>'A1 Exploitation'!B9:F9</f>
        <v>Mme Samah SLAIMI &amp; Mr. Haithem BOUGAALECH</v>
      </c>
      <c r="C8" s="316"/>
      <c r="D8" s="316"/>
      <c r="E8" s="316"/>
      <c r="F8" s="316"/>
      <c r="G8" s="126"/>
      <c r="H8" s="126"/>
      <c r="I8" s="126"/>
    </row>
    <row r="9" spans="1:9" s="36" customFormat="1" ht="24" x14ac:dyDescent="0.45">
      <c r="A9" s="39" t="s">
        <v>46</v>
      </c>
      <c r="B9" s="317" t="str">
        <f>'A1 Exploitation'!B10:F10</f>
        <v>Directeur du Magasin &amp; Chefs des Rayons</v>
      </c>
      <c r="C9" s="317"/>
      <c r="D9" s="317"/>
      <c r="E9" s="317"/>
      <c r="F9" s="317"/>
      <c r="G9" s="126"/>
      <c r="H9" s="126"/>
      <c r="I9" s="126"/>
    </row>
    <row r="10" spans="1:9" s="36" customFormat="1" ht="24" x14ac:dyDescent="0.45">
      <c r="A10" s="38" t="s">
        <v>45</v>
      </c>
      <c r="B10" s="314">
        <f>'A1 Exploitation'!B11:F11</f>
        <v>42803</v>
      </c>
      <c r="C10" s="314"/>
      <c r="D10" s="314"/>
      <c r="E10" s="314"/>
      <c r="F10" s="314"/>
      <c r="G10" s="126"/>
      <c r="H10" s="126"/>
      <c r="I10" s="126"/>
    </row>
    <row r="11" spans="1:9" s="36" customFormat="1" ht="24" x14ac:dyDescent="0.45">
      <c r="A11" s="38" t="s">
        <v>341</v>
      </c>
      <c r="B11" s="318">
        <f>D198</f>
        <v>0.93421052631578949</v>
      </c>
      <c r="C11" s="318"/>
      <c r="D11" s="318"/>
      <c r="E11" s="318"/>
      <c r="F11" s="318"/>
      <c r="G11" s="126"/>
      <c r="H11" s="126"/>
      <c r="I11" s="126"/>
    </row>
    <row r="12" spans="1:9" s="36" customFormat="1" ht="22.5" x14ac:dyDescent="0.45">
      <c r="A12" s="35"/>
      <c r="D12" s="291"/>
      <c r="E12" s="291"/>
      <c r="F12" s="291"/>
      <c r="G12" s="291"/>
      <c r="H12" s="291"/>
      <c r="I12" s="40"/>
    </row>
    <row r="13" spans="1:9" s="36" customFormat="1" ht="11.25" customHeight="1" x14ac:dyDescent="0.3">
      <c r="A13" s="292" t="s">
        <v>32</v>
      </c>
      <c r="B13" s="293" t="s">
        <v>33</v>
      </c>
      <c r="C13" s="293"/>
      <c r="D13" s="293" t="s">
        <v>48</v>
      </c>
      <c r="E13" s="293" t="s">
        <v>213</v>
      </c>
      <c r="F13" s="293" t="s">
        <v>214</v>
      </c>
    </row>
    <row r="14" spans="1:9" s="36" customFormat="1" ht="12.75" customHeight="1" x14ac:dyDescent="0.3">
      <c r="A14" s="292"/>
      <c r="B14" s="70" t="s">
        <v>36</v>
      </c>
      <c r="C14" s="70" t="s">
        <v>35</v>
      </c>
      <c r="D14" s="293"/>
      <c r="E14" s="293"/>
      <c r="F14" s="293"/>
    </row>
    <row r="15" spans="1:9" x14ac:dyDescent="0.3">
      <c r="A15" s="41"/>
      <c r="B15" s="41"/>
      <c r="C15" s="41"/>
      <c r="D15" s="41"/>
    </row>
    <row r="16" spans="1:9" ht="19.5" x14ac:dyDescent="0.4">
      <c r="A16" s="319" t="s">
        <v>0</v>
      </c>
      <c r="B16" s="320"/>
      <c r="C16" s="320"/>
      <c r="D16" s="320"/>
      <c r="E16" s="320"/>
      <c r="F16" s="320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1" t="s">
        <v>38</v>
      </c>
      <c r="B22" s="308"/>
      <c r="C22" s="309"/>
      <c r="D22" s="127">
        <f>SUM(B17:C21)</f>
        <v>10</v>
      </c>
    </row>
    <row r="23" spans="1:6" x14ac:dyDescent="0.3">
      <c r="A23" s="305" t="s">
        <v>342</v>
      </c>
      <c r="B23" s="306"/>
      <c r="C23" s="307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ht="66" x14ac:dyDescent="0.3">
      <c r="A30" s="41" t="s">
        <v>91</v>
      </c>
      <c r="B30" s="221">
        <v>0</v>
      </c>
      <c r="C30" s="221"/>
      <c r="D30" s="257" t="s">
        <v>447</v>
      </c>
      <c r="E30" s="257" t="s">
        <v>430</v>
      </c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5" t="s">
        <v>38</v>
      </c>
      <c r="B32" s="306"/>
      <c r="C32" s="307"/>
      <c r="D32" s="125">
        <f>SUM(B26:C31)</f>
        <v>10</v>
      </c>
    </row>
    <row r="33" spans="1:6" x14ac:dyDescent="0.3">
      <c r="A33" s="305" t="s">
        <v>342</v>
      </c>
      <c r="B33" s="306"/>
      <c r="C33" s="307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33" x14ac:dyDescent="0.3">
      <c r="A38" s="41" t="s">
        <v>328</v>
      </c>
      <c r="B38" s="221">
        <v>0</v>
      </c>
      <c r="C38" s="221"/>
      <c r="D38" s="222" t="s">
        <v>432</v>
      </c>
      <c r="E38" s="257" t="s">
        <v>433</v>
      </c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5" t="s">
        <v>38</v>
      </c>
      <c r="B41" s="306"/>
      <c r="C41" s="307"/>
      <c r="D41" s="125">
        <f>SUM(B36:C40)</f>
        <v>8</v>
      </c>
      <c r="E41" s="37"/>
      <c r="F41" s="37"/>
    </row>
    <row r="42" spans="1:6" s="50" customFormat="1" x14ac:dyDescent="0.3">
      <c r="A42" s="305" t="s">
        <v>342</v>
      </c>
      <c r="B42" s="306"/>
      <c r="C42" s="307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2" t="s">
        <v>21</v>
      </c>
      <c r="B44" s="313"/>
      <c r="C44" s="313"/>
      <c r="D44" s="313"/>
      <c r="E44" s="313"/>
      <c r="F44" s="313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5" t="s">
        <v>38</v>
      </c>
      <c r="B51" s="306"/>
      <c r="C51" s="307"/>
      <c r="D51" s="125">
        <f>SUM(B45:C50)</f>
        <v>10</v>
      </c>
    </row>
    <row r="52" spans="1:6" x14ac:dyDescent="0.3">
      <c r="A52" s="305" t="s">
        <v>342</v>
      </c>
      <c r="B52" s="306"/>
      <c r="C52" s="307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437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57"/>
      <c r="E58" s="263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5" t="s">
        <v>38</v>
      </c>
      <c r="B62" s="306"/>
      <c r="C62" s="307"/>
      <c r="D62" s="125">
        <f>SUM(B55:C61)</f>
        <v>13</v>
      </c>
    </row>
    <row r="63" spans="1:6" x14ac:dyDescent="0.3">
      <c r="A63" s="305" t="s">
        <v>342</v>
      </c>
      <c r="B63" s="306"/>
      <c r="C63" s="307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0</v>
      </c>
      <c r="C77" s="233"/>
      <c r="D77" s="257" t="s">
        <v>426</v>
      </c>
      <c r="E77" s="257" t="s">
        <v>443</v>
      </c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57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427</v>
      </c>
      <c r="E82" s="235"/>
      <c r="F82" s="221"/>
    </row>
    <row r="83" spans="1:6" x14ac:dyDescent="0.3">
      <c r="A83" s="305" t="s">
        <v>38</v>
      </c>
      <c r="B83" s="306"/>
      <c r="C83" s="307"/>
      <c r="D83" s="125">
        <f>SUM(B66:C82)</f>
        <v>27</v>
      </c>
    </row>
    <row r="84" spans="1:6" x14ac:dyDescent="0.3">
      <c r="A84" s="305" t="s">
        <v>342</v>
      </c>
      <c r="B84" s="306"/>
      <c r="C84" s="307"/>
      <c r="D84" s="65">
        <f>D83/(COUNT(B66:C82)*2)</f>
        <v>0.9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2</v>
      </c>
      <c r="C98" s="248" t="str">
        <f>IF(B98=0, -5, "0")</f>
        <v>0</v>
      </c>
      <c r="D98" s="266" t="s">
        <v>416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5" t="s">
        <v>38</v>
      </c>
      <c r="B101" s="306"/>
      <c r="C101" s="307"/>
      <c r="D101" s="125">
        <f>SUM(B87:C100)</f>
        <v>28</v>
      </c>
    </row>
    <row r="102" spans="1:6" x14ac:dyDescent="0.3">
      <c r="A102" s="305" t="s">
        <v>342</v>
      </c>
      <c r="B102" s="306"/>
      <c r="C102" s="307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5" t="s">
        <v>38</v>
      </c>
      <c r="B117" s="306"/>
      <c r="C117" s="307"/>
      <c r="D117" s="125">
        <f>SUM(B106:C116)</f>
        <v>22</v>
      </c>
      <c r="E117" s="37"/>
      <c r="F117" s="37"/>
    </row>
    <row r="118" spans="1:6" s="50" customFormat="1" x14ac:dyDescent="0.3">
      <c r="A118" s="305" t="s">
        <v>342</v>
      </c>
      <c r="B118" s="306"/>
      <c r="C118" s="307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66" t="s">
        <v>419</v>
      </c>
      <c r="E126" s="229"/>
      <c r="F126" s="221"/>
    </row>
    <row r="127" spans="1:6" ht="33.7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417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66" t="s">
        <v>420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82.5" x14ac:dyDescent="0.35">
      <c r="A131" s="88" t="s">
        <v>366</v>
      </c>
      <c r="B131" s="238">
        <v>2</v>
      </c>
      <c r="C131" s="249" t="str">
        <f>IF(B131=0, -5, "0")</f>
        <v>0</v>
      </c>
      <c r="D131" s="267" t="s">
        <v>418</v>
      </c>
      <c r="E131" s="229"/>
      <c r="F131" s="233"/>
    </row>
    <row r="132" spans="1:6" x14ac:dyDescent="0.3">
      <c r="A132" s="305" t="s">
        <v>38</v>
      </c>
      <c r="B132" s="306"/>
      <c r="C132" s="307"/>
      <c r="D132" s="125">
        <f>SUM(B121:C131)</f>
        <v>22</v>
      </c>
    </row>
    <row r="133" spans="1:6" x14ac:dyDescent="0.3">
      <c r="A133" s="305" t="s">
        <v>342</v>
      </c>
      <c r="B133" s="306"/>
      <c r="C133" s="307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ht="33" x14ac:dyDescent="0.3">
      <c r="A138" s="49" t="s">
        <v>324</v>
      </c>
      <c r="B138" s="237">
        <v>1</v>
      </c>
      <c r="C138" s="222"/>
      <c r="D138" s="259" t="s">
        <v>424</v>
      </c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36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ht="33" x14ac:dyDescent="0.3">
      <c r="A142" s="51" t="s">
        <v>351</v>
      </c>
      <c r="B142" s="237">
        <v>1</v>
      </c>
      <c r="C142" s="222"/>
      <c r="D142" s="222" t="s">
        <v>425</v>
      </c>
      <c r="E142" s="221"/>
      <c r="F142" s="221"/>
    </row>
    <row r="143" spans="1:6" ht="66.75" x14ac:dyDescent="0.35">
      <c r="A143" s="76" t="s">
        <v>268</v>
      </c>
      <c r="B143" s="237">
        <v>2</v>
      </c>
      <c r="C143" s="250" t="str">
        <f>IF(B143=0, -5, "0")</f>
        <v>0</v>
      </c>
      <c r="D143" s="222" t="s">
        <v>421</v>
      </c>
      <c r="E143" s="221"/>
      <c r="F143" s="221"/>
    </row>
    <row r="144" spans="1:6" ht="33.75" x14ac:dyDescent="0.35">
      <c r="A144" s="76" t="s">
        <v>218</v>
      </c>
      <c r="B144" s="260">
        <v>2</v>
      </c>
      <c r="C144" s="250" t="str">
        <f>IF(B144=0, -5, "0")</f>
        <v>0</v>
      </c>
      <c r="D144" s="222" t="s">
        <v>422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305" t="s">
        <v>38</v>
      </c>
      <c r="B148" s="306"/>
      <c r="C148" s="307"/>
      <c r="D148" s="125">
        <f>SUM(B136:C147)</f>
        <v>20</v>
      </c>
    </row>
    <row r="149" spans="1:6" x14ac:dyDescent="0.3">
      <c r="A149" s="305" t="s">
        <v>342</v>
      </c>
      <c r="B149" s="306"/>
      <c r="C149" s="307"/>
      <c r="D149" s="65">
        <f>D148/(COUNT(B136:C147)*2)</f>
        <v>0.90909090909090906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59"/>
      <c r="E157" s="257"/>
      <c r="F157" s="221"/>
    </row>
    <row r="158" spans="1:6" ht="33" x14ac:dyDescent="0.3">
      <c r="A158" s="196" t="s">
        <v>376</v>
      </c>
      <c r="B158" s="221">
        <v>1</v>
      </c>
      <c r="C158" s="221"/>
      <c r="D158" s="259" t="s">
        <v>438</v>
      </c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5" t="s">
        <v>38</v>
      </c>
      <c r="B160" s="308"/>
      <c r="C160" s="309"/>
      <c r="D160" s="188">
        <f>SUM(B152:C159)</f>
        <v>15</v>
      </c>
    </row>
    <row r="161" spans="1:6" x14ac:dyDescent="0.3">
      <c r="A161" s="305" t="s">
        <v>342</v>
      </c>
      <c r="B161" s="306"/>
      <c r="C161" s="307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45" customHeight="1" x14ac:dyDescent="0.3">
      <c r="A168" s="305" t="s">
        <v>38</v>
      </c>
      <c r="B168" s="306"/>
      <c r="C168" s="307"/>
      <c r="D168" s="125">
        <f>SUM(B164:C167)</f>
        <v>8</v>
      </c>
    </row>
    <row r="169" spans="1:6" x14ac:dyDescent="0.3">
      <c r="A169" s="305" t="s">
        <v>342</v>
      </c>
      <c r="B169" s="306"/>
      <c r="C169" s="307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ht="49.5" x14ac:dyDescent="0.3">
      <c r="A172" s="48" t="s">
        <v>202</v>
      </c>
      <c r="B172" s="221">
        <v>0</v>
      </c>
      <c r="C172" s="221"/>
      <c r="D172" s="257" t="s">
        <v>428</v>
      </c>
      <c r="E172" s="257" t="s">
        <v>429</v>
      </c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5" t="s">
        <v>38</v>
      </c>
      <c r="B176" s="306"/>
      <c r="C176" s="307"/>
      <c r="D176" s="125">
        <f>SUM(B172:C175)</f>
        <v>6</v>
      </c>
    </row>
    <row r="177" spans="1:6" x14ac:dyDescent="0.3">
      <c r="A177" s="305" t="s">
        <v>342</v>
      </c>
      <c r="B177" s="306"/>
      <c r="C177" s="307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ht="33" x14ac:dyDescent="0.3">
      <c r="A180" s="87" t="s">
        <v>364</v>
      </c>
      <c r="B180" s="221">
        <v>0</v>
      </c>
      <c r="C180" s="221"/>
      <c r="D180" s="222" t="s">
        <v>440</v>
      </c>
      <c r="E180" s="222" t="s">
        <v>441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5" t="s">
        <v>38</v>
      </c>
      <c r="B185" s="306"/>
      <c r="C185" s="307"/>
      <c r="D185" s="125">
        <f>SUM(B180:C184)</f>
        <v>8</v>
      </c>
    </row>
    <row r="186" spans="1:6" x14ac:dyDescent="0.3">
      <c r="A186" s="305" t="s">
        <v>342</v>
      </c>
      <c r="B186" s="306"/>
      <c r="C186" s="307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5" t="s">
        <v>38</v>
      </c>
      <c r="B193" s="306"/>
      <c r="C193" s="307"/>
      <c r="D193" s="97">
        <f>SUM(B189:C192)</f>
        <v>6</v>
      </c>
    </row>
    <row r="194" spans="1:4" x14ac:dyDescent="0.3">
      <c r="A194" s="305" t="s">
        <v>342</v>
      </c>
      <c r="B194" s="306"/>
      <c r="C194" s="307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213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0.93421052631578949</v>
      </c>
    </row>
  </sheetData>
  <sheetProtection password="CDFE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4" max="5" man="1"/>
    <brk id="16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350" zoomScaleNormal="100" zoomScaleSheetLayoutView="100" workbookViewId="0">
      <selection activeCell="B361" sqref="B36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3"/>
      <c r="H7" s="213"/>
      <c r="I7" s="213"/>
    </row>
    <row r="8" spans="1:9" ht="29.25" x14ac:dyDescent="0.45">
      <c r="A8" s="300" t="str">
        <f>'Page de garde'!D18</f>
        <v>Rue de Londres</v>
      </c>
      <c r="B8" s="300"/>
      <c r="C8" s="300"/>
      <c r="D8" s="300"/>
      <c r="E8" s="300"/>
      <c r="F8" s="300"/>
      <c r="G8" s="216"/>
      <c r="H8" s="216"/>
      <c r="I8" s="213"/>
    </row>
    <row r="9" spans="1:9" ht="24" x14ac:dyDescent="0.45">
      <c r="A9" s="38" t="s">
        <v>44</v>
      </c>
      <c r="B9" s="301" t="s">
        <v>449</v>
      </c>
      <c r="C9" s="301"/>
      <c r="D9" s="301"/>
      <c r="E9" s="301"/>
      <c r="F9" s="301"/>
      <c r="G9" s="216"/>
      <c r="H9" s="216"/>
      <c r="I9" s="213"/>
    </row>
    <row r="10" spans="1:9" ht="24" x14ac:dyDescent="0.45">
      <c r="A10" s="39" t="s">
        <v>46</v>
      </c>
      <c r="B10" s="302" t="s">
        <v>450</v>
      </c>
      <c r="C10" s="302"/>
      <c r="D10" s="302"/>
      <c r="E10" s="302"/>
      <c r="F10" s="302"/>
      <c r="G10" s="216"/>
      <c r="H10" s="216"/>
      <c r="I10" s="213"/>
    </row>
    <row r="11" spans="1:9" ht="24" x14ac:dyDescent="0.45">
      <c r="A11" s="38" t="s">
        <v>45</v>
      </c>
      <c r="B11" s="297">
        <v>42836</v>
      </c>
      <c r="C11" s="297"/>
      <c r="D11" s="297"/>
      <c r="E11" s="297"/>
      <c r="F11" s="297"/>
      <c r="G11" s="216"/>
      <c r="H11" s="216"/>
      <c r="I11" s="213"/>
    </row>
    <row r="12" spans="1:9" ht="24" x14ac:dyDescent="0.45">
      <c r="A12" s="38" t="s">
        <v>276</v>
      </c>
      <c r="B12" s="290">
        <f>D505</f>
        <v>0.97857142857142854</v>
      </c>
      <c r="C12" s="290"/>
      <c r="D12" s="290"/>
      <c r="E12" s="290"/>
      <c r="F12" s="290"/>
      <c r="G12" s="216"/>
      <c r="H12" s="216"/>
      <c r="I12" s="213"/>
    </row>
    <row r="13" spans="1:9" ht="22.5" x14ac:dyDescent="0.45">
      <c r="A13" s="35"/>
      <c r="B13" s="36"/>
      <c r="C13" s="36"/>
      <c r="D13" s="291"/>
      <c r="E13" s="291"/>
      <c r="F13" s="291"/>
      <c r="G13" s="291"/>
      <c r="H13" s="291"/>
      <c r="I13" s="3"/>
    </row>
    <row r="14" spans="1:9" ht="16.5" customHeight="1" x14ac:dyDescent="0.3">
      <c r="A14" s="292" t="s">
        <v>32</v>
      </c>
      <c r="B14" s="293" t="s">
        <v>33</v>
      </c>
      <c r="C14" s="293"/>
      <c r="D14" s="293" t="s">
        <v>48</v>
      </c>
      <c r="E14" s="294" t="s">
        <v>358</v>
      </c>
      <c r="F14" s="293" t="s">
        <v>214</v>
      </c>
      <c r="G14" s="36"/>
      <c r="H14" s="36"/>
    </row>
    <row r="15" spans="1:9" ht="16.5" customHeight="1" x14ac:dyDescent="0.3">
      <c r="A15" s="292"/>
      <c r="B15" s="77" t="s">
        <v>36</v>
      </c>
      <c r="C15" s="77" t="s">
        <v>35</v>
      </c>
      <c r="D15" s="293"/>
      <c r="E15" s="294"/>
      <c r="F15" s="293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42836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5" t="s">
        <v>1</v>
      </c>
      <c r="B18" s="296"/>
      <c r="C18" s="296"/>
      <c r="D18" s="296"/>
      <c r="E18" s="296"/>
      <c r="F18" s="296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42836</v>
      </c>
      <c r="B44" s="6"/>
      <c r="C44" s="7"/>
      <c r="D44" s="6"/>
    </row>
    <row r="45" spans="1:7" ht="16.5" x14ac:dyDescent="0.25">
      <c r="A45" s="288" t="s">
        <v>63</v>
      </c>
      <c r="B45" s="289"/>
      <c r="C45" s="289"/>
      <c r="D45" s="289"/>
      <c r="E45" s="289"/>
      <c r="F45" s="289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ht="30" x14ac:dyDescent="0.25">
      <c r="A50" s="43" t="s">
        <v>141</v>
      </c>
      <c r="B50" s="170">
        <v>1</v>
      </c>
      <c r="C50" s="170"/>
      <c r="D50" s="156" t="s">
        <v>454</v>
      </c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43" t="s">
        <v>452</v>
      </c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 t="s">
        <v>453</v>
      </c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0.97368421052631582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60" x14ac:dyDescent="0.25">
      <c r="A90" s="169" t="s">
        <v>293</v>
      </c>
      <c r="B90" s="170" t="s">
        <v>34</v>
      </c>
      <c r="C90" s="170"/>
      <c r="D90" s="156" t="s">
        <v>455</v>
      </c>
      <c r="E90" s="173"/>
      <c r="F90" s="147"/>
    </row>
    <row r="91" spans="1:6" ht="30" x14ac:dyDescent="0.25">
      <c r="A91" s="18" t="s">
        <v>260</v>
      </c>
      <c r="B91" s="170">
        <v>1</v>
      </c>
      <c r="C91" s="170"/>
      <c r="D91" s="157" t="s">
        <v>451</v>
      </c>
      <c r="E91" s="147"/>
      <c r="F91" s="147"/>
    </row>
    <row r="92" spans="1:6" ht="45" x14ac:dyDescent="0.25">
      <c r="A92" s="109" t="s">
        <v>287</v>
      </c>
      <c r="B92" s="170" t="s">
        <v>34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3">
        <f>D93/(COUNT(B85:C91)*2)</f>
        <v>0.91666666666666663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63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0.95454545454545459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42836</v>
      </c>
      <c r="B100" s="6"/>
      <c r="C100" s="7"/>
      <c r="D100" s="6"/>
    </row>
    <row r="101" spans="1:6" ht="16.5" x14ac:dyDescent="0.25">
      <c r="A101" s="288" t="s">
        <v>63</v>
      </c>
      <c r="B101" s="289"/>
      <c r="C101" s="289"/>
      <c r="D101" s="289"/>
      <c r="E101" s="289"/>
      <c r="F101" s="289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ht="105" x14ac:dyDescent="0.25">
      <c r="A115" s="18" t="s">
        <v>294</v>
      </c>
      <c r="B115" s="170">
        <v>0</v>
      </c>
      <c r="C115" s="170"/>
      <c r="D115" s="143" t="s">
        <v>460</v>
      </c>
      <c r="E115" s="143" t="s">
        <v>457</v>
      </c>
      <c r="F115" s="147"/>
    </row>
    <row r="116" spans="1:6" ht="30" x14ac:dyDescent="0.25">
      <c r="A116" s="18" t="s">
        <v>71</v>
      </c>
      <c r="B116" s="170">
        <v>1</v>
      </c>
      <c r="C116" s="170"/>
      <c r="D116" s="143" t="s">
        <v>458</v>
      </c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0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0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0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0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0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0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0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37</v>
      </c>
    </row>
    <row r="135" spans="1:6" x14ac:dyDescent="0.25">
      <c r="A135" s="19" t="s">
        <v>37</v>
      </c>
      <c r="B135" s="20"/>
      <c r="C135" s="21"/>
      <c r="D135" s="63">
        <f>D134/(COUNT(B114:C133)*2)</f>
        <v>0.92500000000000004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05" x14ac:dyDescent="0.25">
      <c r="A144" s="186" t="s">
        <v>75</v>
      </c>
      <c r="B144" s="170">
        <v>0</v>
      </c>
      <c r="C144" s="177"/>
      <c r="D144" s="168" t="s">
        <v>461</v>
      </c>
      <c r="E144" s="168" t="s">
        <v>456</v>
      </c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12</v>
      </c>
    </row>
    <row r="147" spans="1:6" x14ac:dyDescent="0.25">
      <c r="A147" s="19" t="s">
        <v>37</v>
      </c>
      <c r="B147" s="20"/>
      <c r="C147" s="21"/>
      <c r="D147" s="63">
        <f>D146/(COUNT(B138:C144)*2)</f>
        <v>0.8571428571428571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65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0.9285714285714286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42836</v>
      </c>
      <c r="B153" s="6"/>
      <c r="C153" s="7"/>
      <c r="D153" s="59"/>
    </row>
    <row r="154" spans="1:6" ht="16.5" x14ac:dyDescent="0.25">
      <c r="A154" s="288" t="s">
        <v>63</v>
      </c>
      <c r="B154" s="289"/>
      <c r="C154" s="289"/>
      <c r="D154" s="289"/>
      <c r="E154" s="289"/>
      <c r="F154" s="289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1</v>
      </c>
      <c r="C176" s="217" t="str">
        <f>IF(B176=0, -5, "0")</f>
        <v>0</v>
      </c>
      <c r="D176" s="168" t="s">
        <v>459</v>
      </c>
      <c r="E176" s="168" t="s">
        <v>462</v>
      </c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3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51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0.98076923076923073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42836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68"/>
      <c r="E211" s="147"/>
      <c r="F211" s="147"/>
    </row>
    <row r="212" spans="1:7" ht="45" x14ac:dyDescent="0.25">
      <c r="A212" s="18" t="s">
        <v>192</v>
      </c>
      <c r="B212" s="170">
        <v>1</v>
      </c>
      <c r="C212" s="170"/>
      <c r="D212" s="143" t="s">
        <v>464</v>
      </c>
      <c r="E212" s="143" t="s">
        <v>465</v>
      </c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2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30" x14ac:dyDescent="0.25">
      <c r="A222" s="108" t="s">
        <v>72</v>
      </c>
      <c r="B222" s="170">
        <v>1</v>
      </c>
      <c r="C222" s="217" t="str">
        <f>IF(B222=0, -5, "0")</f>
        <v>0</v>
      </c>
      <c r="D222" s="168" t="s">
        <v>463</v>
      </c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36</v>
      </c>
    </row>
    <row r="230" spans="1:6" x14ac:dyDescent="0.25">
      <c r="A230" s="19" t="s">
        <v>37</v>
      </c>
      <c r="B230" s="20"/>
      <c r="C230" s="21"/>
      <c r="D230" s="63">
        <f>D229/(COUNT(B210:C228)*2)</f>
        <v>0.94736842105263153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31.5" x14ac:dyDescent="0.35">
      <c r="A235" s="76" t="s">
        <v>59</v>
      </c>
      <c r="B235" s="171" t="s">
        <v>34</v>
      </c>
      <c r="C235" s="217" t="str">
        <f>IF(B235=0, -5, "0")</f>
        <v>0</v>
      </c>
      <c r="D235" s="157" t="s">
        <v>466</v>
      </c>
      <c r="E235" s="147"/>
      <c r="F235" s="147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14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72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0.97297297297297303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42836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>
        <v>2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2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2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2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2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2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2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2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2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2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24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2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2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2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2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2</v>
      </c>
      <c r="C272" s="170"/>
      <c r="D272" s="11"/>
      <c r="E272" s="173"/>
      <c r="F272" s="173"/>
    </row>
    <row r="273" spans="1:6" s="3" customFormat="1" ht="30" x14ac:dyDescent="0.3">
      <c r="A273" s="48" t="s">
        <v>80</v>
      </c>
      <c r="B273" s="171">
        <v>1</v>
      </c>
      <c r="C273" s="170"/>
      <c r="D273" s="11" t="s">
        <v>469</v>
      </c>
      <c r="E273" s="146"/>
      <c r="F273" s="173"/>
    </row>
    <row r="274" spans="1:6" s="3" customFormat="1" ht="30" x14ac:dyDescent="0.25">
      <c r="A274" s="169" t="s">
        <v>302</v>
      </c>
      <c r="B274" s="171">
        <v>2</v>
      </c>
      <c r="C274" s="170"/>
      <c r="D274" s="11"/>
      <c r="E274" s="173"/>
      <c r="F274" s="173"/>
    </row>
    <row r="275" spans="1:6" s="3" customFormat="1" ht="30" x14ac:dyDescent="0.25">
      <c r="A275" s="169" t="s">
        <v>188</v>
      </c>
      <c r="B275" s="171">
        <v>0</v>
      </c>
      <c r="C275" s="170"/>
      <c r="D275" s="11" t="s">
        <v>468</v>
      </c>
      <c r="E275" s="146" t="s">
        <v>467</v>
      </c>
      <c r="F275" s="173"/>
    </row>
    <row r="276" spans="1:6" s="3" customFormat="1" x14ac:dyDescent="0.25">
      <c r="A276" s="169" t="s">
        <v>291</v>
      </c>
      <c r="B276" s="171">
        <v>2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2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2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2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2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2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31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0.91176470588235292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55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0.94827586206896552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42836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 t="s">
        <v>34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42836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 t="s">
        <v>34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42836</v>
      </c>
      <c r="B353" s="6"/>
      <c r="C353" s="7"/>
      <c r="D353" s="59"/>
    </row>
    <row r="354" spans="1:6" ht="16.5" x14ac:dyDescent="0.25">
      <c r="A354" s="288" t="s">
        <v>113</v>
      </c>
      <c r="B354" s="289"/>
      <c r="C354" s="289"/>
      <c r="D354" s="289"/>
      <c r="E354" s="289"/>
      <c r="F354" s="289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ht="30" x14ac:dyDescent="0.25">
      <c r="A361" s="23" t="s">
        <v>280</v>
      </c>
      <c r="B361" s="170" t="s">
        <v>34</v>
      </c>
      <c r="C361" s="138"/>
      <c r="D361" s="10" t="s">
        <v>471</v>
      </c>
      <c r="E361" s="168" t="s">
        <v>470</v>
      </c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70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42836</v>
      </c>
      <c r="B406" s="6"/>
      <c r="C406" s="7"/>
      <c r="D406" s="6"/>
    </row>
    <row r="407" spans="1:6" ht="16.5" x14ac:dyDescent="0.25">
      <c r="A407" s="288" t="s">
        <v>19</v>
      </c>
      <c r="B407" s="289"/>
      <c r="C407" s="289"/>
      <c r="D407" s="289"/>
      <c r="E407" s="289"/>
      <c r="F407" s="289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8" t="s">
        <v>122</v>
      </c>
      <c r="B418" s="289"/>
      <c r="C418" s="289"/>
      <c r="D418" s="289"/>
      <c r="E418" s="289"/>
      <c r="F418" s="289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42836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 t="s">
        <v>34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2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 t="s">
        <v>34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 t="s">
        <v>34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548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0.97857142857142854</v>
      </c>
    </row>
  </sheetData>
  <sheetProtection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438:B441 B392:B398 B27:B36 B46:B53 B85:B92 B58:B80 B102:B109 B114:B133 B155:B162 B138:B145 B167:B185 B195:B205 B233:B241 B210:B228 B251:B262 B267:B284 B294:B301 B327:B335 B306:B317 B340:B345 B367:B378 B355:B362 B383:B387 B419:B428 B445:B447 B408:B414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6" zoomScale="80" zoomScaleNormal="80" workbookViewId="0">
      <selection activeCell="E196" sqref="E19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5"/>
      <c r="E1" s="315"/>
      <c r="F1" s="315"/>
      <c r="G1" s="315"/>
      <c r="H1" s="315"/>
      <c r="I1" s="31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6"/>
      <c r="H6" s="216"/>
      <c r="I6" s="216"/>
    </row>
    <row r="7" spans="1:9" s="36" customFormat="1" ht="21.75" customHeight="1" x14ac:dyDescent="0.45">
      <c r="A7" s="300" t="str">
        <f>'A1 Exploitation'!A8:F8</f>
        <v>Rue de Londres</v>
      </c>
      <c r="B7" s="300"/>
      <c r="C7" s="300"/>
      <c r="D7" s="300"/>
      <c r="E7" s="300"/>
      <c r="F7" s="300"/>
      <c r="G7" s="216"/>
      <c r="H7" s="216"/>
      <c r="I7" s="216"/>
    </row>
    <row r="8" spans="1:9" s="36" customFormat="1" ht="24" x14ac:dyDescent="0.45">
      <c r="A8" s="38" t="s">
        <v>44</v>
      </c>
      <c r="B8" s="316" t="str">
        <f>'A2 Exploitation'!B9:F9</f>
        <v>Dr Hatem KARAA</v>
      </c>
      <c r="C8" s="316"/>
      <c r="D8" s="316"/>
      <c r="E8" s="316"/>
      <c r="F8" s="316"/>
      <c r="G8" s="216"/>
      <c r="H8" s="216"/>
      <c r="I8" s="216"/>
    </row>
    <row r="9" spans="1:9" s="36" customFormat="1" ht="24" x14ac:dyDescent="0.45">
      <c r="A9" s="39" t="s">
        <v>46</v>
      </c>
      <c r="B9" s="317" t="str">
        <f>'A2 Exploitation'!B10:F10</f>
        <v>Directeur du magasin et chefs des rayons</v>
      </c>
      <c r="C9" s="317"/>
      <c r="D9" s="317"/>
      <c r="E9" s="317"/>
      <c r="F9" s="317"/>
      <c r="G9" s="216"/>
      <c r="H9" s="216"/>
      <c r="I9" s="216"/>
    </row>
    <row r="10" spans="1:9" s="36" customFormat="1" ht="24" x14ac:dyDescent="0.45">
      <c r="A10" s="38" t="s">
        <v>45</v>
      </c>
      <c r="B10" s="314">
        <f>'A2 Exploitation'!B11:F11</f>
        <v>42836</v>
      </c>
      <c r="C10" s="314"/>
      <c r="D10" s="314"/>
      <c r="E10" s="314"/>
      <c r="F10" s="314"/>
      <c r="G10" s="216"/>
      <c r="H10" s="216"/>
      <c r="I10" s="216"/>
    </row>
    <row r="11" spans="1:9" s="36" customFormat="1" ht="24" x14ac:dyDescent="0.45">
      <c r="A11" s="38" t="s">
        <v>341</v>
      </c>
      <c r="B11" s="318">
        <f>D198</f>
        <v>0.86440677966101698</v>
      </c>
      <c r="C11" s="318"/>
      <c r="D11" s="318"/>
      <c r="E11" s="318"/>
      <c r="F11" s="318"/>
      <c r="G11" s="216"/>
      <c r="H11" s="216"/>
      <c r="I11" s="216"/>
    </row>
    <row r="12" spans="1:9" s="36" customFormat="1" ht="22.5" x14ac:dyDescent="0.45">
      <c r="A12" s="35"/>
      <c r="D12" s="291"/>
      <c r="E12" s="291"/>
      <c r="F12" s="291"/>
      <c r="G12" s="291"/>
      <c r="H12" s="291"/>
      <c r="I12" s="40"/>
    </row>
    <row r="13" spans="1:9" s="36" customFormat="1" ht="11.25" customHeight="1" x14ac:dyDescent="0.3">
      <c r="A13" s="292" t="s">
        <v>32</v>
      </c>
      <c r="B13" s="293" t="s">
        <v>33</v>
      </c>
      <c r="C13" s="293"/>
      <c r="D13" s="293" t="s">
        <v>48</v>
      </c>
      <c r="E13" s="293" t="s">
        <v>213</v>
      </c>
      <c r="F13" s="293" t="s">
        <v>214</v>
      </c>
    </row>
    <row r="14" spans="1:9" s="36" customFormat="1" ht="12.75" customHeight="1" x14ac:dyDescent="0.3">
      <c r="A14" s="292"/>
      <c r="B14" s="70" t="s">
        <v>36</v>
      </c>
      <c r="C14" s="70" t="s">
        <v>35</v>
      </c>
      <c r="D14" s="293"/>
      <c r="E14" s="293"/>
      <c r="F14" s="293"/>
    </row>
    <row r="15" spans="1:9" x14ac:dyDescent="0.3">
      <c r="A15" s="41"/>
      <c r="B15" s="41"/>
      <c r="C15" s="41"/>
      <c r="D15" s="41"/>
    </row>
    <row r="16" spans="1:9" ht="19.5" x14ac:dyDescent="0.4">
      <c r="A16" s="319" t="s">
        <v>0</v>
      </c>
      <c r="B16" s="320"/>
      <c r="C16" s="320"/>
      <c r="D16" s="320"/>
      <c r="E16" s="320"/>
      <c r="F16" s="320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33" x14ac:dyDescent="0.3">
      <c r="A19" s="41" t="s">
        <v>90</v>
      </c>
      <c r="B19" s="221">
        <v>0</v>
      </c>
      <c r="C19" s="221"/>
      <c r="D19" s="222" t="s">
        <v>472</v>
      </c>
      <c r="E19" s="222" t="s">
        <v>473</v>
      </c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1" t="s">
        <v>38</v>
      </c>
      <c r="B22" s="308"/>
      <c r="C22" s="309"/>
      <c r="D22" s="215">
        <f>SUM(B17:C21)</f>
        <v>8</v>
      </c>
    </row>
    <row r="23" spans="1:6" x14ac:dyDescent="0.3">
      <c r="A23" s="305" t="s">
        <v>342</v>
      </c>
      <c r="B23" s="306"/>
      <c r="C23" s="307"/>
      <c r="D23" s="65">
        <f>D22/(COUNT(B17:C21)*2)</f>
        <v>0.8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ht="66" x14ac:dyDescent="0.3">
      <c r="A30" s="41" t="s">
        <v>91</v>
      </c>
      <c r="B30" s="221">
        <v>0</v>
      </c>
      <c r="C30" s="221"/>
      <c r="D30" s="271" t="s">
        <v>447</v>
      </c>
      <c r="E30" s="272" t="s">
        <v>430</v>
      </c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5" t="s">
        <v>38</v>
      </c>
      <c r="B32" s="306"/>
      <c r="C32" s="307"/>
      <c r="D32" s="214">
        <f>SUM(B26:C31)</f>
        <v>10</v>
      </c>
    </row>
    <row r="33" spans="1:6" x14ac:dyDescent="0.3">
      <c r="A33" s="305" t="s">
        <v>342</v>
      </c>
      <c r="B33" s="306"/>
      <c r="C33" s="307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5" t="s">
        <v>38</v>
      </c>
      <c r="B41" s="306"/>
      <c r="C41" s="307"/>
      <c r="D41" s="214">
        <f>SUM(B36:C40)</f>
        <v>10</v>
      </c>
      <c r="E41" s="37"/>
      <c r="F41" s="37"/>
    </row>
    <row r="42" spans="1:6" s="50" customFormat="1" x14ac:dyDescent="0.3">
      <c r="A42" s="305" t="s">
        <v>342</v>
      </c>
      <c r="B42" s="306"/>
      <c r="C42" s="307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2" t="s">
        <v>21</v>
      </c>
      <c r="B44" s="313"/>
      <c r="C44" s="313"/>
      <c r="D44" s="313"/>
      <c r="E44" s="313"/>
      <c r="F44" s="313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5" t="s">
        <v>38</v>
      </c>
      <c r="B51" s="306"/>
      <c r="C51" s="307"/>
      <c r="D51" s="214">
        <f>SUM(B45:C50)</f>
        <v>12</v>
      </c>
    </row>
    <row r="52" spans="1:6" x14ac:dyDescent="0.3">
      <c r="A52" s="305" t="s">
        <v>342</v>
      </c>
      <c r="B52" s="306"/>
      <c r="C52" s="307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101.25" customHeight="1" x14ac:dyDescent="0.35">
      <c r="A55" s="83" t="s">
        <v>197</v>
      </c>
      <c r="B55" s="221">
        <v>0</v>
      </c>
      <c r="C55" s="248">
        <f>IF(B55=0, -5, "0")</f>
        <v>-5</v>
      </c>
      <c r="D55" s="225" t="s">
        <v>489</v>
      </c>
      <c r="E55" s="225" t="s">
        <v>490</v>
      </c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5" t="s">
        <v>38</v>
      </c>
      <c r="B62" s="306"/>
      <c r="C62" s="307"/>
      <c r="D62" s="214">
        <f>SUM(B55:C61)</f>
        <v>7</v>
      </c>
    </row>
    <row r="63" spans="1:6" x14ac:dyDescent="0.3">
      <c r="A63" s="305" t="s">
        <v>342</v>
      </c>
      <c r="B63" s="306"/>
      <c r="C63" s="307"/>
      <c r="D63" s="65">
        <f>D62/(COUNT(B55:C61)*2)</f>
        <v>0.4375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2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0</v>
      </c>
      <c r="C77" s="233"/>
      <c r="D77" s="271" t="s">
        <v>426</v>
      </c>
      <c r="E77" s="272" t="s">
        <v>443</v>
      </c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0</v>
      </c>
      <c r="C82" s="221"/>
      <c r="D82" s="271" t="s">
        <v>427</v>
      </c>
      <c r="E82" s="235" t="s">
        <v>474</v>
      </c>
      <c r="F82" s="221"/>
    </row>
    <row r="83" spans="1:6" x14ac:dyDescent="0.3">
      <c r="A83" s="305" t="s">
        <v>38</v>
      </c>
      <c r="B83" s="306"/>
      <c r="C83" s="307"/>
      <c r="D83" s="214">
        <f>SUM(B66:C82)</f>
        <v>26</v>
      </c>
    </row>
    <row r="84" spans="1:6" x14ac:dyDescent="0.3">
      <c r="A84" s="305" t="s">
        <v>342</v>
      </c>
      <c r="B84" s="306"/>
      <c r="C84" s="307"/>
      <c r="D84" s="65">
        <f>D83/(COUNT(B66:C82)*2)</f>
        <v>0.8666666666666667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2</v>
      </c>
      <c r="C98" s="248" t="str">
        <f>IF(B98=0, -5, "0")</f>
        <v>0</v>
      </c>
      <c r="D98" s="273" t="s">
        <v>475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5" t="s">
        <v>38</v>
      </c>
      <c r="B101" s="306"/>
      <c r="C101" s="307"/>
      <c r="D101" s="214">
        <f>SUM(B87:C100)</f>
        <v>28</v>
      </c>
    </row>
    <row r="102" spans="1:6" x14ac:dyDescent="0.3">
      <c r="A102" s="305" t="s">
        <v>342</v>
      </c>
      <c r="B102" s="306"/>
      <c r="C102" s="307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5" t="s">
        <v>38</v>
      </c>
      <c r="B117" s="306"/>
      <c r="C117" s="307"/>
      <c r="D117" s="214">
        <f>SUM(B106:C116)</f>
        <v>22</v>
      </c>
      <c r="E117" s="37"/>
      <c r="F117" s="37"/>
    </row>
    <row r="118" spans="1:6" s="50" customFormat="1" x14ac:dyDescent="0.3">
      <c r="A118" s="305" t="s">
        <v>342</v>
      </c>
      <c r="B118" s="306"/>
      <c r="C118" s="307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34.5" x14ac:dyDescent="0.4">
      <c r="A125" s="41" t="s">
        <v>339</v>
      </c>
      <c r="B125" s="238">
        <v>0</v>
      </c>
      <c r="C125" s="228"/>
      <c r="D125" s="274" t="s">
        <v>482</v>
      </c>
      <c r="E125" s="274" t="s">
        <v>483</v>
      </c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74" t="s">
        <v>476</v>
      </c>
      <c r="E126" s="229"/>
      <c r="F126" s="221"/>
    </row>
    <row r="127" spans="1:6" ht="33.75" x14ac:dyDescent="0.35">
      <c r="A127" s="76" t="s">
        <v>267</v>
      </c>
      <c r="B127" s="238">
        <v>2</v>
      </c>
      <c r="C127" s="249" t="str">
        <f>IF(B127=0, -5, "0")</f>
        <v>0</v>
      </c>
      <c r="D127" s="274" t="s">
        <v>477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75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73" t="s">
        <v>478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74"/>
      <c r="E130" s="222"/>
      <c r="F130" s="221"/>
    </row>
    <row r="131" spans="1:6" ht="66" x14ac:dyDescent="0.35">
      <c r="A131" s="88" t="s">
        <v>366</v>
      </c>
      <c r="B131" s="238">
        <v>2</v>
      </c>
      <c r="C131" s="249" t="str">
        <f>IF(B131=0, -5, "0")</f>
        <v>0</v>
      </c>
      <c r="D131" s="276" t="s">
        <v>479</v>
      </c>
      <c r="E131" s="229"/>
      <c r="F131" s="233"/>
    </row>
    <row r="132" spans="1:6" x14ac:dyDescent="0.3">
      <c r="A132" s="305" t="s">
        <v>38</v>
      </c>
      <c r="B132" s="306"/>
      <c r="C132" s="307"/>
      <c r="D132" s="214">
        <f>SUM(B121:C131)</f>
        <v>20</v>
      </c>
    </row>
    <row r="133" spans="1:6" x14ac:dyDescent="0.3">
      <c r="A133" s="305" t="s">
        <v>342</v>
      </c>
      <c r="B133" s="306"/>
      <c r="C133" s="307"/>
      <c r="D133" s="63">
        <f>D132/(COUNT(B121:C131)*2)</f>
        <v>0.90909090909090906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5"/>
      <c r="E142" s="221"/>
      <c r="F142" s="221"/>
    </row>
    <row r="143" spans="1:6" ht="66.75" x14ac:dyDescent="0.35">
      <c r="A143" s="76" t="s">
        <v>268</v>
      </c>
      <c r="B143" s="237">
        <v>2</v>
      </c>
      <c r="C143" s="250" t="str">
        <f>IF(B143=0, -5, "0")</f>
        <v>0</v>
      </c>
      <c r="D143" s="274" t="s">
        <v>480</v>
      </c>
      <c r="E143" s="221"/>
      <c r="F143" s="221"/>
    </row>
    <row r="144" spans="1:6" ht="33.75" x14ac:dyDescent="0.35">
      <c r="A144" s="76" t="s">
        <v>218</v>
      </c>
      <c r="B144" s="237">
        <v>2</v>
      </c>
      <c r="C144" s="250" t="str">
        <f>IF(B144=0, -5, "0")</f>
        <v>0</v>
      </c>
      <c r="D144" s="275" t="s">
        <v>481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2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305" t="s">
        <v>38</v>
      </c>
      <c r="B148" s="306"/>
      <c r="C148" s="307"/>
      <c r="D148" s="214">
        <f>SUM(B136:C147)</f>
        <v>24</v>
      </c>
    </row>
    <row r="149" spans="1:6" x14ac:dyDescent="0.3">
      <c r="A149" s="305" t="s">
        <v>342</v>
      </c>
      <c r="B149" s="306"/>
      <c r="C149" s="307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50.2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487</v>
      </c>
      <c r="E155" s="222" t="s">
        <v>488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5" t="s">
        <v>38</v>
      </c>
      <c r="B160" s="308"/>
      <c r="C160" s="309"/>
      <c r="D160" s="215">
        <f>SUM(B152:C159)</f>
        <v>9</v>
      </c>
    </row>
    <row r="161" spans="1:6" x14ac:dyDescent="0.3">
      <c r="A161" s="305" t="s">
        <v>342</v>
      </c>
      <c r="B161" s="306"/>
      <c r="C161" s="307"/>
      <c r="D161" s="65">
        <f>D160/(COUNT(B152:C159)*2)</f>
        <v>0.5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66" x14ac:dyDescent="0.3">
      <c r="A165" s="41" t="s">
        <v>334</v>
      </c>
      <c r="B165" s="221">
        <v>0</v>
      </c>
      <c r="C165" s="221"/>
      <c r="D165" s="222" t="s">
        <v>484</v>
      </c>
      <c r="E165" s="222" t="s">
        <v>486</v>
      </c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5" t="s">
        <v>38</v>
      </c>
      <c r="B168" s="306"/>
      <c r="C168" s="307"/>
      <c r="D168" s="214">
        <f>SUM(B164:C167)</f>
        <v>6</v>
      </c>
    </row>
    <row r="169" spans="1:6" x14ac:dyDescent="0.3">
      <c r="A169" s="305" t="s">
        <v>342</v>
      </c>
      <c r="B169" s="306"/>
      <c r="C169" s="307"/>
      <c r="D169" s="65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5" t="s">
        <v>38</v>
      </c>
      <c r="B176" s="306"/>
      <c r="C176" s="307"/>
      <c r="D176" s="214">
        <f>SUM(B172:C175)</f>
        <v>8</v>
      </c>
    </row>
    <row r="177" spans="1:6" x14ac:dyDescent="0.3">
      <c r="A177" s="305" t="s">
        <v>342</v>
      </c>
      <c r="B177" s="306"/>
      <c r="C177" s="307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ht="33" x14ac:dyDescent="0.3">
      <c r="A180" s="87" t="s">
        <v>364</v>
      </c>
      <c r="B180" s="221">
        <v>0</v>
      </c>
      <c r="C180" s="221"/>
      <c r="D180" s="222" t="s">
        <v>485</v>
      </c>
      <c r="E180" s="222" t="s">
        <v>440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5" t="s">
        <v>38</v>
      </c>
      <c r="B185" s="306"/>
      <c r="C185" s="307"/>
      <c r="D185" s="214">
        <f>SUM(B180:C184)</f>
        <v>8</v>
      </c>
    </row>
    <row r="186" spans="1:6" x14ac:dyDescent="0.3">
      <c r="A186" s="305" t="s">
        <v>342</v>
      </c>
      <c r="B186" s="306"/>
      <c r="C186" s="307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5" t="s">
        <v>38</v>
      </c>
      <c r="B193" s="306"/>
      <c r="C193" s="307"/>
      <c r="D193" s="97">
        <f>SUM(B189:C192)</f>
        <v>6</v>
      </c>
    </row>
    <row r="194" spans="1:4" x14ac:dyDescent="0.3">
      <c r="A194" s="305" t="s">
        <v>342</v>
      </c>
      <c r="B194" s="306"/>
      <c r="C194" s="307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0.4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204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0.86440677966101698</v>
      </c>
    </row>
  </sheetData>
  <sheetProtection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36:B147 B17:B21 B26:B31 B36:B40 B45:B50 B180:B184 B66:B82 B87:B100 B106:B116 B55:B61 B121:B131 B164:B167 B152:B159 B172:B175 B189:B192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6" zoomScale="60" zoomScaleNormal="70" workbookViewId="0">
      <selection activeCell="A281" sqref="A2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3"/>
      <c r="H7" s="213"/>
      <c r="I7" s="213"/>
    </row>
    <row r="8" spans="1:9" ht="29.25" x14ac:dyDescent="0.45">
      <c r="A8" s="300" t="str">
        <f>'Page de garde'!D18</f>
        <v>Rue de Londres</v>
      </c>
      <c r="B8" s="300"/>
      <c r="C8" s="300"/>
      <c r="D8" s="300"/>
      <c r="E8" s="300"/>
      <c r="F8" s="300"/>
      <c r="G8" s="216"/>
      <c r="H8" s="216"/>
      <c r="I8" s="213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6"/>
      <c r="H9" s="216"/>
      <c r="I9" s="213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6"/>
      <c r="H10" s="216"/>
      <c r="I10" s="213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6"/>
      <c r="H11" s="216"/>
      <c r="I11" s="213"/>
    </row>
    <row r="12" spans="1:9" ht="24" x14ac:dyDescent="0.45">
      <c r="A12" s="38" t="s">
        <v>276</v>
      </c>
      <c r="B12" s="290">
        <f>D505</f>
        <v>0</v>
      </c>
      <c r="C12" s="290"/>
      <c r="D12" s="290"/>
      <c r="E12" s="290"/>
      <c r="F12" s="290"/>
      <c r="G12" s="216"/>
      <c r="H12" s="216"/>
      <c r="I12" s="213"/>
    </row>
    <row r="13" spans="1:9" ht="22.5" x14ac:dyDescent="0.45">
      <c r="A13" s="35"/>
      <c r="B13" s="36"/>
      <c r="C13" s="36"/>
      <c r="D13" s="291"/>
      <c r="E13" s="291"/>
      <c r="F13" s="291"/>
      <c r="G13" s="291"/>
      <c r="H13" s="291"/>
      <c r="I13" s="3"/>
    </row>
    <row r="14" spans="1:9" ht="16.5" customHeight="1" x14ac:dyDescent="0.3">
      <c r="A14" s="292" t="s">
        <v>32</v>
      </c>
      <c r="B14" s="293" t="s">
        <v>33</v>
      </c>
      <c r="C14" s="293"/>
      <c r="D14" s="293" t="s">
        <v>48</v>
      </c>
      <c r="E14" s="294" t="s">
        <v>358</v>
      </c>
      <c r="F14" s="293" t="s">
        <v>214</v>
      </c>
      <c r="G14" s="36"/>
      <c r="H14" s="36"/>
    </row>
    <row r="15" spans="1:9" ht="16.5" customHeight="1" x14ac:dyDescent="0.3">
      <c r="A15" s="292"/>
      <c r="B15" s="77" t="s">
        <v>36</v>
      </c>
      <c r="C15" s="77" t="s">
        <v>35</v>
      </c>
      <c r="D15" s="293"/>
      <c r="E15" s="294"/>
      <c r="F15" s="293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5" t="s">
        <v>1</v>
      </c>
      <c r="B18" s="296"/>
      <c r="C18" s="296"/>
      <c r="D18" s="296"/>
      <c r="E18" s="296"/>
      <c r="F18" s="296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8" t="s">
        <v>63</v>
      </c>
      <c r="B45" s="289"/>
      <c r="C45" s="289"/>
      <c r="D45" s="289"/>
      <c r="E45" s="289"/>
      <c r="F45" s="28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8" t="s">
        <v>63</v>
      </c>
      <c r="B101" s="289"/>
      <c r="C101" s="289"/>
      <c r="D101" s="289"/>
      <c r="E101" s="289"/>
      <c r="F101" s="28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8" t="s">
        <v>63</v>
      </c>
      <c r="B154" s="289"/>
      <c r="C154" s="289"/>
      <c r="D154" s="289"/>
      <c r="E154" s="289"/>
      <c r="F154" s="28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8" t="s">
        <v>113</v>
      </c>
      <c r="B354" s="289"/>
      <c r="C354" s="289"/>
      <c r="D354" s="289"/>
      <c r="E354" s="289"/>
      <c r="F354" s="28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8" t="s">
        <v>19</v>
      </c>
      <c r="B407" s="289"/>
      <c r="C407" s="289"/>
      <c r="D407" s="289"/>
      <c r="E407" s="289"/>
      <c r="F407" s="28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8" t="s">
        <v>122</v>
      </c>
      <c r="B418" s="289"/>
      <c r="C418" s="289"/>
      <c r="D418" s="289"/>
      <c r="E418" s="289"/>
      <c r="F418" s="28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zWQUJmLqBFXyH5S+4uTRNgJkRNdpmn9pqK0WodLG1gFCELijgupu9zGbJhYCe9/WphT8fR4dnaI3iqVf4nBkyQ==" saltValue="DZpa5Oo1u/FOcSD7IVDml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5"/>
      <c r="E1" s="315"/>
      <c r="F1" s="315"/>
      <c r="G1" s="315"/>
      <c r="H1" s="315"/>
      <c r="I1" s="31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6"/>
      <c r="H6" s="216"/>
      <c r="I6" s="216"/>
    </row>
    <row r="7" spans="1:9" s="36" customFormat="1" ht="21.75" customHeight="1" x14ac:dyDescent="0.45">
      <c r="A7" s="300" t="str">
        <f>'A1 Exploitation'!A8:F8</f>
        <v>Rue de Londres</v>
      </c>
      <c r="B7" s="300"/>
      <c r="C7" s="300"/>
      <c r="D7" s="300"/>
      <c r="E7" s="300"/>
      <c r="F7" s="300"/>
      <c r="G7" s="216"/>
      <c r="H7" s="216"/>
      <c r="I7" s="216"/>
    </row>
    <row r="8" spans="1:9" s="36" customFormat="1" ht="24" x14ac:dyDescent="0.45">
      <c r="A8" s="38" t="s">
        <v>44</v>
      </c>
      <c r="B8" s="316">
        <f>'A3 Exploitation'!B9:F9</f>
        <v>0</v>
      </c>
      <c r="C8" s="316"/>
      <c r="D8" s="316"/>
      <c r="E8" s="316"/>
      <c r="F8" s="316"/>
      <c r="G8" s="216"/>
      <c r="H8" s="216"/>
      <c r="I8" s="216"/>
    </row>
    <row r="9" spans="1:9" s="36" customFormat="1" ht="24" x14ac:dyDescent="0.45">
      <c r="A9" s="39" t="s">
        <v>46</v>
      </c>
      <c r="B9" s="317">
        <f>'A3 Exploitation'!B10:F10</f>
        <v>0</v>
      </c>
      <c r="C9" s="317"/>
      <c r="D9" s="317"/>
      <c r="E9" s="317"/>
      <c r="F9" s="317"/>
      <c r="G9" s="216"/>
      <c r="H9" s="216"/>
      <c r="I9" s="216"/>
    </row>
    <row r="10" spans="1:9" s="36" customFormat="1" ht="24" x14ac:dyDescent="0.45">
      <c r="A10" s="38" t="s">
        <v>45</v>
      </c>
      <c r="B10" s="314">
        <f>'A3 Exploitation'!B11:F11</f>
        <v>0</v>
      </c>
      <c r="C10" s="314"/>
      <c r="D10" s="314"/>
      <c r="E10" s="314"/>
      <c r="F10" s="314"/>
      <c r="G10" s="216"/>
      <c r="H10" s="216"/>
      <c r="I10" s="216"/>
    </row>
    <row r="11" spans="1:9" s="36" customFormat="1" ht="24" x14ac:dyDescent="0.45">
      <c r="A11" s="38" t="s">
        <v>341</v>
      </c>
      <c r="B11" s="318">
        <f>D198</f>
        <v>0</v>
      </c>
      <c r="C11" s="318"/>
      <c r="D11" s="318"/>
      <c r="E11" s="318"/>
      <c r="F11" s="318"/>
      <c r="G11" s="216"/>
      <c r="H11" s="216"/>
      <c r="I11" s="216"/>
    </row>
    <row r="12" spans="1:9" s="36" customFormat="1" ht="22.5" x14ac:dyDescent="0.45">
      <c r="A12" s="35"/>
      <c r="D12" s="291"/>
      <c r="E12" s="291"/>
      <c r="F12" s="291"/>
      <c r="G12" s="291"/>
      <c r="H12" s="291"/>
      <c r="I12" s="40"/>
    </row>
    <row r="13" spans="1:9" s="36" customFormat="1" ht="11.25" customHeight="1" x14ac:dyDescent="0.3">
      <c r="A13" s="292" t="s">
        <v>32</v>
      </c>
      <c r="B13" s="293" t="s">
        <v>33</v>
      </c>
      <c r="C13" s="293"/>
      <c r="D13" s="293" t="s">
        <v>48</v>
      </c>
      <c r="E13" s="293" t="s">
        <v>213</v>
      </c>
      <c r="F13" s="293" t="s">
        <v>214</v>
      </c>
    </row>
    <row r="14" spans="1:9" s="36" customFormat="1" ht="12.75" customHeight="1" x14ac:dyDescent="0.3">
      <c r="A14" s="292"/>
      <c r="B14" s="70" t="s">
        <v>36</v>
      </c>
      <c r="C14" s="70" t="s">
        <v>35</v>
      </c>
      <c r="D14" s="293"/>
      <c r="E14" s="293"/>
      <c r="F14" s="293"/>
    </row>
    <row r="15" spans="1:9" x14ac:dyDescent="0.3">
      <c r="A15" s="41"/>
      <c r="B15" s="41"/>
      <c r="C15" s="41"/>
      <c r="D15" s="41"/>
    </row>
    <row r="16" spans="1:9" ht="19.5" x14ac:dyDescent="0.4">
      <c r="A16" s="319" t="s">
        <v>0</v>
      </c>
      <c r="B16" s="320"/>
      <c r="C16" s="320"/>
      <c r="D16" s="320"/>
      <c r="E16" s="320"/>
      <c r="F16" s="320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1" t="s">
        <v>38</v>
      </c>
      <c r="B22" s="308"/>
      <c r="C22" s="309"/>
      <c r="D22" s="215">
        <f>SUM(B17:C21)</f>
        <v>0</v>
      </c>
    </row>
    <row r="23" spans="1:6" x14ac:dyDescent="0.3">
      <c r="A23" s="305" t="s">
        <v>342</v>
      </c>
      <c r="B23" s="306"/>
      <c r="C23" s="307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5" t="s">
        <v>38</v>
      </c>
      <c r="B32" s="306"/>
      <c r="C32" s="307"/>
      <c r="D32" s="214">
        <f>SUM(B26:C31)</f>
        <v>0</v>
      </c>
    </row>
    <row r="33" spans="1:7" x14ac:dyDescent="0.3">
      <c r="A33" s="305" t="s">
        <v>342</v>
      </c>
      <c r="B33" s="306"/>
      <c r="C33" s="307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305" t="s">
        <v>38</v>
      </c>
      <c r="B41" s="306"/>
      <c r="C41" s="307"/>
      <c r="D41" s="214">
        <f>SUM(B36:C40)</f>
        <v>0</v>
      </c>
      <c r="E41" s="37"/>
      <c r="F41" s="37"/>
    </row>
    <row r="42" spans="1:7" s="50" customFormat="1" x14ac:dyDescent="0.3">
      <c r="A42" s="305" t="s">
        <v>342</v>
      </c>
      <c r="B42" s="306"/>
      <c r="C42" s="307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2" t="s">
        <v>21</v>
      </c>
      <c r="B44" s="313"/>
      <c r="C44" s="313"/>
      <c r="D44" s="313"/>
      <c r="E44" s="313"/>
      <c r="F44" s="313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5" t="s">
        <v>38</v>
      </c>
      <c r="B51" s="306"/>
      <c r="C51" s="307"/>
      <c r="D51" s="214">
        <f>SUM(B45:C50)</f>
        <v>0</v>
      </c>
    </row>
    <row r="52" spans="1:6" x14ac:dyDescent="0.3">
      <c r="A52" s="305" t="s">
        <v>342</v>
      </c>
      <c r="B52" s="306"/>
      <c r="C52" s="307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5" t="s">
        <v>38</v>
      </c>
      <c r="B62" s="306"/>
      <c r="C62" s="307"/>
      <c r="D62" s="214">
        <f>SUM(B55:C61)</f>
        <v>0</v>
      </c>
    </row>
    <row r="63" spans="1:6" x14ac:dyDescent="0.3">
      <c r="A63" s="305" t="s">
        <v>342</v>
      </c>
      <c r="B63" s="306"/>
      <c r="C63" s="307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5" t="s">
        <v>38</v>
      </c>
      <c r="B83" s="306"/>
      <c r="C83" s="307"/>
      <c r="D83" s="214">
        <f>SUM(B66:C82)</f>
        <v>0</v>
      </c>
    </row>
    <row r="84" spans="1:6" x14ac:dyDescent="0.3">
      <c r="A84" s="305" t="s">
        <v>342</v>
      </c>
      <c r="B84" s="306"/>
      <c r="C84" s="307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5" t="s">
        <v>38</v>
      </c>
      <c r="B101" s="306"/>
      <c r="C101" s="307"/>
      <c r="D101" s="214">
        <f>SUM(B87:C100)</f>
        <v>0</v>
      </c>
    </row>
    <row r="102" spans="1:6" x14ac:dyDescent="0.3">
      <c r="A102" s="305" t="s">
        <v>342</v>
      </c>
      <c r="B102" s="306"/>
      <c r="C102" s="307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5" t="s">
        <v>38</v>
      </c>
      <c r="B117" s="306"/>
      <c r="C117" s="307"/>
      <c r="D117" s="214">
        <f>SUM(B106:C116)</f>
        <v>0</v>
      </c>
      <c r="E117" s="37"/>
      <c r="F117" s="37"/>
    </row>
    <row r="118" spans="1:6" s="50" customFormat="1" x14ac:dyDescent="0.3">
      <c r="A118" s="305" t="s">
        <v>342</v>
      </c>
      <c r="B118" s="306"/>
      <c r="C118" s="307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5" t="s">
        <v>38</v>
      </c>
      <c r="B132" s="306"/>
      <c r="C132" s="307"/>
      <c r="D132" s="214">
        <f>SUM(B121:C131)</f>
        <v>0</v>
      </c>
    </row>
    <row r="133" spans="1:6" x14ac:dyDescent="0.3">
      <c r="A133" s="305" t="s">
        <v>342</v>
      </c>
      <c r="B133" s="306"/>
      <c r="C133" s="307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5" t="s">
        <v>38</v>
      </c>
      <c r="B148" s="306"/>
      <c r="C148" s="307"/>
      <c r="D148" s="214">
        <f>SUM(B136:C147)</f>
        <v>0</v>
      </c>
    </row>
    <row r="149" spans="1:6" x14ac:dyDescent="0.3">
      <c r="A149" s="305" t="s">
        <v>342</v>
      </c>
      <c r="B149" s="306"/>
      <c r="C149" s="307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5" t="s">
        <v>38</v>
      </c>
      <c r="B160" s="308"/>
      <c r="C160" s="309"/>
      <c r="D160" s="215">
        <f>SUM(B152:C159)</f>
        <v>0</v>
      </c>
    </row>
    <row r="161" spans="1:6" x14ac:dyDescent="0.3">
      <c r="A161" s="305" t="s">
        <v>342</v>
      </c>
      <c r="B161" s="306"/>
      <c r="C161" s="307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5" t="s">
        <v>38</v>
      </c>
      <c r="B168" s="306"/>
      <c r="C168" s="307"/>
      <c r="D168" s="214">
        <f>SUM(B164:C167)</f>
        <v>0</v>
      </c>
    </row>
    <row r="169" spans="1:6" x14ac:dyDescent="0.3">
      <c r="A169" s="305" t="s">
        <v>342</v>
      </c>
      <c r="B169" s="306"/>
      <c r="C169" s="307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5" t="s">
        <v>38</v>
      </c>
      <c r="B176" s="306"/>
      <c r="C176" s="307"/>
      <c r="D176" s="214">
        <f>SUM(B172:C175)</f>
        <v>0</v>
      </c>
    </row>
    <row r="177" spans="1:6" x14ac:dyDescent="0.3">
      <c r="A177" s="305" t="s">
        <v>342</v>
      </c>
      <c r="B177" s="306"/>
      <c r="C177" s="307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5" t="s">
        <v>38</v>
      </c>
      <c r="B185" s="306"/>
      <c r="C185" s="307"/>
      <c r="D185" s="214">
        <f>SUM(B180:C184)</f>
        <v>0</v>
      </c>
    </row>
    <row r="186" spans="1:6" x14ac:dyDescent="0.3">
      <c r="A186" s="305" t="s">
        <v>342</v>
      </c>
      <c r="B186" s="306"/>
      <c r="C186" s="307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5" t="s">
        <v>38</v>
      </c>
      <c r="B193" s="306"/>
      <c r="C193" s="307"/>
      <c r="D193" s="97">
        <f>SUM(B189:C192)</f>
        <v>0</v>
      </c>
    </row>
    <row r="194" spans="1:4" x14ac:dyDescent="0.3">
      <c r="A194" s="305" t="s">
        <v>342</v>
      </c>
      <c r="B194" s="306"/>
      <c r="C194" s="307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3"/>
      <c r="H7" s="213"/>
      <c r="I7" s="213"/>
    </row>
    <row r="8" spans="1:9" ht="29.25" x14ac:dyDescent="0.45">
      <c r="A8" s="300" t="str">
        <f>'Page de garde'!D18</f>
        <v>Rue de Londres</v>
      </c>
      <c r="B8" s="300"/>
      <c r="C8" s="300"/>
      <c r="D8" s="300"/>
      <c r="E8" s="300"/>
      <c r="F8" s="300"/>
      <c r="G8" s="216"/>
      <c r="H8" s="216"/>
      <c r="I8" s="213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6"/>
      <c r="H9" s="216"/>
      <c r="I9" s="213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6"/>
      <c r="H10" s="216"/>
      <c r="I10" s="213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6"/>
      <c r="H11" s="216"/>
      <c r="I11" s="213"/>
    </row>
    <row r="12" spans="1:9" ht="24" x14ac:dyDescent="0.45">
      <c r="A12" s="38" t="s">
        <v>276</v>
      </c>
      <c r="B12" s="290">
        <f>D505</f>
        <v>0</v>
      </c>
      <c r="C12" s="290"/>
      <c r="D12" s="290"/>
      <c r="E12" s="290"/>
      <c r="F12" s="290"/>
      <c r="G12" s="216"/>
      <c r="H12" s="216"/>
      <c r="I12" s="213"/>
    </row>
    <row r="13" spans="1:9" ht="22.5" x14ac:dyDescent="0.45">
      <c r="A13" s="35"/>
      <c r="B13" s="36"/>
      <c r="C13" s="36"/>
      <c r="D13" s="291"/>
      <c r="E13" s="291"/>
      <c r="F13" s="291"/>
      <c r="G13" s="291"/>
      <c r="H13" s="291"/>
      <c r="I13" s="3"/>
    </row>
    <row r="14" spans="1:9" ht="16.5" customHeight="1" x14ac:dyDescent="0.3">
      <c r="A14" s="292" t="s">
        <v>32</v>
      </c>
      <c r="B14" s="293" t="s">
        <v>33</v>
      </c>
      <c r="C14" s="293"/>
      <c r="D14" s="293" t="s">
        <v>48</v>
      </c>
      <c r="E14" s="294" t="s">
        <v>358</v>
      </c>
      <c r="F14" s="293" t="s">
        <v>214</v>
      </c>
      <c r="G14" s="36"/>
      <c r="H14" s="36"/>
    </row>
    <row r="15" spans="1:9" ht="16.5" customHeight="1" x14ac:dyDescent="0.3">
      <c r="A15" s="292"/>
      <c r="B15" s="77" t="s">
        <v>36</v>
      </c>
      <c r="C15" s="77" t="s">
        <v>35</v>
      </c>
      <c r="D15" s="293"/>
      <c r="E15" s="294"/>
      <c r="F15" s="293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5" t="s">
        <v>1</v>
      </c>
      <c r="B18" s="296"/>
      <c r="C18" s="296"/>
      <c r="D18" s="296"/>
      <c r="E18" s="296"/>
      <c r="F18" s="296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8" t="s">
        <v>63</v>
      </c>
      <c r="B45" s="289"/>
      <c r="C45" s="289"/>
      <c r="D45" s="289"/>
      <c r="E45" s="289"/>
      <c r="F45" s="28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8" t="s">
        <v>63</v>
      </c>
      <c r="B101" s="289"/>
      <c r="C101" s="289"/>
      <c r="D101" s="289"/>
      <c r="E101" s="289"/>
      <c r="F101" s="28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8" t="s">
        <v>63</v>
      </c>
      <c r="B154" s="289"/>
      <c r="C154" s="289"/>
      <c r="D154" s="289"/>
      <c r="E154" s="289"/>
      <c r="F154" s="28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8" t="s">
        <v>113</v>
      </c>
      <c r="B354" s="289"/>
      <c r="C354" s="289"/>
      <c r="D354" s="289"/>
      <c r="E354" s="289"/>
      <c r="F354" s="28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8" t="s">
        <v>19</v>
      </c>
      <c r="B407" s="289"/>
      <c r="C407" s="289"/>
      <c r="D407" s="289"/>
      <c r="E407" s="289"/>
      <c r="F407" s="28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8" t="s">
        <v>122</v>
      </c>
      <c r="B418" s="289"/>
      <c r="C418" s="289"/>
      <c r="D418" s="289"/>
      <c r="E418" s="289"/>
      <c r="F418" s="28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5"/>
      <c r="E1" s="315"/>
      <c r="F1" s="315"/>
      <c r="G1" s="315"/>
      <c r="H1" s="315"/>
      <c r="I1" s="31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6"/>
      <c r="H6" s="216"/>
      <c r="I6" s="216"/>
    </row>
    <row r="7" spans="1:9" s="36" customFormat="1" ht="21.75" customHeight="1" x14ac:dyDescent="0.45">
      <c r="A7" s="300" t="str">
        <f>'A1 Exploitation'!A8:F8</f>
        <v>Rue de Londres</v>
      </c>
      <c r="B7" s="300"/>
      <c r="C7" s="300"/>
      <c r="D7" s="300"/>
      <c r="E7" s="300"/>
      <c r="F7" s="300"/>
      <c r="G7" s="216"/>
      <c r="H7" s="216"/>
      <c r="I7" s="216"/>
    </row>
    <row r="8" spans="1:9" s="36" customFormat="1" ht="24" x14ac:dyDescent="0.45">
      <c r="A8" s="38" t="s">
        <v>44</v>
      </c>
      <c r="B8" s="316">
        <f>'A4 Exploitation'!B9:F9</f>
        <v>0</v>
      </c>
      <c r="C8" s="316"/>
      <c r="D8" s="316"/>
      <c r="E8" s="316"/>
      <c r="F8" s="316"/>
      <c r="G8" s="216"/>
      <c r="H8" s="216"/>
      <c r="I8" s="216"/>
    </row>
    <row r="9" spans="1:9" s="36" customFormat="1" ht="24" x14ac:dyDescent="0.45">
      <c r="A9" s="39" t="s">
        <v>46</v>
      </c>
      <c r="B9" s="317">
        <f>'A4 Exploitation'!B10:F10</f>
        <v>0</v>
      </c>
      <c r="C9" s="317"/>
      <c r="D9" s="317"/>
      <c r="E9" s="317"/>
      <c r="F9" s="317"/>
      <c r="G9" s="216"/>
      <c r="H9" s="216"/>
      <c r="I9" s="216"/>
    </row>
    <row r="10" spans="1:9" s="36" customFormat="1" ht="24" x14ac:dyDescent="0.45">
      <c r="A10" s="38" t="s">
        <v>45</v>
      </c>
      <c r="B10" s="314">
        <f>'A4 Exploitation'!B11:F11</f>
        <v>0</v>
      </c>
      <c r="C10" s="314"/>
      <c r="D10" s="314"/>
      <c r="E10" s="314"/>
      <c r="F10" s="314"/>
      <c r="G10" s="216"/>
      <c r="H10" s="216"/>
      <c r="I10" s="216"/>
    </row>
    <row r="11" spans="1:9" s="36" customFormat="1" ht="24" x14ac:dyDescent="0.45">
      <c r="A11" s="38" t="s">
        <v>341</v>
      </c>
      <c r="B11" s="322">
        <f>D198</f>
        <v>0</v>
      </c>
      <c r="C11" s="322"/>
      <c r="D11" s="322"/>
      <c r="E11" s="322"/>
      <c r="F11" s="322"/>
      <c r="G11" s="216"/>
      <c r="H11" s="216"/>
      <c r="I11" s="216"/>
    </row>
    <row r="12" spans="1:9" s="36" customFormat="1" ht="22.5" x14ac:dyDescent="0.45">
      <c r="A12" s="35"/>
      <c r="D12" s="291"/>
      <c r="E12" s="291"/>
      <c r="F12" s="291"/>
      <c r="G12" s="291"/>
      <c r="H12" s="291"/>
      <c r="I12" s="40"/>
    </row>
    <row r="13" spans="1:9" s="36" customFormat="1" ht="11.25" customHeight="1" x14ac:dyDescent="0.3">
      <c r="A13" s="292" t="s">
        <v>32</v>
      </c>
      <c r="B13" s="293" t="s">
        <v>33</v>
      </c>
      <c r="C13" s="293"/>
      <c r="D13" s="293" t="s">
        <v>48</v>
      </c>
      <c r="E13" s="293" t="s">
        <v>213</v>
      </c>
      <c r="F13" s="293" t="s">
        <v>214</v>
      </c>
    </row>
    <row r="14" spans="1:9" s="36" customFormat="1" ht="12.75" customHeight="1" x14ac:dyDescent="0.3">
      <c r="A14" s="292"/>
      <c r="B14" s="70" t="s">
        <v>36</v>
      </c>
      <c r="C14" s="70" t="s">
        <v>35</v>
      </c>
      <c r="D14" s="293"/>
      <c r="E14" s="293"/>
      <c r="F14" s="293"/>
    </row>
    <row r="15" spans="1:9" x14ac:dyDescent="0.3">
      <c r="A15" s="41"/>
      <c r="B15" s="41"/>
      <c r="C15" s="41"/>
      <c r="D15" s="41"/>
    </row>
    <row r="16" spans="1:9" ht="19.5" x14ac:dyDescent="0.4">
      <c r="A16" s="319" t="s">
        <v>0</v>
      </c>
      <c r="B16" s="320"/>
      <c r="C16" s="320"/>
      <c r="D16" s="320"/>
      <c r="E16" s="320"/>
      <c r="F16" s="320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1" t="s">
        <v>38</v>
      </c>
      <c r="B22" s="308"/>
      <c r="C22" s="309"/>
      <c r="D22" s="215">
        <f>SUM(B17:C21)</f>
        <v>0</v>
      </c>
    </row>
    <row r="23" spans="1:6" x14ac:dyDescent="0.3">
      <c r="A23" s="305" t="s">
        <v>342</v>
      </c>
      <c r="B23" s="306"/>
      <c r="C23" s="307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5" t="s">
        <v>38</v>
      </c>
      <c r="B32" s="306"/>
      <c r="C32" s="307"/>
      <c r="D32" s="214">
        <f>SUM(B26:C31)</f>
        <v>0</v>
      </c>
    </row>
    <row r="33" spans="1:6" x14ac:dyDescent="0.3">
      <c r="A33" s="305" t="s">
        <v>342</v>
      </c>
      <c r="B33" s="306"/>
      <c r="C33" s="307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5" t="s">
        <v>38</v>
      </c>
      <c r="B41" s="306"/>
      <c r="C41" s="307"/>
      <c r="D41" s="214">
        <f>SUM(B36:C40)</f>
        <v>0</v>
      </c>
      <c r="E41" s="37"/>
      <c r="F41" s="37"/>
    </row>
    <row r="42" spans="1:6" s="50" customFormat="1" x14ac:dyDescent="0.3">
      <c r="A42" s="305" t="s">
        <v>342</v>
      </c>
      <c r="B42" s="306"/>
      <c r="C42" s="307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2" t="s">
        <v>21</v>
      </c>
      <c r="B44" s="313"/>
      <c r="C44" s="313"/>
      <c r="D44" s="313"/>
      <c r="E44" s="313"/>
      <c r="F44" s="313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5" t="s">
        <v>38</v>
      </c>
      <c r="B51" s="306"/>
      <c r="C51" s="307"/>
      <c r="D51" s="214">
        <f>SUM(B45:C50)</f>
        <v>0</v>
      </c>
    </row>
    <row r="52" spans="1:6" x14ac:dyDescent="0.3">
      <c r="A52" s="305" t="s">
        <v>342</v>
      </c>
      <c r="B52" s="306"/>
      <c r="C52" s="307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5" t="s">
        <v>38</v>
      </c>
      <c r="B62" s="306"/>
      <c r="C62" s="307"/>
      <c r="D62" s="214">
        <f>SUM(B55:C61)</f>
        <v>0</v>
      </c>
    </row>
    <row r="63" spans="1:6" x14ac:dyDescent="0.3">
      <c r="A63" s="305" t="s">
        <v>342</v>
      </c>
      <c r="B63" s="306"/>
      <c r="C63" s="307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5" t="s">
        <v>38</v>
      </c>
      <c r="B83" s="306"/>
      <c r="C83" s="307"/>
      <c r="D83" s="214">
        <f>SUM(B66:C82)</f>
        <v>0</v>
      </c>
    </row>
    <row r="84" spans="1:6" x14ac:dyDescent="0.3">
      <c r="A84" s="305" t="s">
        <v>342</v>
      </c>
      <c r="B84" s="306"/>
      <c r="C84" s="307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5" t="s">
        <v>38</v>
      </c>
      <c r="B101" s="306"/>
      <c r="C101" s="307"/>
      <c r="D101" s="214">
        <f>SUM(B87:C100)</f>
        <v>0</v>
      </c>
    </row>
    <row r="102" spans="1:6" x14ac:dyDescent="0.3">
      <c r="A102" s="305" t="s">
        <v>342</v>
      </c>
      <c r="B102" s="306"/>
      <c r="C102" s="307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5" t="s">
        <v>38</v>
      </c>
      <c r="B117" s="306"/>
      <c r="C117" s="307"/>
      <c r="D117" s="214">
        <f>SUM(B106:C116)</f>
        <v>0</v>
      </c>
      <c r="E117" s="37"/>
      <c r="F117" s="37"/>
    </row>
    <row r="118" spans="1:6" s="50" customFormat="1" x14ac:dyDescent="0.3">
      <c r="A118" s="305" t="s">
        <v>342</v>
      </c>
      <c r="B118" s="306"/>
      <c r="C118" s="307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5" t="s">
        <v>38</v>
      </c>
      <c r="B132" s="306"/>
      <c r="C132" s="307"/>
      <c r="D132" s="214">
        <f>SUM(B121:C131)</f>
        <v>0</v>
      </c>
    </row>
    <row r="133" spans="1:6" x14ac:dyDescent="0.3">
      <c r="A133" s="305" t="s">
        <v>342</v>
      </c>
      <c r="B133" s="306"/>
      <c r="C133" s="307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5" t="s">
        <v>38</v>
      </c>
      <c r="B148" s="306"/>
      <c r="C148" s="307"/>
      <c r="D148" s="214">
        <f>SUM(B136:C147)</f>
        <v>0</v>
      </c>
    </row>
    <row r="149" spans="1:6" x14ac:dyDescent="0.3">
      <c r="A149" s="305" t="s">
        <v>342</v>
      </c>
      <c r="B149" s="306"/>
      <c r="C149" s="307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5" t="s">
        <v>38</v>
      </c>
      <c r="B160" s="308"/>
      <c r="C160" s="309"/>
      <c r="D160" s="215">
        <f>SUM(B152:C159)</f>
        <v>0</v>
      </c>
    </row>
    <row r="161" spans="1:6" x14ac:dyDescent="0.3">
      <c r="A161" s="305" t="s">
        <v>342</v>
      </c>
      <c r="B161" s="306"/>
      <c r="C161" s="307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5" t="s">
        <v>38</v>
      </c>
      <c r="B168" s="306"/>
      <c r="C168" s="307"/>
      <c r="D168" s="214">
        <f>SUM(B164:C167)</f>
        <v>0</v>
      </c>
    </row>
    <row r="169" spans="1:6" x14ac:dyDescent="0.3">
      <c r="A169" s="305" t="s">
        <v>342</v>
      </c>
      <c r="B169" s="306"/>
      <c r="C169" s="307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5" t="s">
        <v>38</v>
      </c>
      <c r="B176" s="306"/>
      <c r="C176" s="307"/>
      <c r="D176" s="214">
        <f>SUM(B172:C175)</f>
        <v>0</v>
      </c>
    </row>
    <row r="177" spans="1:6" x14ac:dyDescent="0.3">
      <c r="A177" s="305" t="s">
        <v>342</v>
      </c>
      <c r="B177" s="306"/>
      <c r="C177" s="307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5" t="s">
        <v>38</v>
      </c>
      <c r="B185" s="306"/>
      <c r="C185" s="307"/>
      <c r="D185" s="214">
        <f>SUM(B180:C184)</f>
        <v>0</v>
      </c>
    </row>
    <row r="186" spans="1:6" x14ac:dyDescent="0.3">
      <c r="A186" s="305" t="s">
        <v>342</v>
      </c>
      <c r="B186" s="306"/>
      <c r="C186" s="307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5" t="s">
        <v>38</v>
      </c>
      <c r="B193" s="306"/>
      <c r="C193" s="307"/>
      <c r="D193" s="97">
        <f>SUM(B189:C192)</f>
        <v>0</v>
      </c>
    </row>
    <row r="194" spans="1:4" x14ac:dyDescent="0.3">
      <c r="A194" s="305" t="s">
        <v>342</v>
      </c>
      <c r="B194" s="306"/>
      <c r="C194" s="307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2017-07-08T11:55:07Z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