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CM Rue de Londres\"/>
    </mc:Choice>
  </mc:AlternateContent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D160" i="27" s="1"/>
  <c r="D161" i="27" s="1"/>
  <c r="C144" i="27"/>
  <c r="C143" i="27"/>
  <c r="C137" i="27"/>
  <c r="C131" i="27"/>
  <c r="C129" i="27"/>
  <c r="C127" i="27"/>
  <c r="C126" i="27"/>
  <c r="C115" i="27"/>
  <c r="C114" i="27"/>
  <c r="D117" i="27" s="1"/>
  <c r="D118" i="27" s="1"/>
  <c r="C111" i="27"/>
  <c r="C99" i="27"/>
  <c r="C98" i="27"/>
  <c r="C93" i="27"/>
  <c r="C92" i="27"/>
  <c r="C81" i="27"/>
  <c r="C79" i="27"/>
  <c r="C76" i="27"/>
  <c r="C75" i="27"/>
  <c r="C74" i="27"/>
  <c r="C60" i="27"/>
  <c r="D62" i="27" s="1"/>
  <c r="D63" i="27" s="1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D148" i="25" s="1"/>
  <c r="D149" i="25" s="1"/>
  <c r="C131" i="25"/>
  <c r="C129" i="25"/>
  <c r="C127" i="25"/>
  <c r="C126" i="25"/>
  <c r="D132" i="25" s="1"/>
  <c r="D133" i="25" s="1"/>
  <c r="C115" i="25"/>
  <c r="C114" i="25"/>
  <c r="C111" i="25"/>
  <c r="D117" i="25" s="1"/>
  <c r="D118" i="25" s="1"/>
  <c r="C99" i="25"/>
  <c r="C98" i="25"/>
  <c r="C93" i="25"/>
  <c r="C92" i="25"/>
  <c r="C81" i="25"/>
  <c r="C79" i="25"/>
  <c r="C76" i="25"/>
  <c r="C75" i="25"/>
  <c r="C74" i="25"/>
  <c r="D83" i="25" s="1"/>
  <c r="D84" i="25" s="1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D148" i="23" s="1"/>
  <c r="D149" i="23" s="1"/>
  <c r="C131" i="23"/>
  <c r="C129" i="23"/>
  <c r="C127" i="23"/>
  <c r="C126" i="23"/>
  <c r="D132" i="23" s="1"/>
  <c r="D133" i="23" s="1"/>
  <c r="C115" i="23"/>
  <c r="C114" i="23"/>
  <c r="C111" i="23"/>
  <c r="D117" i="23" s="1"/>
  <c r="D118" i="23" s="1"/>
  <c r="C99" i="23"/>
  <c r="C98" i="23"/>
  <c r="C93" i="23"/>
  <c r="C92" i="23"/>
  <c r="C81" i="23"/>
  <c r="C79" i="23"/>
  <c r="C76" i="23"/>
  <c r="C75" i="23"/>
  <c r="C74" i="23"/>
  <c r="D83" i="23" s="1"/>
  <c r="D84" i="23" s="1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7" i="21"/>
  <c r="D176" i="21"/>
  <c r="C164" i="21"/>
  <c r="D168" i="21" s="1"/>
  <c r="D169" i="21" s="1"/>
  <c r="C156" i="21"/>
  <c r="C155" i="21"/>
  <c r="D160" i="21" s="1"/>
  <c r="D161" i="21" s="1"/>
  <c r="C154" i="21"/>
  <c r="C144" i="21"/>
  <c r="C143" i="21"/>
  <c r="C137" i="21"/>
  <c r="D148" i="21" s="1"/>
  <c r="D149" i="21" s="1"/>
  <c r="C131" i="21"/>
  <c r="C129" i="21"/>
  <c r="C127" i="21"/>
  <c r="C126" i="21"/>
  <c r="D132" i="21" s="1"/>
  <c r="D133" i="21" s="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D83" i="21" s="1"/>
  <c r="D84" i="21" s="1"/>
  <c r="C60" i="21"/>
  <c r="C59" i="21"/>
  <c r="C55" i="21"/>
  <c r="D62" i="21" s="1"/>
  <c r="D63" i="21" s="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D117" i="19" s="1"/>
  <c r="D118" i="19" s="1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D62" i="19" s="1"/>
  <c r="D63" i="19" s="1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D302" i="26"/>
  <c r="D303" i="26" s="1"/>
  <c r="C300" i="26"/>
  <c r="A292" i="26"/>
  <c r="C279" i="26"/>
  <c r="C277" i="26"/>
  <c r="C271" i="26"/>
  <c r="C260" i="26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D146" i="26" s="1"/>
  <c r="C129" i="26"/>
  <c r="C127" i="26"/>
  <c r="C125" i="26"/>
  <c r="C121" i="26"/>
  <c r="D134" i="26" s="1"/>
  <c r="D135" i="26" s="1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C498" i="24"/>
  <c r="D500" i="24" s="1"/>
  <c r="D501" i="24" s="1"/>
  <c r="D491" i="24"/>
  <c r="D492" i="24" s="1"/>
  <c r="C477" i="24"/>
  <c r="C476" i="24"/>
  <c r="D470" i="24"/>
  <c r="D471" i="24" s="1"/>
  <c r="C467" i="24"/>
  <c r="D461" i="24"/>
  <c r="D462" i="24" s="1"/>
  <c r="D448" i="24"/>
  <c r="D449" i="24" s="1"/>
  <c r="D443" i="24"/>
  <c r="D442" i="24"/>
  <c r="D451" i="24" s="1"/>
  <c r="D452" i="24" s="1"/>
  <c r="C439" i="24"/>
  <c r="A436" i="24"/>
  <c r="C426" i="24"/>
  <c r="C423" i="24"/>
  <c r="C419" i="24"/>
  <c r="C413" i="24"/>
  <c r="D415" i="24" s="1"/>
  <c r="D416" i="24" s="1"/>
  <c r="A406" i="24"/>
  <c r="C396" i="24"/>
  <c r="C395" i="24"/>
  <c r="D399" i="24" s="1"/>
  <c r="C387" i="24"/>
  <c r="C384" i="24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D285" i="24" s="1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D110" i="24"/>
  <c r="D111" i="24" s="1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D336" i="22" s="1"/>
  <c r="D337" i="22" s="1"/>
  <c r="C330" i="22"/>
  <c r="A325" i="22"/>
  <c r="C315" i="22"/>
  <c r="C311" i="22"/>
  <c r="D318" i="22" s="1"/>
  <c r="C309" i="22"/>
  <c r="C300" i="22"/>
  <c r="D302" i="22" s="1"/>
  <c r="D303" i="22" s="1"/>
  <c r="A292" i="22"/>
  <c r="C279" i="22"/>
  <c r="C277" i="22"/>
  <c r="C271" i="22"/>
  <c r="C260" i="22"/>
  <c r="C256" i="22"/>
  <c r="D263" i="22" s="1"/>
  <c r="D264" i="22" s="1"/>
  <c r="C251" i="22"/>
  <c r="A249" i="22"/>
  <c r="C236" i="22"/>
  <c r="C235" i="22"/>
  <c r="D242" i="22" s="1"/>
  <c r="C224" i="22"/>
  <c r="C222" i="22"/>
  <c r="C214" i="22"/>
  <c r="C211" i="22"/>
  <c r="D229" i="22" s="1"/>
  <c r="D230" i="22" s="1"/>
  <c r="C204" i="22"/>
  <c r="C203" i="22"/>
  <c r="C195" i="22"/>
  <c r="D206" i="22" s="1"/>
  <c r="D207" i="22" s="1"/>
  <c r="A193" i="22"/>
  <c r="C180" i="22"/>
  <c r="C176" i="22"/>
  <c r="C174" i="22"/>
  <c r="C172" i="22"/>
  <c r="C160" i="22"/>
  <c r="D163" i="22" s="1"/>
  <c r="A153" i="22"/>
  <c r="D146" i="22"/>
  <c r="C143" i="22"/>
  <c r="C141" i="22"/>
  <c r="C140" i="22"/>
  <c r="C129" i="22"/>
  <c r="C127" i="22"/>
  <c r="C125" i="22"/>
  <c r="C121" i="22"/>
  <c r="C109" i="22"/>
  <c r="D110" i="22" s="1"/>
  <c r="D111" i="22" s="1"/>
  <c r="C107" i="22"/>
  <c r="A100" i="22"/>
  <c r="C87" i="22"/>
  <c r="D93" i="22" s="1"/>
  <c r="D94" i="22" s="1"/>
  <c r="C76" i="22"/>
  <c r="C75" i="22"/>
  <c r="C70" i="22"/>
  <c r="C64" i="22"/>
  <c r="C62" i="22"/>
  <c r="D81" i="22" s="1"/>
  <c r="D54" i="22"/>
  <c r="D55" i="22" s="1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D491" i="20"/>
  <c r="D492" i="20" s="1"/>
  <c r="C477" i="20"/>
  <c r="C476" i="20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D429" i="20" s="1"/>
  <c r="C423" i="20"/>
  <c r="C419" i="20"/>
  <c r="D415" i="20"/>
  <c r="D416" i="20" s="1"/>
  <c r="C413" i="20"/>
  <c r="A406" i="20"/>
  <c r="C396" i="20"/>
  <c r="C395" i="20"/>
  <c r="D399" i="20" s="1"/>
  <c r="C387" i="20"/>
  <c r="C384" i="20"/>
  <c r="C374" i="20"/>
  <c r="C369" i="20"/>
  <c r="D379" i="20" s="1"/>
  <c r="D380" i="20" s="1"/>
  <c r="C359" i="20"/>
  <c r="D363" i="20" s="1"/>
  <c r="D364" i="20" s="1"/>
  <c r="A353" i="20"/>
  <c r="C341" i="20"/>
  <c r="D346" i="20" s="1"/>
  <c r="C333" i="20"/>
  <c r="D336" i="20" s="1"/>
  <c r="D337" i="20" s="1"/>
  <c r="C331" i="20"/>
  <c r="C330" i="20"/>
  <c r="A325" i="20"/>
  <c r="C315" i="20"/>
  <c r="D318" i="20" s="1"/>
  <c r="C311" i="20"/>
  <c r="C309" i="20"/>
  <c r="D302" i="20"/>
  <c r="D303" i="20" s="1"/>
  <c r="C300" i="20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D146" i="20" s="1"/>
  <c r="C129" i="20"/>
  <c r="C127" i="20"/>
  <c r="C125" i="20"/>
  <c r="C121" i="20"/>
  <c r="D134" i="20" s="1"/>
  <c r="D135" i="20" s="1"/>
  <c r="D110" i="20"/>
  <c r="D111" i="20" s="1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D54" i="20" s="1"/>
  <c r="D55" i="20" s="1"/>
  <c r="A44" i="20"/>
  <c r="C33" i="20"/>
  <c r="C28" i="20"/>
  <c r="D37" i="20" s="1"/>
  <c r="D38" i="20" s="1"/>
  <c r="D23" i="20"/>
  <c r="D24" i="20" s="1"/>
  <c r="A17" i="20"/>
  <c r="A8" i="20"/>
  <c r="C498" i="18"/>
  <c r="D500" i="18" s="1"/>
  <c r="D491" i="18"/>
  <c r="D492" i="18" s="1"/>
  <c r="C477" i="18"/>
  <c r="C476" i="18"/>
  <c r="D470" i="18"/>
  <c r="D471" i="18" s="1"/>
  <c r="C467" i="18"/>
  <c r="D461" i="18"/>
  <c r="D462" i="18" s="1"/>
  <c r="D448" i="18"/>
  <c r="D443" i="18"/>
  <c r="D442" i="18"/>
  <c r="C439" i="18"/>
  <c r="A436" i="18"/>
  <c r="C426" i="18"/>
  <c r="D429" i="18" s="1"/>
  <c r="C423" i="18"/>
  <c r="C419" i="18"/>
  <c r="C413" i="18"/>
  <c r="D415" i="18" s="1"/>
  <c r="D416" i="18" s="1"/>
  <c r="A406" i="18"/>
  <c r="C396" i="18"/>
  <c r="C395" i="18"/>
  <c r="D399" i="18" s="1"/>
  <c r="C387" i="18"/>
  <c r="C384" i="18"/>
  <c r="D388" i="18" s="1"/>
  <c r="D389" i="18" s="1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D285" i="18" s="1"/>
  <c r="C260" i="18"/>
  <c r="D263" i="18" s="1"/>
  <c r="D264" i="18" s="1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D206" i="18" s="1"/>
  <c r="D207" i="18" s="1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D81" i="18" s="1"/>
  <c r="C53" i="18"/>
  <c r="C51" i="18"/>
  <c r="D54" i="18" s="1"/>
  <c r="D55" i="18" s="1"/>
  <c r="A44" i="18"/>
  <c r="D37" i="18"/>
  <c r="C33" i="18"/>
  <c r="C28" i="18"/>
  <c r="D23" i="18"/>
  <c r="D24" i="18" s="1"/>
  <c r="A17" i="18"/>
  <c r="A8" i="18"/>
  <c r="C419" i="16"/>
  <c r="C423" i="16"/>
  <c r="D318" i="18" l="1"/>
  <c r="D451" i="22"/>
  <c r="D452" i="22" s="1"/>
  <c r="D134" i="18"/>
  <c r="D135" i="18" s="1"/>
  <c r="D451" i="18"/>
  <c r="D452" i="18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46" i="18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101" i="19"/>
  <c r="D102" i="19" s="1"/>
  <c r="D160" i="23"/>
  <c r="D161" i="23" s="1"/>
  <c r="D160" i="25"/>
  <c r="D161" i="25" s="1"/>
  <c r="D101" i="27"/>
  <c r="D102" i="27" s="1"/>
  <c r="D285" i="20"/>
  <c r="D186" i="22"/>
  <c r="D187" i="22" s="1"/>
  <c r="D388" i="22"/>
  <c r="D389" i="22" s="1"/>
  <c r="D81" i="24"/>
  <c r="D206" i="24"/>
  <c r="D207" i="24" s="1"/>
  <c r="D318" i="24"/>
  <c r="D336" i="24"/>
  <c r="D337" i="24" s="1"/>
  <c r="D388" i="24"/>
  <c r="D389" i="24" s="1"/>
  <c r="D429" i="24"/>
  <c r="D451" i="26"/>
  <c r="D452" i="26" s="1"/>
  <c r="D336" i="18"/>
  <c r="D337" i="18" s="1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18"/>
  <c r="D41" i="18" s="1"/>
  <c r="D40" i="24"/>
  <c r="D41" i="24" s="1"/>
  <c r="D40" i="26"/>
  <c r="D41" i="26" s="1"/>
  <c r="D197" i="27"/>
  <c r="D198" i="27" s="1"/>
  <c r="B11" i="27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7" i="19"/>
  <c r="D198" i="19" s="1"/>
  <c r="B11" i="19" s="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88" i="24"/>
  <c r="D289" i="24" s="1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286" i="18"/>
  <c r="D288" i="18"/>
  <c r="D289" i="18" s="1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349" i="18" l="1"/>
  <c r="D350" i="18" s="1"/>
  <c r="D349" i="26"/>
  <c r="D350" i="26" s="1"/>
  <c r="D349" i="24"/>
  <c r="D350" i="24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A8" i="16"/>
  <c r="B192" i="29"/>
  <c r="B191" i="29"/>
  <c r="B188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A7" i="25" l="1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<sst xmlns="http://schemas.openxmlformats.org/spreadsheetml/2006/main" count="4448" uniqueCount="449">
  <si>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</si>
  <si>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</si>
  <si>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</si>
  <si>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</si>
  <si>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</si>
  <si>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</si>
  <si>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</si>
  <si>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</si>
  <si>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</si>
  <si>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</si>
  <si>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</si>
  <si>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</si>
  <si>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</si>
  <si>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</si>
  <si>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</si>
  <si>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</si>
  <si>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</si>
  <si>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</si>
  <si>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</si>
  <si>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</si>
  <si>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</si>
  <si>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</si>
  <si>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</si>
  <si>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</si>
  <si>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</si>
  <si>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</si>
  <si>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</si>
  <si>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</si>
  <si>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</si>
  <si>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</si>
  <si>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</si>
  <si>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</si>
  <si>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</si>
  <si>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</si>
  <si>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</si>
  <si>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</si>
  <si>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</si>
  <si>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</si>
  <si>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</si>
  <si>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</si>
  <si>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</si>
  <si>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</si>
  <si>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</si>
  <si>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</si>
  <si>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</si>
  <si>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</si>
  <si>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</si>
  <si>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</si>
  <si>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</si>
  <si>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</si>
  <si>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</si>
  <si>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</si>
  <si>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</si>
  <si>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</si>
  <si>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</si>
  <si>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</si>
  <si>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</si>
  <si>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</si>
  <si>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</si>
  <si>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</si>
  <si>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</si>
  <si>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</si>
  <si>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</si>
  <si>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</si>
  <si>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</si>
  <si>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</si>
  <si>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</si>
  <si>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</si>
  <si>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</si>
  <si>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</si>
  <si>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</si>
  <si>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</si>
  <si>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</si>
  <si>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</si>
  <si>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</si>
  <si>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</si>
  <si>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</si>
  <si>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</si>
  <si>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</si>
  <si>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</si>
  <si>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</si>
  <si>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</si>
  <si>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</si>
  <si>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</si>
  <si>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</si>
  <si>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</si>
  <si>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</si>
  <si>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</si>
  <si>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</si>
  <si>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</si>
  <si>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</si>
  <si>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</si>
  <si>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</si>
  <si>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</si>
  <si>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</si>
  <si>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</si>
  <si>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</si>
  <si>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</si>
  <si>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</si>
  <si>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</si>
  <si>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</si>
  <si>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</si>
  <si>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</si>
  <si>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</si>
  <si>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</si>
  <si>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</si>
  <si>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</si>
  <si>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</si>
  <si>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</si>
  <si>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</si>
  <si>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</si>
  <si>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</si>
  <si>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</si>
  <si>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</si>
  <si>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</si>
  <si>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</si>
  <si>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</si>
  <si>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</si>
  <si>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</si>
  <si>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</si>
  <si>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</si>
  <si>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</si>
  <si>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</si>
  <si>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</si>
  <si>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</si>
  <si>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</si>
  <si>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</si>
  <si>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</si>
  <si>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</si>
  <si>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</si>
  <si>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</si>
  <si>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</si>
  <si>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</si>
  <si>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</si>
  <si>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</si>
  <si>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</si>
  <si>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</si>
  <si>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</si>
  <si>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</si>
  <si>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</si>
  <si>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</si>
  <si>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</si>
  <si>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</si>
  <si>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</si>
  <si>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</si>
  <si>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</si>
  <si>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</si>
  <si>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</si>
  <si>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</si>
  <si>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</si>
  <si>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</si>
  <si>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</si>
  <si>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</si>
  <si>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</si>
  <si>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</si>
  <si>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</si>
  <si>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</si>
  <si>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</si>
  <si>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</si>
  <si>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</si>
  <si>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</si>
  <si>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</si>
  <si>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</si>
  <si>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</si>
  <si>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</si>
  <si>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</si>
  <si>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</si>
  <si>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</si>
  <si>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</si>
  <si>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</si>
  <si>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</si>
  <si>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</si>
  <si>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</si>
  <si>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</si>
  <si>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</si>
  <si>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</si>
  <si>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</si>
  <si>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</si>
  <si>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</si>
  <si>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</si>
  <si>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</si>
  <si>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</si>
  <si>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</si>
  <si>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</si>
  <si>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</si>
  <si>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</si>
  <si>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</si>
  <si>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</si>
  <si>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</si>
  <si>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</si>
  <si>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</si>
  <si>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</si>
  <si>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</si>
  <si>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</si>
  <si>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</si>
  <si>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</si>
  <si>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</si>
  <si>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</si>
  <si>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</si>
  <si>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</si>
  <si>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</si>
  <si>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</si>
  <si>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</si>
  <si>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</si>
  <si>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</si>
  <si>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</si>
  <si>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</si>
  <si>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</si>
  <si>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</si>
  <si>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</si>
  <si>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</si>
  <si>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</si>
  <si>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</si>
  <si>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</si>
  <si>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</si>
  <si>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</si>
  <si>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</si>
  <si>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</si>
  <si>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</si>
  <si>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</si>
  <si>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</si>
  <si>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</si>
  <si>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</si>
  <si>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</si>
  <si>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</si>
  <si>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</si>
  <si>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</si>
  <si>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</si>
  <si>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</si>
  <si>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</si>
  <si>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</si>
  <si>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</si>
  <si>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</si>
  <si>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</si>
  <si>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</si>
  <si>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</si>
  <si>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</si>
  <si>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</si>
  <si>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</si>
  <si>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</si>
  <si>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</si>
  <si>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</si>
  <si>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</si>
  <si>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</si>
  <si>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</si>
  <si>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</si>
  <si>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</si>
  <si>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</si>
  <si>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</si>
  <si>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</si>
  <si>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</si>
  <si>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</si>
  <si>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</si>
  <si>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</si>
  <si>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</si>
  <si>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</si>
  <si>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</si>
  <si>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</si>
  <si>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</si>
  <si>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</si>
  <si>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</si>
  <si>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</si>
  <si>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</si>
  <si>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</si>
  <si>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</si>
  <si>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</si>
  <si>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</si>
  <si>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</si>
  <si>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</si>
  <si>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</si>
  <si>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</si>
  <si>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</si>
  <si>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</si>
  <si>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</si>
  <si>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</si>
  <si>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</si>
  <si>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</si>
  <si>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</si>
  <si>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</si>
  <si>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</si>
  <si>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</si>
  <si>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</si>
  <si>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</si>
  <si>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</si>
  <si>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</si>
  <si>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</si>
  <si>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</si>
  <si>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</si>
  <si>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</si>
  <si>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</si>
  <si>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</si>
  <si>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</si>
  <si>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</si>
  <si>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</si>
  <si>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</si>
  <si>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</si>
  <si>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</si>
  <si>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</si>
  <si>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</si>
  <si>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</si>
  <si>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</si>
  <si>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</si>
  <si>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</si>
  <si>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</si>
  <si>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</si>
  <si>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</si>
  <si>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</si>
  <si>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</si>
  <si>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</si>
  <si>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</si>
  <si>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</si>
  <si>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</si>
  <si>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</si>
  <si>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</si>
  <si>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</si>
  <si>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</si>
  <si>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</si>
  <si>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</si>
  <si>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</si>
  <si>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</si>
  <si>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</si>
  <si>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</si>
  <si>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</si>
  <si>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</si>
  <si>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</si>
  <si>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</si>
  <si>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</si>
  <si>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</si>
  <si>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</si>
  <si>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</si>
  <si>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</si>
  <si>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</si>
  <si>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</si>
  <si>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</si>
  <si>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</si>
  <si>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</si>
  <si>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</si>
  <si>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</si>
  <si>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</si>
  <si>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</si>
  <si>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</si>
  <si>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</si>
  <si>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</si>
  <si>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</si>
  <si>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</si>
  <si>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</si>
  <si>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</si>
  <si>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</si>
  <si>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</si>
  <si>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</si>
  <si>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</si>
  <si>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</si>
  <si>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</si>
  <si>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</si>
  <si>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</si>
  <si>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</si>
  <si>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</si>
  <si>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</si>
  <si>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</si>
  <si>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</si>
  <si>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</si>
  <si>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</si>
  <si>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</si>
  <si>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</si>
  <si>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</si>
  <si>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</si>
  <si>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</si>
  <si>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</si>
  <si>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</si>
  <si>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</si>
  <si>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</si>
  <si>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</si>
  <si>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</si>
  <si>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</si>
  <si>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</si>
  <si>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</si>
  <si>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</si>
  <si>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</si>
  <si>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</si>
  <si>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</si>
  <si>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</si>
  <si>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</si>
  <si>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</si>
  <si>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</si>
  <si>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</si>
  <si>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</si>
  <si>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</si>
  <si>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</si>
  <si>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</si>
  <si>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</si>
  <si>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</si>
  <si>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</si>
  <si>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</si>
  <si>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</si>
  <si>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</si>
  <si>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</si>
  <si>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</si>
  <si>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</si>
  <si>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</si>
  <si>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</si>
  <si>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</si>
  <si>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</si>
  <si>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</si>
  <si>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</si>
  <si>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</si>
  <si>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</si>
  <si>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</si>
  <si>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</si>
  <si>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</si>
  <si>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</si>
  <si>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</si>
  <si>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Le quai de réception manquait de propreté</t>
  </si>
  <si>
    <t xml:space="preserve">Correct </t>
  </si>
  <si>
    <t>Mme Samah SLAIMI &amp; Mr. Haithem BOUGAALECH</t>
  </si>
  <si>
    <t>Directeur du Magasin &amp; Chefs des Rayons</t>
  </si>
  <si>
    <t>Absence de stockage le jour de l'audit</t>
  </si>
  <si>
    <t>Vitrine froide : 
Température affichée 2°C 
Température mesurée 3,6°C</t>
  </si>
  <si>
    <t>Température du laboratoire 10,5°C, correct</t>
  </si>
  <si>
    <t>Température à cœur du poulet dans le laboratoire 3,9°C, correct
Température à cœur de la carcasse agneau dans la chambre froide 0,9°C, correct</t>
  </si>
  <si>
    <t>Chambre froide : 
Température affichée 2,2°C 
Température mesurée 2,6°C</t>
  </si>
  <si>
    <t>Meuble d'exposition : 
Température affichée 2°C 
Température mesurée 2,9°C</t>
  </si>
  <si>
    <t>Meuble d'exposition des poissons en barquettes :
Température affichée : 2°C
Température mesurée : 2,9°C</t>
  </si>
  <si>
    <t>Température affichée : -14°C
Température mesurée : -15,5°C</t>
  </si>
  <si>
    <t xml:space="preserve">Plan en cours </t>
  </si>
  <si>
    <t>Le revêtement du sol du laboratoire est écaillé</t>
  </si>
  <si>
    <t>Les étagères du meuble d'exposition sont écaillées</t>
  </si>
  <si>
    <t>Les plaques de cuisson à pain sont usées, la couche antiadhésive est écaillée</t>
  </si>
  <si>
    <t>Les chariots d'exposition des pains sont usés</t>
  </si>
  <si>
    <t>Les appareils DEIV des rayons Fruits et légumes et Poissonnerie ne sont pas fonctionnels</t>
  </si>
  <si>
    <t>Réparer les DEIV défectueux</t>
  </si>
  <si>
    <t>Revoir l'état du présentoir et remplacer les ardoises usées</t>
  </si>
  <si>
    <t>Les bacs des fruits secs n'étaient pas propres</t>
  </si>
  <si>
    <t>Les portes-étiquettes sont rouillées</t>
  </si>
  <si>
    <t>Remplacer les portes étiquettes rouillées</t>
  </si>
  <si>
    <t xml:space="preserve">Renforcer le nettoyage et désinfection au niveau des meubles </t>
  </si>
  <si>
    <t>Le meuble d'exposition des fromages n'était pas propre</t>
  </si>
  <si>
    <t>La porte de la chambre froide n'était pas propre</t>
  </si>
  <si>
    <t>Le cadre de la porte de la chambre froide est brisé.</t>
  </si>
  <si>
    <t>La zone interne du micro-onde est rouillée</t>
  </si>
  <si>
    <t xml:space="preserve">Renforcer le nettoyage de la zone externe de réception </t>
  </si>
  <si>
    <t>Absence de local poubelle</t>
  </si>
  <si>
    <t>Prévoir un local pour les déchets solides</t>
  </si>
  <si>
    <t>Renforcer les opérations de nettoyage et désinfection à ce niveau</t>
  </si>
  <si>
    <t xml:space="preserve">Remplacer les plaques de cuisson </t>
  </si>
  <si>
    <t>Les produits sont vendus en barquettes dans un meuble refrigéré</t>
  </si>
  <si>
    <t>L'étiquetage des produits salami du fournisseur "CHAHIA" est illisible. Aviser le fournisseur sur cet écart.</t>
  </si>
  <si>
    <t>Les horaires de sortie des déchets n'étaient pas fixés ni affichés.</t>
  </si>
  <si>
    <t>Les présentoirs des fruits et légumes sont usés, les ardoises-étiquettes sont crevassées</t>
  </si>
  <si>
    <t>Rue de Londres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</si>
</sst>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499968"/>
        <c:axId val="209938176"/>
      </c:barChart>
      <c:catAx>
        <c:axId val="53649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8176"/>
        <c:crosses val="autoZero"/>
        <c:auto val="1"/>
        <c:lblAlgn val="ctr"/>
        <c:lblOffset val="100"/>
        <c:noMultiLvlLbl val="0"/>
      </c:catAx>
      <c:valAx>
        <c:axId val="20993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49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73840"/>
        <c:axId val="113374400"/>
      </c:barChart>
      <c:catAx>
        <c:axId val="11337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74400"/>
        <c:crosses val="autoZero"/>
        <c:auto val="1"/>
        <c:lblAlgn val="ctr"/>
        <c:lblOffset val="100"/>
        <c:noMultiLvlLbl val="0"/>
      </c:catAx>
      <c:valAx>
        <c:axId val="11337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7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7047920"/>
        <c:axId val="537048480"/>
      </c:barChart>
      <c:catAx>
        <c:axId val="53704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7048480"/>
        <c:crosses val="autoZero"/>
        <c:auto val="1"/>
        <c:lblAlgn val="ctr"/>
        <c:lblOffset val="100"/>
        <c:noMultiLvlLbl val="0"/>
      </c:catAx>
      <c:valAx>
        <c:axId val="53704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7047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7051280"/>
        <c:axId val="537051840"/>
      </c:barChart>
      <c:catAx>
        <c:axId val="53705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7051840"/>
        <c:crosses val="autoZero"/>
        <c:auto val="1"/>
        <c:lblAlgn val="ctr"/>
        <c:lblOffset val="100"/>
        <c:noMultiLvlLbl val="0"/>
      </c:catAx>
      <c:valAx>
        <c:axId val="53705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7051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7054640"/>
        <c:axId val="526831872"/>
      </c:barChart>
      <c:catAx>
        <c:axId val="53705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6831872"/>
        <c:crosses val="autoZero"/>
        <c:auto val="1"/>
        <c:lblAlgn val="ctr"/>
        <c:lblOffset val="100"/>
        <c:noMultiLvlLbl val="0"/>
      </c:catAx>
      <c:valAx>
        <c:axId val="52683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705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6834672"/>
        <c:axId val="526835232"/>
      </c:barChart>
      <c:catAx>
        <c:axId val="52683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6835232"/>
        <c:crosses val="autoZero"/>
        <c:auto val="1"/>
        <c:lblAlgn val="ctr"/>
        <c:lblOffset val="100"/>
        <c:noMultiLvlLbl val="0"/>
      </c:catAx>
      <c:valAx>
        <c:axId val="52683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683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6838032"/>
        <c:axId val="526838592"/>
      </c:barChart>
      <c:catAx>
        <c:axId val="52683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6838592"/>
        <c:crosses val="autoZero"/>
        <c:auto val="1"/>
        <c:lblAlgn val="ctr"/>
        <c:lblOffset val="100"/>
        <c:noMultiLvlLbl val="0"/>
      </c:catAx>
      <c:valAx>
        <c:axId val="52683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6838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7824480"/>
        <c:axId val="477825040"/>
      </c:barChart>
      <c:catAx>
        <c:axId val="47782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7825040"/>
        <c:crosses val="autoZero"/>
        <c:auto val="1"/>
        <c:lblAlgn val="ctr"/>
        <c:lblOffset val="100"/>
        <c:noMultiLvlLbl val="0"/>
      </c:catAx>
      <c:valAx>
        <c:axId val="47782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782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0.97426470588235292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7827840"/>
        <c:axId val="477828400"/>
      </c:barChart>
      <c:catAx>
        <c:axId val="47782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7828400"/>
        <c:crosses val="autoZero"/>
        <c:auto val="1"/>
        <c:lblAlgn val="ctr"/>
        <c:lblOffset val="100"/>
        <c:noMultiLvlLbl val="0"/>
      </c:catAx>
      <c:valAx>
        <c:axId val="47782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782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0.95423761609907121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6005744"/>
        <c:axId val="346006304"/>
        <c:extLst/>
      </c:barChart>
      <c:catAx>
        <c:axId val="3460057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006304"/>
        <c:crosses val="autoZero"/>
        <c:auto val="1"/>
        <c:lblAlgn val="ctr"/>
        <c:lblOffset val="100"/>
        <c:noMultiLvlLbl val="0"/>
      </c:catAx>
      <c:valAx>
        <c:axId val="3460063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00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46009104"/>
        <c:axId val="346009664"/>
        <c:extLst/>
      </c:barChart>
      <c:catAx>
        <c:axId val="34600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009664"/>
        <c:crosses val="autoZero"/>
        <c:auto val="1"/>
        <c:lblAlgn val="ctr"/>
        <c:lblOffset val="100"/>
        <c:noMultiLvlLbl val="0"/>
      </c:catAx>
      <c:valAx>
        <c:axId val="34600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00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5330496"/>
        <c:axId val="675331056"/>
      </c:barChart>
      <c:catAx>
        <c:axId val="67533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5331056"/>
        <c:crosses val="autoZero"/>
        <c:auto val="1"/>
        <c:lblAlgn val="ctr"/>
        <c:lblOffset val="100"/>
        <c:noMultiLvlLbl val="0"/>
      </c:catAx>
      <c:valAx>
        <c:axId val="67533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533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5333856"/>
        <c:axId val="675334416"/>
      </c:barChart>
      <c:catAx>
        <c:axId val="67533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5334416"/>
        <c:crosses val="autoZero"/>
        <c:auto val="1"/>
        <c:lblAlgn val="ctr"/>
        <c:lblOffset val="100"/>
        <c:noMultiLvlLbl val="0"/>
      </c:catAx>
      <c:valAx>
        <c:axId val="67533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533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9833824"/>
        <c:axId val="539834384"/>
      </c:barChart>
      <c:catAx>
        <c:axId val="53983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9834384"/>
        <c:crosses val="autoZero"/>
        <c:auto val="1"/>
        <c:lblAlgn val="ctr"/>
        <c:lblOffset val="100"/>
        <c:noMultiLvlLbl val="0"/>
      </c:catAx>
      <c:valAx>
        <c:axId val="539834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983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9837184"/>
        <c:axId val="539837744"/>
      </c:barChart>
      <c:catAx>
        <c:axId val="53983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9837744"/>
        <c:crosses val="autoZero"/>
        <c:auto val="1"/>
        <c:lblAlgn val="ctr"/>
        <c:lblOffset val="100"/>
        <c:noMultiLvlLbl val="0"/>
      </c:catAx>
      <c:valAx>
        <c:axId val="53983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983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9840544"/>
        <c:axId val="673558992"/>
      </c:barChart>
      <c:catAx>
        <c:axId val="53984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558992"/>
        <c:crosses val="autoZero"/>
        <c:auto val="1"/>
        <c:lblAlgn val="ctr"/>
        <c:lblOffset val="100"/>
        <c:noMultiLvlLbl val="0"/>
      </c:catAx>
      <c:valAx>
        <c:axId val="673558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984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561792"/>
        <c:axId val="673562352"/>
      </c:barChart>
      <c:catAx>
        <c:axId val="67356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562352"/>
        <c:crosses val="autoZero"/>
        <c:auto val="1"/>
        <c:lblAlgn val="ctr"/>
        <c:lblOffset val="100"/>
        <c:noMultiLvlLbl val="0"/>
      </c:catAx>
      <c:valAx>
        <c:axId val="67356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56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565152"/>
        <c:axId val="673565712"/>
      </c:barChart>
      <c:catAx>
        <c:axId val="67356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565712"/>
        <c:crosses val="autoZero"/>
        <c:auto val="1"/>
        <c:lblAlgn val="ctr"/>
        <c:lblOffset val="100"/>
        <c:noMultiLvlLbl val="0"/>
      </c:catAx>
      <c:valAx>
        <c:axId val="67356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56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370480"/>
        <c:axId val="113371040"/>
      </c:barChart>
      <c:catAx>
        <c:axId val="11337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71040"/>
        <c:crosses val="autoZero"/>
        <c:auto val="1"/>
        <c:lblAlgn val="ctr"/>
        <c:lblOffset val="100"/>
        <c:noMultiLvlLbl val="0"/>
      </c:catAx>
      <c:valAx>
        <c:axId val="11337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37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7" zoomScale="85" zoomScaleNormal="100" zoomScaleSheetLayoutView="85" workbookViewId="0">
      <selection activeCell="D19" sqref="D1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0" t="s">
        <v>379</v>
      </c>
      <c r="B18" s="270"/>
      <c r="C18" s="270"/>
      <c r="D18" s="271" t="s">
        <v>448</v>
      </c>
      <c r="E18" s="271"/>
      <c r="F18" s="271"/>
      <c r="G18" s="271"/>
      <c r="H18" s="271"/>
      <c r="I18" s="271"/>
      <c r="J18" s="271"/>
      <c r="K18" s="271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2" t="s">
        <v>380</v>
      </c>
      <c r="B21" s="272"/>
      <c r="C21" s="272"/>
      <c r="D21" s="272"/>
      <c r="E21" s="272"/>
      <c r="F21" s="272"/>
      <c r="G21" s="272"/>
      <c r="H21" s="272"/>
      <c r="I21" s="272"/>
      <c r="J21" s="272"/>
      <c r="K21" s="272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3" t="s">
        <v>382</v>
      </c>
      <c r="C23" s="273"/>
      <c r="D23" s="199"/>
      <c r="E23" s="199"/>
      <c r="F23" s="199"/>
      <c r="G23" s="199"/>
      <c r="H23" s="199"/>
      <c r="I23" s="199"/>
      <c r="J23" s="198" t="str">
        <f>D18</f>
        <v>Rue de Londres</v>
      </c>
    </row>
    <row r="24" spans="1:11" ht="33" customHeight="1" x14ac:dyDescent="0.25">
      <c r="A24" s="207" t="s">
        <v>383</v>
      </c>
      <c r="B24" s="274">
        <f>AVERAGE('A1 Exploitation'!D505,'A1 Technique'!D198)</f>
        <v>0.95423761609907121</v>
      </c>
      <c r="C24" s="274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4">
        <f>AVERAGE('A2 Exploitation'!D506,'A2 Technique'!D198)</f>
        <v>0</v>
      </c>
      <c r="C25" s="274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4">
        <f>AVERAGE('A3 Exploitation'!D506,'A3 Technique'!D198)</f>
        <v>0</v>
      </c>
      <c r="C26" s="274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4">
        <f>AVERAGE('A4 Exploitation'!D506,'A4 Technique'!D198)</f>
        <v>0</v>
      </c>
      <c r="C27" s="274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4">
        <f>AVERAGE('A5 Exploitation'!D506,'A5 Technique'!D198)</f>
        <v>0</v>
      </c>
      <c r="C28" s="274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4">
        <f>AVERAGE('A6 Exploitation'!D506,'A6 Technique'!D198)</f>
        <v>0</v>
      </c>
      <c r="C29" s="274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3" t="s">
        <v>389</v>
      </c>
      <c r="C33" s="273"/>
      <c r="D33" s="199"/>
      <c r="E33" s="199"/>
      <c r="F33" s="199"/>
      <c r="G33" s="199"/>
      <c r="H33" s="199"/>
      <c r="I33" s="199"/>
      <c r="J33" s="198" t="str">
        <f>D18</f>
        <v>Rue de Londres</v>
      </c>
    </row>
    <row r="34" spans="1:10" ht="33" customHeight="1" x14ac:dyDescent="0.25">
      <c r="A34" s="207" t="s">
        <v>383</v>
      </c>
      <c r="B34" s="274">
        <f>'A1 Exploitation'!D505</f>
        <v>0.97426470588235292</v>
      </c>
      <c r="C34" s="274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4">
        <f>'A2 Exploitation'!D506</f>
        <v>0</v>
      </c>
      <c r="C35" s="274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4">
        <f>'A3 Exploitation'!D506</f>
        <v>0</v>
      </c>
      <c r="C36" s="274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4">
        <f>'A4 Exploitation'!D506</f>
        <v>0</v>
      </c>
      <c r="C37" s="274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4">
        <f>'A5 Exploitation'!D506</f>
        <v>0</v>
      </c>
      <c r="C38" s="274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4">
        <f>'A6 Exploitation'!D506</f>
        <v>0</v>
      </c>
      <c r="C39" s="274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5" t="s">
        <v>390</v>
      </c>
      <c r="C42" s="275"/>
      <c r="D42" s="199"/>
      <c r="E42" s="199"/>
      <c r="F42" s="199"/>
      <c r="G42" s="199"/>
      <c r="H42" s="199"/>
      <c r="I42" s="199"/>
      <c r="J42" s="198" t="str">
        <f>D18</f>
        <v>Rue de Londres</v>
      </c>
    </row>
    <row r="43" spans="1:10" ht="33" customHeight="1" x14ac:dyDescent="0.25">
      <c r="A43" s="207" t="s">
        <v>383</v>
      </c>
      <c r="B43" s="274">
        <f>AVERAGE('A1 Exploitation'!D503, 'A1 Technique'!D196)</f>
        <v>0.46666666666666667</v>
      </c>
      <c r="C43" s="274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4">
        <f>AVERAGE('A2 Exploitation'!D504, 'A2 Technique'!D196)</f>
        <v>0</v>
      </c>
      <c r="C44" s="274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4">
        <f>AVERAGE('A3 Exploitation'!D504, 'A3 Technique'!D196)</f>
        <v>0</v>
      </c>
      <c r="C45" s="274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4">
        <f>AVERAGE('A4 Exploitation'!D504, 'A4 Technique'!D196)</f>
        <v>0</v>
      </c>
      <c r="C46" s="274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4">
        <f>AVERAGE('A5 Exploitation'!D504, 'A5 Technique'!D196)</f>
        <v>0</v>
      </c>
      <c r="C47" s="274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4">
        <f>AVERAGE('A6 Exploitation'!D504, 'A6 Technique'!D196)</f>
        <v>0</v>
      </c>
      <c r="C48" s="274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3" t="s">
        <v>391</v>
      </c>
      <c r="C51" s="273"/>
      <c r="D51" s="199"/>
      <c r="E51" s="199"/>
      <c r="F51" s="199"/>
      <c r="G51" s="199"/>
      <c r="H51" s="199"/>
      <c r="I51" s="199"/>
      <c r="J51" s="198" t="str">
        <f>D18</f>
        <v>Rue de Londres</v>
      </c>
    </row>
    <row r="52" spans="1:10" ht="33" customHeight="1" x14ac:dyDescent="0.25">
      <c r="A52" s="207" t="s">
        <v>383</v>
      </c>
      <c r="B52" s="276">
        <f>'A1 Exploitation'!D41</f>
        <v>0.91666666666666663</v>
      </c>
      <c r="C52" s="276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6">
        <f>'A2 Exploitation'!D41</f>
        <v>0</v>
      </c>
      <c r="C53" s="276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6">
        <f>'A3 Exploitation'!D41</f>
        <v>0</v>
      </c>
      <c r="C54" s="276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6">
        <f>'A4 Exploitation'!D41</f>
        <v>0</v>
      </c>
      <c r="C55" s="276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6">
        <f>'A5 Exploitation'!D41</f>
        <v>0</v>
      </c>
      <c r="C56" s="276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6">
        <f>'A6 Exploitation'!D41</f>
        <v>0</v>
      </c>
      <c r="C57" s="276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3" t="s">
        <v>392</v>
      </c>
      <c r="C60" s="273"/>
      <c r="D60" s="199"/>
      <c r="E60" s="199"/>
      <c r="F60" s="199"/>
      <c r="G60" s="199"/>
      <c r="H60" s="199"/>
      <c r="I60" s="199"/>
      <c r="J60" s="198" t="str">
        <f>D18</f>
        <v>Rue de Londres</v>
      </c>
    </row>
    <row r="61" spans="1:10" ht="33" customHeight="1" x14ac:dyDescent="0.25">
      <c r="A61" s="207" t="s">
        <v>383</v>
      </c>
      <c r="B61" s="274">
        <f>'A1 Exploitation'!D97</f>
        <v>1</v>
      </c>
      <c r="C61" s="274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4">
        <f>'A2 Exploitation'!D97</f>
        <v>0</v>
      </c>
      <c r="C62" s="274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4">
        <f>'A3 Exploitation'!D97</f>
        <v>0</v>
      </c>
      <c r="C63" s="274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4">
        <f>'A4 Exploitation'!D97</f>
        <v>0</v>
      </c>
      <c r="C64" s="274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4">
        <f>'A5 Exploitation'!D97</f>
        <v>0</v>
      </c>
      <c r="C65" s="274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4">
        <f>'A6 Exploitation'!D97</f>
        <v>0</v>
      </c>
      <c r="C66" s="274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3" t="s">
        <v>393</v>
      </c>
      <c r="C69" s="273"/>
      <c r="D69" s="199"/>
      <c r="E69" s="199"/>
      <c r="F69" s="199"/>
      <c r="G69" s="199"/>
      <c r="H69" s="199"/>
      <c r="I69" s="199"/>
      <c r="J69" s="198" t="str">
        <f>D18</f>
        <v>Rue de Londres</v>
      </c>
    </row>
    <row r="70" spans="1:10" ht="33" customHeight="1" x14ac:dyDescent="0.25">
      <c r="A70" s="207" t="s">
        <v>383</v>
      </c>
      <c r="B70" s="274">
        <f>'A1 Exploitation'!D150</f>
        <v>1</v>
      </c>
      <c r="C70" s="274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4">
        <f>'A2 Exploitation'!D150</f>
        <v>0</v>
      </c>
      <c r="C71" s="274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4">
        <f>'A3 Exploitation'!D150</f>
        <v>0</v>
      </c>
      <c r="C72" s="274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4">
        <f>'A4 Exploitation'!D150</f>
        <v>0</v>
      </c>
      <c r="C73" s="274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4">
        <f>'A5 Exploitation'!D150</f>
        <v>0</v>
      </c>
      <c r="C74" s="274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4">
        <f>'A6 Exploitation'!D150</f>
        <v>0</v>
      </c>
      <c r="C75" s="274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3" t="s">
        <v>394</v>
      </c>
      <c r="C78" s="273"/>
      <c r="D78" s="199"/>
      <c r="E78" s="199"/>
      <c r="F78" s="199"/>
      <c r="G78" s="199"/>
      <c r="H78" s="199"/>
      <c r="I78" s="199"/>
      <c r="J78" s="198" t="str">
        <f>D18</f>
        <v>Rue de Londres</v>
      </c>
    </row>
    <row r="79" spans="1:10" ht="33" customHeight="1" x14ac:dyDescent="0.25">
      <c r="A79" s="207" t="s">
        <v>383</v>
      </c>
      <c r="B79" s="274">
        <f>'A1 Exploitation'!D190</f>
        <v>0.94230769230769229</v>
      </c>
      <c r="C79" s="274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4">
        <f>'A2 Exploitation'!D190</f>
        <v>0</v>
      </c>
      <c r="C80" s="274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4">
        <f>'A3 Exploitation'!D190</f>
        <v>0</v>
      </c>
      <c r="C81" s="274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4">
        <f>'A4 Exploitation'!D190</f>
        <v>0</v>
      </c>
      <c r="C82" s="274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4">
        <f>'A5 Exploitation'!D190</f>
        <v>0</v>
      </c>
      <c r="C83" s="274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4">
        <f>'A6 Exploitation'!D190</f>
        <v>0</v>
      </c>
      <c r="C84" s="274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3" t="s">
        <v>395</v>
      </c>
      <c r="C87" s="273"/>
      <c r="D87" s="199"/>
      <c r="E87" s="199"/>
      <c r="F87" s="199"/>
      <c r="G87" s="199"/>
      <c r="H87" s="199"/>
      <c r="I87" s="199"/>
      <c r="J87" s="198" t="str">
        <f>D18</f>
        <v>Rue de Londres</v>
      </c>
    </row>
    <row r="88" spans="1:10" ht="33" customHeight="1" x14ac:dyDescent="0.25">
      <c r="A88" s="207" t="s">
        <v>383</v>
      </c>
      <c r="B88" s="274">
        <f>'A1 Exploitation'!D246</f>
        <v>1</v>
      </c>
      <c r="C88" s="274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4">
        <f>'A2 Exploitation'!D246</f>
        <v>0</v>
      </c>
      <c r="C89" s="274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4">
        <f>'A3 Exploitation'!D246</f>
        <v>0</v>
      </c>
      <c r="C90" s="274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4">
        <f>'A4 Exploitation'!D246</f>
        <v>0</v>
      </c>
      <c r="C91" s="274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4">
        <f>'A5 Exploitation'!D246</f>
        <v>0</v>
      </c>
      <c r="C92" s="274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4">
        <f>'A6 Exploitation'!D246</f>
        <v>0</v>
      </c>
      <c r="C93" s="274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3" t="s">
        <v>396</v>
      </c>
      <c r="C96" s="273"/>
      <c r="D96" s="199"/>
      <c r="E96" s="199"/>
      <c r="F96" s="199"/>
      <c r="G96" s="199"/>
      <c r="H96" s="199"/>
      <c r="I96" s="199"/>
      <c r="J96" s="198" t="str">
        <f>D18</f>
        <v>Rue de Londres</v>
      </c>
    </row>
    <row r="97" spans="1:10" ht="33" customHeight="1" x14ac:dyDescent="0.25">
      <c r="A97" s="207" t="s">
        <v>383</v>
      </c>
      <c r="B97" s="274">
        <f>'A1 Exploitation'!D289</f>
        <v>1</v>
      </c>
      <c r="C97" s="274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4">
        <f>'A2 Exploitation'!D289</f>
        <v>0</v>
      </c>
      <c r="C98" s="274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4">
        <f>'A3 Exploitation'!D289</f>
        <v>0</v>
      </c>
      <c r="C99" s="274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4">
        <f>'A4 Exploitation'!D289</f>
        <v>0</v>
      </c>
      <c r="C100" s="274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4">
        <f>'A5 Exploitation'!D289</f>
        <v>0</v>
      </c>
      <c r="C101" s="274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4">
        <f>'A6 Exploitation'!D289</f>
        <v>0</v>
      </c>
      <c r="C102" s="274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3" t="s">
        <v>397</v>
      </c>
      <c r="C105" s="273"/>
      <c r="D105" s="199"/>
      <c r="E105" s="199"/>
      <c r="F105" s="199"/>
      <c r="G105" s="199"/>
      <c r="H105" s="199"/>
      <c r="I105" s="199"/>
      <c r="J105" s="198" t="str">
        <f>D18</f>
        <v>Rue de Londres</v>
      </c>
    </row>
    <row r="106" spans="1:10" ht="33" customHeight="1" x14ac:dyDescent="0.25">
      <c r="A106" s="207" t="s">
        <v>383</v>
      </c>
      <c r="B106" s="274">
        <f>'A1 Exploitation'!D322</f>
        <v>1</v>
      </c>
      <c r="C106" s="274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4">
        <f>'A2 Exploitation'!D322</f>
        <v>0</v>
      </c>
      <c r="C107" s="274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4">
        <f>'A3 Exploitation'!D322</f>
        <v>0</v>
      </c>
      <c r="C108" s="274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4">
        <f>'A4 Exploitation'!D322</f>
        <v>0</v>
      </c>
      <c r="C109" s="274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4">
        <f>'A5 Exploitation'!D322</f>
        <v>0</v>
      </c>
      <c r="C110" s="274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4">
        <f>'A6 Exploitation'!D322</f>
        <v>0</v>
      </c>
      <c r="C111" s="274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3" t="s">
        <v>398</v>
      </c>
      <c r="C114" s="273"/>
      <c r="D114" s="199"/>
      <c r="E114" s="199"/>
      <c r="F114" s="199"/>
      <c r="G114" s="199"/>
      <c r="H114" s="199"/>
      <c r="I114" s="199"/>
      <c r="J114" s="198" t="str">
        <f>D18</f>
        <v>Rue de Londres</v>
      </c>
    </row>
    <row r="115" spans="1:10" ht="33" customHeight="1" x14ac:dyDescent="0.25">
      <c r="A115" s="207" t="s">
        <v>383</v>
      </c>
      <c r="B115" s="274">
        <f>'A1 Exploitation'!D350</f>
        <v>1</v>
      </c>
      <c r="C115" s="274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4">
        <f>'A2 Exploitation'!D350</f>
        <v>0</v>
      </c>
      <c r="C116" s="274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4">
        <f>'A3 Exploitation'!D350</f>
        <v>0</v>
      </c>
      <c r="C117" s="274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4">
        <f>'A4 Exploitation'!D350</f>
        <v>0</v>
      </c>
      <c r="C118" s="274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4">
        <f>'A5 Exploitation'!D350</f>
        <v>0</v>
      </c>
      <c r="C119" s="274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4">
        <f>'A6 Exploitation'!D350</f>
        <v>0</v>
      </c>
      <c r="C120" s="274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3" t="s">
        <v>399</v>
      </c>
      <c r="C123" s="273"/>
      <c r="D123" s="199"/>
      <c r="E123" s="199"/>
      <c r="F123" s="199"/>
      <c r="G123" s="199"/>
      <c r="H123" s="199"/>
      <c r="I123" s="199"/>
      <c r="J123" s="198" t="str">
        <f>D18</f>
        <v>Rue de Londres</v>
      </c>
    </row>
    <row r="124" spans="1:10" ht="33" customHeight="1" x14ac:dyDescent="0.25">
      <c r="A124" s="207" t="s">
        <v>383</v>
      </c>
      <c r="B124" s="274">
        <f>'A1 Exploitation'!D403</f>
        <v>0.9838709677419355</v>
      </c>
      <c r="C124" s="274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4">
        <f>'A2 Exploitation'!D403</f>
        <v>0</v>
      </c>
      <c r="C125" s="274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4">
        <f>'A3 Exploitation'!D403</f>
        <v>0</v>
      </c>
      <c r="C126" s="274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4">
        <f>'A4 Exploitation'!D403</f>
        <v>0</v>
      </c>
      <c r="C127" s="274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4">
        <f>'A5 Exploitation'!D403</f>
        <v>0</v>
      </c>
      <c r="C128" s="274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4">
        <f>'A6 Exploitation'!D403</f>
        <v>0</v>
      </c>
      <c r="C129" s="274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3" t="s">
        <v>400</v>
      </c>
      <c r="C132" s="273"/>
      <c r="D132" s="199"/>
      <c r="E132" s="199"/>
      <c r="F132" s="199"/>
      <c r="G132" s="199"/>
      <c r="H132" s="199"/>
      <c r="I132" s="199"/>
      <c r="J132" s="198" t="str">
        <f>D18</f>
        <v>Rue de Londres</v>
      </c>
    </row>
    <row r="133" spans="1:10" ht="33" customHeight="1" x14ac:dyDescent="0.25">
      <c r="A133" s="207" t="s">
        <v>383</v>
      </c>
      <c r="B133" s="274">
        <f>'A1 Exploitation'!D433</f>
        <v>0.73529411764705888</v>
      </c>
      <c r="C133" s="274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4">
        <f>'A2 Exploitation'!D434</f>
        <v>0</v>
      </c>
      <c r="C134" s="274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4">
        <f>'A3 Exploitation'!D434</f>
        <v>0</v>
      </c>
      <c r="C135" s="274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4">
        <f>'A4 Exploitation'!D434</f>
        <v>0</v>
      </c>
      <c r="C136" s="274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4">
        <f>'A5 Exploitation'!D434</f>
        <v>0</v>
      </c>
      <c r="C137" s="274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4">
        <f>'A6 Exploitation'!D434</f>
        <v>0</v>
      </c>
      <c r="C138" s="274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3" t="s">
        <v>401</v>
      </c>
      <c r="C141" s="273"/>
      <c r="D141" s="199"/>
      <c r="E141" s="199"/>
      <c r="F141" s="199"/>
      <c r="G141" s="199"/>
      <c r="H141" s="199"/>
      <c r="I141" s="199"/>
      <c r="J141" s="198" t="str">
        <f>D18</f>
        <v>Rue de Londres</v>
      </c>
    </row>
    <row r="142" spans="1:10" ht="33" customHeight="1" x14ac:dyDescent="0.25">
      <c r="A142" s="207" t="s">
        <v>383</v>
      </c>
      <c r="B142" s="274">
        <f>'A1 Exploitation'!D452</f>
        <v>1</v>
      </c>
      <c r="C142" s="274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4">
        <f>'A2 Exploitation'!D453</f>
        <v>0</v>
      </c>
      <c r="C143" s="274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4">
        <f>'A3 Exploitation'!D453</f>
        <v>0</v>
      </c>
      <c r="C144" s="274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4">
        <f>'A4 Exploitation'!D453</f>
        <v>0</v>
      </c>
      <c r="C145" s="274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4">
        <f>'A5 Exploitation'!D453</f>
        <v>0</v>
      </c>
      <c r="C146" s="274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4">
        <f>'A6 Exploitation'!D453</f>
        <v>0</v>
      </c>
      <c r="C147" s="274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3" t="s">
        <v>402</v>
      </c>
      <c r="C150" s="273"/>
      <c r="D150" s="199"/>
      <c r="E150" s="199"/>
      <c r="F150" s="199"/>
      <c r="G150" s="199"/>
      <c r="H150" s="199"/>
      <c r="I150" s="199"/>
      <c r="J150" s="198" t="str">
        <f>D18</f>
        <v>Rue de Londres</v>
      </c>
    </row>
    <row r="151" spans="1:10" ht="33" customHeight="1" x14ac:dyDescent="0.25">
      <c r="A151" s="207" t="s">
        <v>383</v>
      </c>
      <c r="B151" s="274">
        <f>'A1 Exploitation'!D462</f>
        <v>1</v>
      </c>
      <c r="C151" s="274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4">
        <f>'A2 Exploitation'!D463</f>
        <v>0</v>
      </c>
      <c r="C152" s="274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4">
        <f>'A3 Exploitation'!D463</f>
        <v>0</v>
      </c>
      <c r="C153" s="274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4">
        <f>'A4 Exploitation'!D463</f>
        <v>0</v>
      </c>
      <c r="C154" s="274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4">
        <f>'A5 Exploitation'!D463</f>
        <v>0</v>
      </c>
      <c r="C155" s="274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4">
        <f>'A6 Exploitation'!D463</f>
        <v>0</v>
      </c>
      <c r="C156" s="274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3" t="s">
        <v>403</v>
      </c>
      <c r="C159" s="273"/>
      <c r="D159" s="199"/>
      <c r="E159" s="199"/>
      <c r="F159" s="199"/>
      <c r="G159" s="199"/>
      <c r="H159" s="199"/>
      <c r="I159" s="199"/>
      <c r="J159" s="198" t="str">
        <f>D18</f>
        <v>Rue de Londres</v>
      </c>
    </row>
    <row r="160" spans="1:10" ht="33" customHeight="1" x14ac:dyDescent="0.25">
      <c r="A160" s="207" t="s">
        <v>383</v>
      </c>
      <c r="B160" s="274">
        <f>'A1 Exploitation'!D471</f>
        <v>0.75</v>
      </c>
      <c r="C160" s="274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4">
        <f>'A2 Exploitation'!D472</f>
        <v>0</v>
      </c>
      <c r="C161" s="274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4">
        <f>'A3 Exploitation'!D472</f>
        <v>0</v>
      </c>
      <c r="C162" s="274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4">
        <f>'A4 Exploitation'!D472</f>
        <v>0</v>
      </c>
      <c r="C163" s="274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4">
        <f>'A5 Exploitation'!D472</f>
        <v>0</v>
      </c>
      <c r="C164" s="274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4">
        <f>'A6 Exploitation'!D472</f>
        <v>0</v>
      </c>
      <c r="C165" s="274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7"/>
      <c r="C166" s="277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7"/>
      <c r="C167" s="277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3" t="s">
        <v>404</v>
      </c>
      <c r="C168" s="273"/>
      <c r="D168" s="199"/>
      <c r="E168" s="199"/>
      <c r="F168" s="199"/>
      <c r="G168" s="199"/>
      <c r="H168" s="199"/>
      <c r="I168" s="199"/>
      <c r="J168" s="198" t="str">
        <f>D18</f>
        <v>Rue de Londres</v>
      </c>
    </row>
    <row r="169" spans="1:10" ht="33" customHeight="1" x14ac:dyDescent="0.25">
      <c r="A169" s="207" t="s">
        <v>383</v>
      </c>
      <c r="B169" s="274">
        <f>'A1 Exploitation'!D492</f>
        <v>1</v>
      </c>
      <c r="C169" s="274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4">
        <f>'A2 Exploitation'!D493</f>
        <v>0</v>
      </c>
      <c r="C170" s="274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4">
        <f>'A3 Exploitation'!D493</f>
        <v>0</v>
      </c>
      <c r="C171" s="274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4">
        <f>'A4 Exploitation'!D493</f>
        <v>0</v>
      </c>
      <c r="C172" s="274"/>
    </row>
    <row r="173" spans="1:10" ht="33" customHeight="1" x14ac:dyDescent="0.25">
      <c r="A173" s="206" t="s">
        <v>387</v>
      </c>
      <c r="B173" s="274">
        <f>'A5 Exploitation'!D493</f>
        <v>0</v>
      </c>
      <c r="C173" s="274"/>
    </row>
    <row r="174" spans="1:10" ht="33" customHeight="1" x14ac:dyDescent="0.25">
      <c r="A174" s="206" t="s">
        <v>388</v>
      </c>
      <c r="B174" s="274">
        <f>'A6 Exploitation'!D493</f>
        <v>0</v>
      </c>
      <c r="C174" s="274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3" t="s">
        <v>405</v>
      </c>
      <c r="C177" s="273"/>
      <c r="J177" s="198" t="str">
        <f>D18</f>
        <v>Rue de Londres</v>
      </c>
    </row>
    <row r="178" spans="1:10" ht="33" customHeight="1" x14ac:dyDescent="0.25">
      <c r="A178" s="207" t="s">
        <v>383</v>
      </c>
      <c r="B178" s="274">
        <f>'A1 Exploitation'!D501</f>
        <v>1</v>
      </c>
      <c r="C178" s="274"/>
    </row>
    <row r="179" spans="1:10" ht="33" customHeight="1" x14ac:dyDescent="0.25">
      <c r="A179" s="206" t="s">
        <v>384</v>
      </c>
      <c r="B179" s="274">
        <f>'A2 Exploitation'!D502</f>
        <v>0</v>
      </c>
      <c r="C179" s="274"/>
    </row>
    <row r="180" spans="1:10" ht="33" customHeight="1" x14ac:dyDescent="0.25">
      <c r="A180" s="207" t="s">
        <v>385</v>
      </c>
      <c r="B180" s="274">
        <f>'A3 Exploitation'!D502</f>
        <v>0</v>
      </c>
      <c r="C180" s="274"/>
    </row>
    <row r="181" spans="1:10" ht="33" customHeight="1" x14ac:dyDescent="0.25">
      <c r="A181" s="207" t="s">
        <v>386</v>
      </c>
      <c r="B181" s="274">
        <f>'A4 Exploitation'!D502</f>
        <v>0</v>
      </c>
      <c r="C181" s="274"/>
    </row>
    <row r="182" spans="1:10" ht="33" customHeight="1" x14ac:dyDescent="0.25">
      <c r="A182" s="206" t="s">
        <v>387</v>
      </c>
      <c r="B182" s="274">
        <f>'A5 Exploitation'!D502</f>
        <v>0</v>
      </c>
      <c r="C182" s="274"/>
    </row>
    <row r="183" spans="1:10" ht="33" customHeight="1" x14ac:dyDescent="0.25">
      <c r="A183" s="206" t="s">
        <v>388</v>
      </c>
      <c r="B183" s="274">
        <f>'A6 Exploitation'!D502</f>
        <v>0</v>
      </c>
      <c r="C183" s="274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3" t="s">
        <v>406</v>
      </c>
      <c r="C186" s="273"/>
      <c r="J186" s="198" t="str">
        <f>D18</f>
        <v>Rue de Londres</v>
      </c>
    </row>
    <row r="187" spans="1:10" ht="33" customHeight="1" x14ac:dyDescent="0.25">
      <c r="A187" s="207" t="s">
        <v>383</v>
      </c>
      <c r="B187" s="274">
        <f>'A1 Technique'!D198</f>
        <v>0.93421052631578949</v>
      </c>
      <c r="C187" s="274"/>
    </row>
    <row r="188" spans="1:10" ht="33" customHeight="1" x14ac:dyDescent="0.25">
      <c r="A188" s="206" t="s">
        <v>384</v>
      </c>
      <c r="B188" s="274">
        <f>'A2 Technique'!D198</f>
        <v>0</v>
      </c>
      <c r="C188" s="274"/>
    </row>
    <row r="189" spans="1:10" ht="33" customHeight="1" x14ac:dyDescent="0.25">
      <c r="A189" s="207" t="s">
        <v>385</v>
      </c>
      <c r="B189" s="274">
        <f>'A3 Technique'!D198</f>
        <v>0</v>
      </c>
      <c r="C189" s="274"/>
    </row>
    <row r="190" spans="1:10" ht="33" customHeight="1" x14ac:dyDescent="0.25">
      <c r="A190" s="207" t="s">
        <v>386</v>
      </c>
      <c r="B190" s="274">
        <f>'A4 Technique'!D198</f>
        <v>0</v>
      </c>
      <c r="C190" s="274"/>
    </row>
    <row r="191" spans="1:10" ht="33" customHeight="1" x14ac:dyDescent="0.25">
      <c r="A191" s="206" t="s">
        <v>387</v>
      </c>
      <c r="B191" s="274">
        <f>'A5 Technique'!D198</f>
        <v>0</v>
      </c>
      <c r="C191" s="274"/>
    </row>
    <row r="192" spans="1:10" ht="33" customHeight="1" x14ac:dyDescent="0.25">
      <c r="A192" s="206" t="s">
        <v>388</v>
      </c>
      <c r="B192" s="274">
        <f>'A6 Technique'!D198</f>
        <v>0</v>
      </c>
      <c r="C192" s="274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Rue de Londres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Rue de Londres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'A5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'A5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'A5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6" x14ac:dyDescent="0.3">
      <c r="A33" s="296" t="s">
        <v>342</v>
      </c>
      <c r="B33" s="297"/>
      <c r="C33" s="29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Rue de Londres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Rue de Londres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'A6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'A6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'A6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6" x14ac:dyDescent="0.3">
      <c r="A33" s="296" t="s">
        <v>342</v>
      </c>
      <c r="B33" s="297"/>
      <c r="C33" s="29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5" sqref="E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124"/>
      <c r="H7" s="124"/>
      <c r="I7" s="124"/>
    </row>
    <row r="8" spans="1:9" ht="29.25" x14ac:dyDescent="0.45">
      <c r="A8" s="286" t="str">
        <f>'Page de garde'!D18</f>
        <v>Rue de Londres</v>
      </c>
      <c r="B8" s="286"/>
      <c r="C8" s="286"/>
      <c r="D8" s="286"/>
      <c r="E8" s="286"/>
      <c r="F8" s="286"/>
      <c r="G8" s="126"/>
      <c r="H8" s="126"/>
      <c r="I8" s="124"/>
    </row>
    <row r="9" spans="1:9" ht="24" x14ac:dyDescent="0.45">
      <c r="A9" s="38" t="s">
        <v>44</v>
      </c>
      <c r="B9" s="287" t="s">
        <v>413</v>
      </c>
      <c r="C9" s="287"/>
      <c r="D9" s="287"/>
      <c r="E9" s="287"/>
      <c r="F9" s="287"/>
      <c r="G9" s="126"/>
      <c r="H9" s="126"/>
      <c r="I9" s="124"/>
    </row>
    <row r="10" spans="1:9" ht="24.75" x14ac:dyDescent="0.5">
      <c r="A10" s="39" t="s">
        <v>46</v>
      </c>
      <c r="B10" s="288" t="s">
        <v>414</v>
      </c>
      <c r="C10" s="288"/>
      <c r="D10" s="288"/>
      <c r="E10" s="288"/>
      <c r="F10" s="288"/>
      <c r="G10" s="126"/>
      <c r="H10" s="126"/>
      <c r="I10" s="124"/>
    </row>
    <row r="11" spans="1:9" ht="24" x14ac:dyDescent="0.45">
      <c r="A11" s="38" t="s">
        <v>45</v>
      </c>
      <c r="B11" s="283">
        <v>42803</v>
      </c>
      <c r="C11" s="283"/>
      <c r="D11" s="283"/>
      <c r="E11" s="283"/>
      <c r="F11" s="283"/>
      <c r="G11" s="126"/>
      <c r="H11" s="126"/>
      <c r="I11" s="124"/>
    </row>
    <row r="12" spans="1:9" ht="24" x14ac:dyDescent="0.45">
      <c r="A12" s="38" t="s">
        <v>276</v>
      </c>
      <c r="B12" s="289">
        <f>D505</f>
        <v>0.97426470588235292</v>
      </c>
      <c r="C12" s="289"/>
      <c r="D12" s="289"/>
      <c r="E12" s="289"/>
      <c r="F12" s="289"/>
      <c r="G12" s="126"/>
      <c r="H12" s="126"/>
      <c r="I12" s="124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42803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ht="30" x14ac:dyDescent="0.25">
      <c r="A21" s="17" t="s">
        <v>98</v>
      </c>
      <c r="B21" s="170">
        <v>0</v>
      </c>
      <c r="C21" s="136"/>
      <c r="D21" s="129" t="s">
        <v>411</v>
      </c>
      <c r="E21" s="129" t="s">
        <v>439</v>
      </c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412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42803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>
        <v>2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6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42803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42803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53">
        <v>1</v>
      </c>
      <c r="C155" s="153"/>
      <c r="D155" s="142" t="s">
        <v>436</v>
      </c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ht="45" x14ac:dyDescent="0.25">
      <c r="A169" s="18" t="s">
        <v>135</v>
      </c>
      <c r="B169" s="170">
        <v>0</v>
      </c>
      <c r="C169" s="153"/>
      <c r="D169" s="129" t="s">
        <v>435</v>
      </c>
      <c r="E169" s="129" t="s">
        <v>434</v>
      </c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49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42803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56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42803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 t="s">
        <v>415</v>
      </c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8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ht="30" x14ac:dyDescent="0.25">
      <c r="A267" s="152" t="s">
        <v>368</v>
      </c>
      <c r="B267" s="145" t="s">
        <v>34</v>
      </c>
      <c r="C267" s="145"/>
      <c r="D267" s="264" t="s">
        <v>444</v>
      </c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>
        <v>0</v>
      </c>
      <c r="C284" s="29"/>
      <c r="D284" s="265">
        <v>0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40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42803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42803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42803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68" t="s">
        <v>445</v>
      </c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8" t="s">
        <v>124</v>
      </c>
      <c r="B382" s="279"/>
      <c r="C382" s="279"/>
      <c r="D382" s="279"/>
      <c r="E382" s="279"/>
      <c r="F382" s="27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42803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45" x14ac:dyDescent="0.25">
      <c r="A419" s="107" t="s">
        <v>127</v>
      </c>
      <c r="B419" s="170">
        <v>0</v>
      </c>
      <c r="C419" s="217">
        <f>IF(B419=0, -5, "0")</f>
        <v>-5</v>
      </c>
      <c r="D419" s="4" t="s">
        <v>431</v>
      </c>
      <c r="E419" s="129" t="s">
        <v>442</v>
      </c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11</v>
      </c>
    </row>
    <row r="430" spans="1:6" x14ac:dyDescent="0.25">
      <c r="A430" s="19" t="s">
        <v>37</v>
      </c>
      <c r="B430" s="20"/>
      <c r="C430" s="21"/>
      <c r="D430" s="63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25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0" t="s">
        <v>374</v>
      </c>
      <c r="B435" s="280"/>
      <c r="C435" s="280"/>
      <c r="D435" s="280"/>
      <c r="E435" s="280"/>
      <c r="F435" s="280"/>
    </row>
    <row r="436" spans="1:7" s="167" customFormat="1" x14ac:dyDescent="0.25">
      <c r="A436" s="195">
        <f>+B11</f>
        <v>42803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8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446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58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423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24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0" t="s">
        <v>152</v>
      </c>
      <c r="B494" s="280"/>
      <c r="C494" s="280"/>
      <c r="D494" s="280"/>
      <c r="E494" s="280"/>
      <c r="F494" s="280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0.93333333333333335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530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0.97426470588235292</v>
      </c>
    </row>
  </sheetData>
  <sheetProtection password="CDFE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0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activeCell="E4" sqref="E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126"/>
      <c r="H6" s="126"/>
      <c r="I6" s="126"/>
    </row>
    <row r="7" spans="1:9" s="36" customFormat="1" ht="21.75" customHeight="1" x14ac:dyDescent="0.5">
      <c r="A7" s="286" t="str">
        <f>'A1 Exploitation'!A8:F8</f>
        <v>Rue de Londres</v>
      </c>
      <c r="B7" s="286"/>
      <c r="C7" s="286"/>
      <c r="D7" s="286"/>
      <c r="E7" s="286"/>
      <c r="F7" s="286"/>
      <c r="G7" s="126"/>
      <c r="H7" s="126"/>
      <c r="I7" s="126"/>
    </row>
    <row r="8" spans="1:9" s="36" customFormat="1" ht="24.75" x14ac:dyDescent="0.5">
      <c r="A8" s="38" t="s">
        <v>44</v>
      </c>
      <c r="B8" s="309" t="str">
        <f>'A1 Exploitation'!B9:F9</f>
        <v>Mme Samah SLAIMI &amp; Mr. Haithem BOUGAALECH</v>
      </c>
      <c r="C8" s="309"/>
      <c r="D8" s="309"/>
      <c r="E8" s="309"/>
      <c r="F8" s="309"/>
      <c r="G8" s="126"/>
      <c r="H8" s="126"/>
      <c r="I8" s="126"/>
    </row>
    <row r="9" spans="1:9" s="36" customFormat="1" ht="24.75" x14ac:dyDescent="0.5">
      <c r="A9" s="39" t="s">
        <v>46</v>
      </c>
      <c r="B9" s="310" t="str">
        <f>'A1 Exploitation'!B10:F10</f>
        <v>Directeur du Magasin &amp; Chefs des Rayons</v>
      </c>
      <c r="C9" s="310"/>
      <c r="D9" s="310"/>
      <c r="E9" s="310"/>
      <c r="F9" s="310"/>
      <c r="G9" s="126"/>
      <c r="H9" s="126"/>
      <c r="I9" s="126"/>
    </row>
    <row r="10" spans="1:9" s="36" customFormat="1" ht="24.75" x14ac:dyDescent="0.5">
      <c r="A10" s="38" t="s">
        <v>45</v>
      </c>
      <c r="B10" s="307">
        <f>'A1 Exploitation'!B11:F11</f>
        <v>42803</v>
      </c>
      <c r="C10" s="307"/>
      <c r="D10" s="307"/>
      <c r="E10" s="307"/>
      <c r="F10" s="307"/>
      <c r="G10" s="126"/>
      <c r="H10" s="126"/>
      <c r="I10" s="126"/>
    </row>
    <row r="11" spans="1:9" s="36" customFormat="1" ht="24.75" x14ac:dyDescent="0.5">
      <c r="A11" s="38" t="s">
        <v>341</v>
      </c>
      <c r="B11" s="299">
        <f>D198</f>
        <v>0.93421052631578949</v>
      </c>
      <c r="C11" s="299"/>
      <c r="D11" s="299"/>
      <c r="E11" s="299"/>
      <c r="F11" s="299"/>
      <c r="G11" s="126"/>
      <c r="H11" s="126"/>
      <c r="I11" s="12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127">
        <f>SUM(B17:C21)</f>
        <v>10</v>
      </c>
    </row>
    <row r="23" spans="1:6" x14ac:dyDescent="0.3">
      <c r="A23" s="296" t="s">
        <v>342</v>
      </c>
      <c r="B23" s="297"/>
      <c r="C23" s="298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57" t="s">
        <v>447</v>
      </c>
      <c r="E30" s="257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125">
        <f>SUM(B26:C31)</f>
        <v>10</v>
      </c>
    </row>
    <row r="33" spans="1:6" x14ac:dyDescent="0.3">
      <c r="A33" s="296" t="s">
        <v>342</v>
      </c>
      <c r="B33" s="297"/>
      <c r="C33" s="298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432</v>
      </c>
      <c r="E38" s="257" t="s">
        <v>433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125">
        <f>SUM(B36:C40)</f>
        <v>8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125">
        <f>SUM(B45:C50)</f>
        <v>10</v>
      </c>
    </row>
    <row r="52" spans="1:6" x14ac:dyDescent="0.3">
      <c r="A52" s="296" t="s">
        <v>342</v>
      </c>
      <c r="B52" s="297"/>
      <c r="C52" s="298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437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125">
        <f>SUM(B55:C61)</f>
        <v>13</v>
      </c>
    </row>
    <row r="63" spans="1:6" x14ac:dyDescent="0.3">
      <c r="A63" s="296" t="s">
        <v>342</v>
      </c>
      <c r="B63" s="297"/>
      <c r="C63" s="298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57" t="s">
        <v>426</v>
      </c>
      <c r="E77" s="257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57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427</v>
      </c>
      <c r="E82" s="235"/>
      <c r="F82" s="221"/>
    </row>
    <row r="83" spans="1:6" x14ac:dyDescent="0.3">
      <c r="A83" s="296" t="s">
        <v>38</v>
      </c>
      <c r="B83" s="297"/>
      <c r="C83" s="298"/>
      <c r="D83" s="125">
        <f>SUM(B66:C82)</f>
        <v>27</v>
      </c>
    </row>
    <row r="84" spans="1:6" x14ac:dyDescent="0.3">
      <c r="A84" s="296" t="s">
        <v>342</v>
      </c>
      <c r="B84" s="297"/>
      <c r="C84" s="298"/>
      <c r="D84" s="65">
        <f>D83/(COUNT(B66:C82)*2)</f>
        <v>0.9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66" t="s">
        <v>416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125">
        <f>SUM(B87:C100)</f>
        <v>28</v>
      </c>
    </row>
    <row r="102" spans="1:6" x14ac:dyDescent="0.3">
      <c r="A102" s="296" t="s">
        <v>342</v>
      </c>
      <c r="B102" s="297"/>
      <c r="C102" s="298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125">
        <f>SUM(B106:C116)</f>
        <v>22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66" t="s">
        <v>419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66" t="s">
        <v>420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82.5" x14ac:dyDescent="0.35">
      <c r="A131" s="88" t="s">
        <v>366</v>
      </c>
      <c r="B131" s="238">
        <v>2</v>
      </c>
      <c r="C131" s="249" t="str">
        <f>IF(B131=0, -5, "0")</f>
        <v>0</v>
      </c>
      <c r="D131" s="267" t="s">
        <v>418</v>
      </c>
      <c r="E131" s="229"/>
      <c r="F131" s="233"/>
    </row>
    <row r="132" spans="1:6" x14ac:dyDescent="0.3">
      <c r="A132" s="296" t="s">
        <v>38</v>
      </c>
      <c r="B132" s="297"/>
      <c r="C132" s="298"/>
      <c r="D132" s="125">
        <f>SUM(B121:C131)</f>
        <v>22</v>
      </c>
    </row>
    <row r="133" spans="1:6" x14ac:dyDescent="0.3">
      <c r="A133" s="296" t="s">
        <v>342</v>
      </c>
      <c r="B133" s="297"/>
      <c r="C133" s="298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ht="33" x14ac:dyDescent="0.3">
      <c r="A138" s="49" t="s">
        <v>324</v>
      </c>
      <c r="B138" s="237">
        <v>1</v>
      </c>
      <c r="C138" s="222"/>
      <c r="D138" s="259" t="s">
        <v>424</v>
      </c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ht="33" x14ac:dyDescent="0.3">
      <c r="A142" s="51" t="s">
        <v>351</v>
      </c>
      <c r="B142" s="237">
        <v>1</v>
      </c>
      <c r="C142" s="222"/>
      <c r="D142" s="222" t="s">
        <v>425</v>
      </c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22" t="s">
        <v>421</v>
      </c>
      <c r="E143" s="221"/>
      <c r="F143" s="221"/>
    </row>
    <row r="144" spans="1:6" ht="33.75" x14ac:dyDescent="0.35">
      <c r="A144" s="76" t="s">
        <v>218</v>
      </c>
      <c r="B144" s="260">
        <v>2</v>
      </c>
      <c r="C144" s="250" t="str">
        <f>IF(B144=0, -5, "0")</f>
        <v>0</v>
      </c>
      <c r="D144" s="222" t="s">
        <v>422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125">
        <f>SUM(B136:C147)</f>
        <v>20</v>
      </c>
    </row>
    <row r="149" spans="1:6" x14ac:dyDescent="0.3">
      <c r="A149" s="296" t="s">
        <v>342</v>
      </c>
      <c r="B149" s="297"/>
      <c r="C149" s="298"/>
      <c r="D149" s="65">
        <f>D148/(COUNT(B136:C147)*2)</f>
        <v>0.90909090909090906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57"/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438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188">
        <f>SUM(B152:C159)</f>
        <v>15</v>
      </c>
    </row>
    <row r="161" spans="1:6" x14ac:dyDescent="0.3">
      <c r="A161" s="296" t="s">
        <v>342</v>
      </c>
      <c r="B161" s="297"/>
      <c r="C161" s="298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6" t="s">
        <v>38</v>
      </c>
      <c r="B168" s="297"/>
      <c r="C168" s="298"/>
      <c r="D168" s="125">
        <f>SUM(B164:C167)</f>
        <v>8</v>
      </c>
    </row>
    <row r="169" spans="1:6" x14ac:dyDescent="0.3">
      <c r="A169" s="296" t="s">
        <v>342</v>
      </c>
      <c r="B169" s="297"/>
      <c r="C169" s="298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ht="49.5" x14ac:dyDescent="0.3">
      <c r="A172" s="48" t="s">
        <v>202</v>
      </c>
      <c r="B172" s="221">
        <v>0</v>
      </c>
      <c r="C172" s="221"/>
      <c r="D172" s="257" t="s">
        <v>428</v>
      </c>
      <c r="E172" s="257" t="s">
        <v>429</v>
      </c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125">
        <f>SUM(B172:C175)</f>
        <v>6</v>
      </c>
    </row>
    <row r="177" spans="1:6" x14ac:dyDescent="0.3">
      <c r="A177" s="296" t="s">
        <v>342</v>
      </c>
      <c r="B177" s="297"/>
      <c r="C177" s="298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ht="33" x14ac:dyDescent="0.3">
      <c r="A180" s="87" t="s">
        <v>364</v>
      </c>
      <c r="B180" s="221">
        <v>0</v>
      </c>
      <c r="C180" s="221"/>
      <c r="D180" s="222" t="s">
        <v>440</v>
      </c>
      <c r="E180" s="222" t="s">
        <v>441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125">
        <f>SUM(B180:C184)</f>
        <v>8</v>
      </c>
    </row>
    <row r="186" spans="1:6" x14ac:dyDescent="0.3">
      <c r="A186" s="296" t="s">
        <v>342</v>
      </c>
      <c r="B186" s="297"/>
      <c r="C186" s="298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6</v>
      </c>
    </row>
    <row r="194" spans="1:4" x14ac:dyDescent="0.3">
      <c r="A194" s="296" t="s">
        <v>342</v>
      </c>
      <c r="B194" s="297"/>
      <c r="C194" s="298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0.93421052631578949</v>
      </c>
    </row>
  </sheetData>
  <sheetProtection password="CDFE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4" max="5" man="1"/>
    <brk id="16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B284" sqref="B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Rue de Londres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Rue de Londres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'A2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'A2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'A2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6" x14ac:dyDescent="0.3">
      <c r="A33" s="296" t="s">
        <v>342</v>
      </c>
      <c r="B33" s="297"/>
      <c r="C33" s="29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Rue de Londres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Rue de Londres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'A3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'A3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'A3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7" x14ac:dyDescent="0.3">
      <c r="A33" s="296" t="s">
        <v>342</v>
      </c>
      <c r="B33" s="297"/>
      <c r="C33" s="298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7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1" t="s">
        <v>21</v>
      </c>
      <c r="B44" s="312"/>
      <c r="C44" s="312"/>
      <c r="D44" s="312"/>
      <c r="E44" s="312"/>
      <c r="F44" s="312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Rue de Londres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Rue de Londres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'A4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'A4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'A4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315">
        <f>D198</f>
        <v>0</v>
      </c>
      <c r="C11" s="315"/>
      <c r="D11" s="315"/>
      <c r="E11" s="315"/>
      <c r="F11" s="315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6" x14ac:dyDescent="0.3">
      <c r="A33" s="296" t="s">
        <v>342</v>
      </c>
      <c r="B33" s="297"/>
      <c r="C33" s="29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2017-03-22T09:16:01Z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