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Clients\uhd\Audit magasin\Audits par magasins\CM Raoued\2019\5\"/>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Exploitation'!$A$1:$G$731</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9" i="39"/>
  <c r="B8" i="39"/>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C51" i="41"/>
  <c r="D52" i="41" s="1"/>
  <c r="D53" i="41" s="1"/>
  <c r="C37" i="41"/>
  <c r="D42" i="41" s="1"/>
  <c r="D43" i="41" s="1"/>
  <c r="C26" i="41"/>
  <c r="D33" i="41" s="1"/>
  <c r="D34" i="41" s="1"/>
  <c r="D22" i="41"/>
  <c r="D23" i="41" s="1"/>
  <c r="B10" i="41"/>
  <c r="B9" i="41"/>
  <c r="B8" i="41"/>
  <c r="A7" i="41"/>
  <c r="F721" i="40"/>
  <c r="E721" i="40"/>
  <c r="D721" i="40" s="1"/>
  <c r="F700" i="40"/>
  <c r="E700" i="40"/>
  <c r="F668" i="40"/>
  <c r="E668" i="40"/>
  <c r="F605" i="40"/>
  <c r="E605" i="40"/>
  <c r="F565" i="40"/>
  <c r="E565" i="40"/>
  <c r="F525" i="40"/>
  <c r="E525" i="40"/>
  <c r="D525" i="40" s="1"/>
  <c r="B525" i="40" s="1"/>
  <c r="F471" i="40"/>
  <c r="E471" i="40"/>
  <c r="D471" i="40" s="1"/>
  <c r="B471" i="40" s="1"/>
  <c r="F424" i="40"/>
  <c r="E424" i="40"/>
  <c r="D424" i="40" s="1"/>
  <c r="B424" i="40" s="1"/>
  <c r="F366" i="40"/>
  <c r="E366" i="40"/>
  <c r="D366" i="40" s="1"/>
  <c r="B366" i="40" s="1"/>
  <c r="F299" i="40"/>
  <c r="E299" i="40"/>
  <c r="D299" i="40" s="1"/>
  <c r="B299" i="40" s="1"/>
  <c r="F244" i="40"/>
  <c r="D244" i="40" s="1"/>
  <c r="B244" i="40" s="1"/>
  <c r="F244" i="38"/>
  <c r="E244" i="40"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424" i="36"/>
  <c r="B129" i="36"/>
  <c r="F299" i="38"/>
  <c r="F185" i="38"/>
  <c r="F129" i="38"/>
  <c r="F722" i="38"/>
  <c r="F701" i="38"/>
  <c r="F669" i="38"/>
  <c r="F606" i="38"/>
  <c r="F565" i="38"/>
  <c r="F525" i="38"/>
  <c r="F471" i="38"/>
  <c r="F424" i="38"/>
  <c r="F366" i="38"/>
  <c r="E722" i="38"/>
  <c r="E701" i="38"/>
  <c r="E669" i="38"/>
  <c r="E606" i="38"/>
  <c r="E565" i="38"/>
  <c r="E525" i="38"/>
  <c r="E471" i="38"/>
  <c r="E424" i="38"/>
  <c r="E366" i="38"/>
  <c r="E299" i="38"/>
  <c r="E244" i="38"/>
  <c r="E185" i="38"/>
  <c r="E129" i="38"/>
  <c r="F43" i="38"/>
  <c r="E43" i="38"/>
  <c r="C713" i="38"/>
  <c r="D716" i="38" s="1"/>
  <c r="D717" i="38" s="1"/>
  <c r="A706" i="38"/>
  <c r="C689" i="38"/>
  <c r="A678" i="38"/>
  <c r="C666" i="38"/>
  <c r="C660" i="38"/>
  <c r="C658" i="38"/>
  <c r="C649" i="38"/>
  <c r="C645" i="38"/>
  <c r="C633" i="38"/>
  <c r="D640" i="38" s="1"/>
  <c r="D641" i="38" s="1"/>
  <c r="C627" i="38"/>
  <c r="C626" i="38"/>
  <c r="C623" i="38"/>
  <c r="A614" i="38"/>
  <c r="C601"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424" i="36"/>
  <c r="D366" i="36"/>
  <c r="B366" i="36" s="1"/>
  <c r="D244" i="36"/>
  <c r="B244" i="36" s="1"/>
  <c r="D129" i="36"/>
  <c r="D605" i="40" l="1"/>
  <c r="B605" i="40" s="1"/>
  <c r="D526" i="42"/>
  <c r="D527" i="42" s="1"/>
  <c r="B127" i="29" s="1"/>
  <c r="D651" i="38"/>
  <c r="D652" i="38" s="1"/>
  <c r="D63" i="39"/>
  <c r="D64" i="39" s="1"/>
  <c r="D102" i="39"/>
  <c r="D103" i="39" s="1"/>
  <c r="D118" i="39"/>
  <c r="D119" i="39" s="1"/>
  <c r="D627" i="40"/>
  <c r="D245" i="40"/>
  <c r="D588" i="42"/>
  <c r="D589" i="42" s="1"/>
  <c r="D133" i="43"/>
  <c r="D134" i="43" s="1"/>
  <c r="D149" i="43"/>
  <c r="D150" i="43" s="1"/>
  <c r="D244" i="38"/>
  <c r="B244" i="38" s="1"/>
  <c r="D344" i="40"/>
  <c r="D345" i="40" s="1"/>
  <c r="D526" i="40"/>
  <c r="D527" i="40" s="1"/>
  <c r="B126" i="29" s="1"/>
  <c r="D161" i="41"/>
  <c r="D162" i="41" s="1"/>
  <c r="D203" i="42"/>
  <c r="D204" i="42" s="1"/>
  <c r="D130" i="42"/>
  <c r="D131" i="42" s="1"/>
  <c r="B64" i="29" s="1"/>
  <c r="E244" i="42"/>
  <c r="D84" i="43"/>
  <c r="D85" i="43" s="1"/>
  <c r="D102" i="43"/>
  <c r="D103" i="43" s="1"/>
  <c r="D118" i="43"/>
  <c r="D119" i="43" s="1"/>
  <c r="D728" i="36"/>
  <c r="B43" i="29" s="1"/>
  <c r="D161" i="39"/>
  <c r="D162" i="39" s="1"/>
  <c r="D227" i="40"/>
  <c r="D228" i="40" s="1"/>
  <c r="D129" i="40"/>
  <c r="B129" i="40" s="1"/>
  <c r="D130" i="40" s="1"/>
  <c r="D131" i="40" s="1"/>
  <c r="B63" i="29" s="1"/>
  <c r="D133" i="41"/>
  <c r="D134" i="41" s="1"/>
  <c r="D149" i="41"/>
  <c r="D150" i="41" s="1"/>
  <c r="D344" i="42"/>
  <c r="D345" i="42" s="1"/>
  <c r="D566" i="42"/>
  <c r="D669" i="42"/>
  <c r="D670" i="42" s="1"/>
  <c r="D63" i="43"/>
  <c r="D64" i="43" s="1"/>
  <c r="D161" i="43"/>
  <c r="D162" i="43" s="1"/>
  <c r="D197" i="43"/>
  <c r="D198" i="43"/>
  <c r="D199" i="43" s="1"/>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43" i="40"/>
  <c r="B43" i="40" s="1"/>
  <c r="D44" i="40" s="1"/>
  <c r="D628" i="40"/>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27" i="38"/>
  <c r="D228" i="38" s="1"/>
  <c r="D344" i="38"/>
  <c r="D345" i="38" s="1"/>
  <c r="D628" i="38"/>
  <c r="D722" i="38"/>
  <c r="B722" i="38" s="1"/>
  <c r="D723" i="38" s="1"/>
  <c r="D724" i="38" s="1"/>
  <c r="D701" i="38"/>
  <c r="B701" i="38" s="1"/>
  <c r="D702" i="38" s="1"/>
  <c r="D703" i="38" s="1"/>
  <c r="B162" i="29" s="1"/>
  <c r="D669" i="38"/>
  <c r="B669" i="38" s="1"/>
  <c r="D670" i="38" s="1"/>
  <c r="D671" i="38" s="1"/>
  <c r="D606" i="38"/>
  <c r="B606" i="38" s="1"/>
  <c r="D610" i="38" s="1"/>
  <c r="D611" i="38" s="1"/>
  <c r="B143" i="29" s="1"/>
  <c r="D565" i="38"/>
  <c r="B565" i="38" s="1"/>
  <c r="D566" i="38" s="1"/>
  <c r="D525" i="38"/>
  <c r="B525" i="38" s="1"/>
  <c r="D526" i="38" s="1"/>
  <c r="D527" i="38" s="1"/>
  <c r="B125" i="29" s="1"/>
  <c r="D471" i="38"/>
  <c r="B471" i="38" s="1"/>
  <c r="D472" i="38" s="1"/>
  <c r="D475" i="38" s="1"/>
  <c r="D476" i="38" s="1"/>
  <c r="B116" i="29" s="1"/>
  <c r="D424" i="38"/>
  <c r="B424" i="38" s="1"/>
  <c r="D425" i="38" s="1"/>
  <c r="D366" i="38"/>
  <c r="B366" i="38" s="1"/>
  <c r="D367" i="38" s="1"/>
  <c r="D299" i="38"/>
  <c r="B299" i="38" s="1"/>
  <c r="D300" i="38" s="1"/>
  <c r="D185" i="38"/>
  <c r="D129" i="38"/>
  <c r="D43" i="38"/>
  <c r="B43" i="38" s="1"/>
  <c r="D44" i="38" s="1"/>
  <c r="D47" i="38" s="1"/>
  <c r="D48" i="38" s="1"/>
  <c r="B53" i="29" s="1"/>
  <c r="D266" i="38"/>
  <c r="D246" i="38"/>
  <c r="D588" i="38"/>
  <c r="D589" i="38" s="1"/>
  <c r="D370" i="40" l="1"/>
  <c r="D371" i="40" s="1"/>
  <c r="B99" i="29" s="1"/>
  <c r="D607" i="38"/>
  <c r="D608" i="38" s="1"/>
  <c r="D673" i="38"/>
  <c r="D674" i="38" s="1"/>
  <c r="B152" i="29" s="1"/>
  <c r="D368" i="38"/>
  <c r="D370" i="38"/>
  <c r="D371" i="38" s="1"/>
  <c r="B98" i="29" s="1"/>
  <c r="D569" i="38"/>
  <c r="D570" i="38" s="1"/>
  <c r="B134" i="29" s="1"/>
  <c r="D567" i="38"/>
  <c r="D428" i="38"/>
  <c r="D429" i="38" s="1"/>
  <c r="B107" i="29" s="1"/>
  <c r="D426" i="38"/>
  <c r="D301" i="38"/>
  <c r="D303" i="38"/>
  <c r="D304" i="38" s="1"/>
  <c r="B89" i="29" s="1"/>
  <c r="B11" i="43"/>
  <c r="B182" i="29"/>
  <c r="D726" i="38"/>
  <c r="D727" i="38" s="1"/>
  <c r="B171" i="29" s="1"/>
  <c r="D198" i="41"/>
  <c r="D199" i="41" s="1"/>
  <c r="D609" i="42"/>
  <c r="D610" i="42" s="1"/>
  <c r="B145" i="29" s="1"/>
  <c r="D473" i="38"/>
  <c r="B185" i="38"/>
  <c r="D186" i="38" s="1"/>
  <c r="D187" i="38" s="1"/>
  <c r="B71" i="29" s="1"/>
  <c r="D130" i="38"/>
  <c r="D131" i="38" s="1"/>
  <c r="B62" i="29" s="1"/>
  <c r="B129" i="38"/>
  <c r="D248" i="38"/>
  <c r="D249" i="38" s="1"/>
  <c r="B80" i="29" s="1"/>
  <c r="D198" i="39"/>
  <c r="D199" i="3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9" i="38"/>
  <c r="D45" i="38"/>
  <c r="D729" i="38"/>
  <c r="B44" i="29" s="1"/>
  <c r="B11" i="39" l="1"/>
  <c r="B180" i="29"/>
  <c r="B11" i="41"/>
  <c r="B181" i="29"/>
  <c r="D730" i="38"/>
  <c r="D731" i="38" s="1"/>
  <c r="B12" i="38" s="1"/>
  <c r="D729" i="42"/>
  <c r="D730" i="42" s="1"/>
  <c r="D726" i="42"/>
  <c r="B173" i="29" s="1"/>
  <c r="D726" i="40"/>
  <c r="B172" i="29" s="1"/>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<sst xmlns="http://schemas.openxmlformats.org/spreadsheetml/2006/main" count="5618" uniqueCount="634">
  <si>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</si>
  <si>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</si>
  <si>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</si>
  <si>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</si>
  <si>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</si>
  <si>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</si>
  <si>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</si>
  <si>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</si>
  <si>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</si>
  <si>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</si>
  <si>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</si>
  <si>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</si>
  <si>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</si>
  <si>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</si>
  <si>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</si>
  <si>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</si>
  <si>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</si>
  <si>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</si>
  <si>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</si>
  <si>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</si>
  <si>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</si>
  <si>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</si>
  <si>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</si>
  <si>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</si>
  <si>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</si>
  <si>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</si>
  <si>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</si>
  <si>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</si>
  <si>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</si>
  <si>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</si>
  <si>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</si>
  <si>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</si>
  <si>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</si>
  <si>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</si>
  <si>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</si>
  <si>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</si>
  <si>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</si>
  <si>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</si>
  <si>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</si>
  <si>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</si>
  <si>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</si>
  <si>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</si>
  <si>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</si>
  <si>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</si>
  <si>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</si>
  <si>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</si>
  <si>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</si>
  <si>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</si>
  <si>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</si>
  <si>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</si>
  <si>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</si>
  <si>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</si>
  <si>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</si>
  <si>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</si>
  <si>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</si>
  <si>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</si>
  <si>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</si>
  <si>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</si>
  <si>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</si>
  <si>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</si>
  <si>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</si>
  <si>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</si>
  <si>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</si>
  <si>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</si>
  <si>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</si>
  <si>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</si>
  <si>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</si>
  <si>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</si>
  <si>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</si>
  <si>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</si>
  <si>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</si>
  <si>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</si>
  <si>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</si>
  <si>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</si>
  <si>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</si>
  <si>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</si>
  <si>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</si>
  <si>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</si>
  <si>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</si>
  <si>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</si>
  <si>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</si>
  <si>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</si>
  <si>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</si>
  <si>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</si>
  <si>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</si>
  <si>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</si>
  <si>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</si>
  <si>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</si>
  <si>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</si>
  <si>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</si>
  <si>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</si>
  <si>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</si>
  <si>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</si>
  <si>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</si>
  <si>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</si>
  <si>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</si>
  <si>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</si>
  <si>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</si>
  <si>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</si>
  <si>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</si>
  <si>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</si>
  <si>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</si>
  <si>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</si>
  <si>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</si>
  <si>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</si>
  <si>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</si>
  <si>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</si>
  <si>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</si>
  <si>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</si>
  <si>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</si>
  <si>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</si>
  <si>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</si>
  <si>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</si>
  <si>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</si>
  <si>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</si>
  <si>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</si>
  <si>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</si>
  <si>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</si>
  <si>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</si>
  <si>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</si>
  <si>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</si>
  <si>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</si>
  <si>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</si>
  <si>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</si>
  <si>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</si>
  <si>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</si>
  <si>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</si>
  <si>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</si>
  <si>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</si>
  <si>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</si>
  <si>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</si>
  <si>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</si>
  <si>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</si>
  <si>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</si>
  <si>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</si>
  <si>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</si>
  <si>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</si>
  <si>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</si>
  <si>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</si>
  <si>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</si>
  <si>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</si>
  <si>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</si>
  <si>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</si>
  <si>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</si>
  <si>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</si>
  <si>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</si>
  <si>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</si>
  <si>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</si>
  <si>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</si>
  <si>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</si>
  <si>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</si>
  <si>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</si>
  <si>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</si>
  <si>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</si>
  <si>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</si>
  <si>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</si>
  <si>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</si>
  <si>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</si>
  <si>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</si>
  <si>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</si>
  <si>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</si>
  <si>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</si>
  <si>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</si>
  <si>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</si>
  <si>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</si>
  <si>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</si>
  <si>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</si>
  <si>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</si>
  <si>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</si>
  <si>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</si>
  <si>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</si>
  <si>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</si>
  <si>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</si>
  <si>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</si>
  <si>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</si>
  <si>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</si>
  <si>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</si>
  <si>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</si>
  <si>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</si>
  <si>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</si>
  <si>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</si>
  <si>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</si>
  <si>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</si>
  <si>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</si>
  <si>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</si>
  <si>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</si>
  <si>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</si>
  <si>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</si>
  <si>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</si>
  <si>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</si>
  <si>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</si>
  <si>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</si>
  <si>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</si>
  <si>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</si>
  <si>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</si>
  <si>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</si>
  <si>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</si>
  <si>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</si>
  <si>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</si>
  <si>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</si>
  <si>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</si>
  <si>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</si>
  <si>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</si>
  <si>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</si>
  <si>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</si>
  <si>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</si>
  <si>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</si>
  <si>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</si>
  <si>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</si>
  <si>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</si>
  <si>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</si>
  <si>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</si>
  <si>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</si>
  <si>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</si>
  <si>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</si>
  <si>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</si>
  <si>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</si>
  <si>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</si>
  <si>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</si>
  <si>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</si>
  <si>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</si>
  <si>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</si>
  <si>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</si>
  <si>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</si>
  <si>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</si>
  <si>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</si>
  <si>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</si>
  <si>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</si>
  <si>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</si>
  <si>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</si>
  <si>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</si>
  <si>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</si>
  <si>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</si>
  <si>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</si>
  <si>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</si>
  <si>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</si>
  <si>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</si>
  <si>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</si>
  <si>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</si>
  <si>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</si>
  <si>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</si>
  <si>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</si>
  <si>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</si>
  <si>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</si>
  <si>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</si>
  <si>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</si>
  <si>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</si>
  <si>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</si>
  <si>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</si>
  <si>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</si>
  <si>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</si>
  <si>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</si>
  <si>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</si>
  <si>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</si>
  <si>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</si>
  <si>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</si>
  <si>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</si>
  <si>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</si>
  <si>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</si>
  <si>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</si>
  <si>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</si>
  <si>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</si>
  <si>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</si>
  <si>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</si>
  <si>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</si>
  <si>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</si>
  <si>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</si>
  <si>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</si>
  <si>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</si>
  <si>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</si>
  <si>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</si>
  <si>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</si>
  <si>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</si>
  <si>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</si>
  <si>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</si>
  <si>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</si>
  <si>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</si>
  <si>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</si>
  <si>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</si>
  <si>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</si>
  <si>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</si>
  <si>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</si>
  <si>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</si>
  <si>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</si>
  <si>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</si>
  <si>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</si>
  <si>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</si>
  <si>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</si>
  <si>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</si>
  <si>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</si>
  <si>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</si>
  <si>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</si>
  <si>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</si>
  <si>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</si>
  <si>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</si>
  <si>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</si>
  <si>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</si>
  <si>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</si>
  <si>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</si>
  <si>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</si>
  <si>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</si>
  <si>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</si>
  <si>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</si>
  <si>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</si>
  <si>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</si>
  <si>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</si>
  <si>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</si>
  <si>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</si>
  <si>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</si>
  <si>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</si>
  <si>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</si>
  <si>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</si>
  <si>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</si>
  <si>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</si>
  <si>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</si>
  <si>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</si>
  <si>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</si>
  <si>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</si>
  <si>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</si>
  <si>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</si>
  <si>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</si>
  <si>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</si>
  <si>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</si>
  <si>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</si>
  <si>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</si>
  <si>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</si>
  <si>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</si>
  <si>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</si>
  <si>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</si>
  <si>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</si>
  <si>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</si>
  <si>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</si>
  <si>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</si>
  <si>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</si>
  <si>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</si>
  <si>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</si>
  <si>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</si>
  <si>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</si>
  <si>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</si>
  <si>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</si>
  <si>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</si>
  <si>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</si>
  <si>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</si>
  <si>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</si>
  <si>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</si>
  <si>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</si>
  <si>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</si>
  <si>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</si>
  <si>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</si>
  <si>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</si>
  <si>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</si>
  <si>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</si>
  <si>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</si>
  <si>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</si>
  <si>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</si>
  <si>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</si>
  <si>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</si>
  <si>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</si>
  <si>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</si>
  <si>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</si>
  <si>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</si>
  <si>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</si>
  <si>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</si>
  <si>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</si>
  <si>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</si>
  <si>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</si>
  <si>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</si>
  <si>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</si>
  <si>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</si>
  <si>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</si>
  <si>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</si>
  <si>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</si>
  <si>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</si>
  <si>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</si>
  <si>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</si>
  <si>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</si>
  <si>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</si>
  <si>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</si>
  <si>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</si>
  <si>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</si>
  <si>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</si>
  <si>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</si>
  <si>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</si>
  <si>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</si>
  <si>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</si>
  <si>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</si>
  <si>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</si>
  <si>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</si>
  <si>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</si>
  <si>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</si>
  <si>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</si>
  <si>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</si>
  <si>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</si>
  <si>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</si>
  <si>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</si>
  <si>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</si>
  <si>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</si>
  <si>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</si>
  <si>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</si>
  <si>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</si>
  <si>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</si>
  <si>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</si>
  <si>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</si>
  <si>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</si>
  <si>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</si>
  <si>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</si>
  <si>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</si>
  <si>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</si>
  <si>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</si>
  <si>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</si>
  <si>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</si>
  <si>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</si>
  <si>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</si>
  <si>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</si>
  <si>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</si>
  <si>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</si>
  <si>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</si>
  <si>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</si>
  <si>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</si>
  <si>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</si>
  <si>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</si>
  <si>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</si>
  <si>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</si>
  <si>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</si>
  <si>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</si>
  <si>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</si>
  <si>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</si>
  <si>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</si>
  <si>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</si>
  <si>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</si>
  <si>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</si>
  <si>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</si>
  <si>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</si>
  <si>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</si>
  <si>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</si>
  <si>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</si>
  <si>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</si>
  <si>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</si>
  <si>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</si>
  <si>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</si>
  <si>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</si>
  <si>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</si>
  <si>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</si>
  <si>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</si>
  <si>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</si>
  <si>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</si>
  <si>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</si>
  <si>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</si>
  <si>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</si>
  <si>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</si>
  <si>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</si>
  <si>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</si>
  <si>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</si>
  <si>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</si>
  <si>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</si>
  <si>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</si>
  <si>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</si>
  <si>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</si>
  <si>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</si>
  <si>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</si>
  <si>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</si>
  <si>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</si>
  <si>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</si>
  <si>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</si>
  <si>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</si>
  <si>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</si>
  <si>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</si>
  <si>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</si>
  <si>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</si>
  <si>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</si>
  <si>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</si>
  <si>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</si>
  <si>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</si>
  <si>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</si>
  <si>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</si>
  <si>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</si>
  <si>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Raoued</t>
  </si>
  <si>
    <t>Dr Raja Bouhalfaya</t>
  </si>
  <si>
    <t>Directeur du magasin et chefs rayons</t>
  </si>
  <si>
    <t>Dernière vérification du thermomètre effectuée le 07/03/2019.</t>
  </si>
  <si>
    <t>Absence de la dernière version du référentiel relative à la réception.</t>
  </si>
  <si>
    <t>Prévoir et afficher la version 2019 du référentiel.</t>
  </si>
  <si>
    <t>Absence de la procédure de nettoyage/désinfection relative à la zone de réception.</t>
  </si>
  <si>
    <t>Afficher le protocole de nettoyage correspondant.</t>
  </si>
  <si>
    <t>Présence de toiles d'araignées au niveau des coins du plafond.</t>
  </si>
  <si>
    <t>Renforcer les opérations de nettoyage à ce niveau.</t>
  </si>
  <si>
    <t>Présence de cartons contenant les emballages au niveau du laboratoire.</t>
  </si>
  <si>
    <t>Faire évacuer les cartons et utiliser des bacs en plastique.</t>
  </si>
  <si>
    <t>Test de traçabilité effectué sur deux articles:
1/*3 CRB Café : Correcte.
2/*2 Mousse au chocolat: Correcte.</t>
  </si>
  <si>
    <t>Dernière vérification effectuée le 01/03/2019.</t>
  </si>
  <si>
    <t>Le poste lave mains au niveau du laboratoire était difficilement accessible, car encombré par la poubelle et un autre équipement.
(Voir photo).</t>
  </si>
  <si>
    <t>Eviter de placer des équipements prés du poste lave mains pour qu'il soit accessible.</t>
  </si>
  <si>
    <t>Poids de certains échantillons de poids:
1/Flute: 225g, 220g
2/Pain au son: 180g, 200g
3/Pain complet: 185g, 195g
4/Pain de campagne: 180g</t>
  </si>
  <si>
    <t>Aviser le fournisseur sur les écarts de poids/200g.</t>
  </si>
  <si>
    <t>Avertir le service concerné auprès de la qualité.</t>
  </si>
  <si>
    <t xml:space="preserve">L’impression de la liste des ingrédients était incomplète, et cela pour certains articles tels que les mini pains au chocolat Margarine *5.
</t>
  </si>
  <si>
    <t>Une copie de la nouvelle version du référentiel a été affichée le jour de l'audit suite à cet écart détecté.</t>
  </si>
  <si>
    <t>Le stockage des produits était effectué au niveau des meubles frigorifiques du stand.</t>
  </si>
  <si>
    <t xml:space="preserve">1/Présence de cadavres de mouches au niveau du meuble d’exposition des produits de charcuterie.
2/Infiltration d’eau en provenance des récipients des olives, ces liquides  souillent les boudins de charcuterie exposés.
</t>
  </si>
  <si>
    <t>Accorder une vigilance par rapport aux chutes des cadavres d'insectes sur les meubles d'exposition.
Renforcer les opérations de nettoyage.</t>
  </si>
  <si>
    <t>Présence d’un double étiquetage (étiquettes du fournisseur) sur un boudin de salami traditionnel CHAHIA mentionnant deux dates de fabrication différentes: le 21/01/2019 et le 21/02/2019.</t>
  </si>
  <si>
    <t>Aviser le fournisseur sur ce point.</t>
  </si>
  <si>
    <t>Test de traçabilité effectué sur les produits:
1/Valkyrie Edam (Lot 230119)
2/Valkyrie Gouda (Lot 230119)
3/Gruyère fondu (Lot 004)
Les quantités vérifiées étaient correctes.
Néanmoins, les quantités emballés étaient parfois manquantes dans les enregistrements de la traçabilité:
Exemples: pour l'article Gruyère fondu à la date du 14/03 et l'article Mozza pizza à la date du 15/03.</t>
  </si>
  <si>
    <t>Veuillez s'assurer de l'enregistrement de la traçabilité des quantités emballées.</t>
  </si>
  <si>
    <t>Dernières vérification effectuée le 01/03/2019.</t>
  </si>
  <si>
    <t>Absence de l'affichage de la nouvelle version du référentiel 2019 relative au rayon.</t>
  </si>
  <si>
    <t>Manque de propreté au niveau du présentoir des bananes.</t>
  </si>
  <si>
    <t>Certaines pommes n'étaient pas dans un état de fraicheur satisfaisant.</t>
  </si>
  <si>
    <t>Renforcer le tri des produits exposés.</t>
  </si>
  <si>
    <t xml:space="preserve">Absence de la mention date d’emballage pour les pommes pré-emballés Sole moi et SEFRIM.
</t>
  </si>
  <si>
    <t>Avertir les fournisseurs sur ces écarts.</t>
  </si>
  <si>
    <t>La nouvelle version du référentiel n'était pas affichée au niveau du rayon.</t>
  </si>
  <si>
    <t>Prévoir l'affichage de la nouvelle version du référentiel relative au rayon.</t>
  </si>
  <si>
    <t>Le meuble étant fortement usé, des traces noirâtres provenant des liquides de salaisons, étaient constatées sur le revêtement.</t>
  </si>
  <si>
    <t>Améliorer le nettoyage du revêtement du meuble.</t>
  </si>
  <si>
    <t>Le rangement de la réserve le jour de l'audit, n'était pas satisfaisant.</t>
  </si>
  <si>
    <t>Améliorer le rangement des produits stockés.</t>
  </si>
  <si>
    <t>Présence de poussières sur les couvercles des différentes boites de conserve.</t>
  </si>
  <si>
    <t>Assurer les opérations de dépoussiérage de ces articles.</t>
  </si>
  <si>
    <t>Présence de piqûres de moisissures au niveau des faces internes des étagères et au niveau des supports des portes étiquettes.</t>
  </si>
  <si>
    <t>Renforcer les opérations de nettoyage de ces éléments.</t>
  </si>
  <si>
    <t xml:space="preserve">Les mentions DF, DLC et numéros de lots, étaient illisibles sur les pots de Mayonnaise et Moutarde PALADIN.
</t>
  </si>
  <si>
    <t>Aviser le fournisseur sur cet écart.</t>
  </si>
  <si>
    <t>Présence de signes de recongélation suite à une décongélation au niveau de certaines barquettes de produits de mer surgelés. 
(Voir photos).</t>
  </si>
  <si>
    <t xml:space="preserve">Une attention particulière est à accorder à la décongélation des produits. </t>
  </si>
  <si>
    <t>Absence de local poubelle au niveau du magasin.</t>
  </si>
  <si>
    <t>Les autocontrôles n'étaient pas effectués de façon quotidienne.</t>
  </si>
  <si>
    <t>Assurer un enregistrement quotidien de l'opération d'autocontrôles.</t>
  </si>
  <si>
    <t>Dernier passage de la société prestataire effectué le 03/03/2019.</t>
  </si>
  <si>
    <t>La station de nettoyage du laboratoire n'était pas utilisée pour les opérations de nettoyage du local. De plus, ce dispositif n'était pas accessible, car encombré par une table de travail.
(Voir photo).</t>
  </si>
  <si>
    <t>Le remplacement de ces éléments est requis.</t>
  </si>
  <si>
    <t>Certains piques prix étaient fortement rouillés.</t>
  </si>
  <si>
    <t>Absence de balisage (dénomination des produits et le prix) de certains produits exposés au niveau du meuble.
(Voir photo).</t>
  </si>
  <si>
    <t>Température mesurée: 6,8°C</t>
  </si>
  <si>
    <t>Température affichée: 6,2°C
Température mesurée: 6,4°C</t>
  </si>
  <si>
    <t>Le miroir du présentoir était fissuré. 
Présence d’une bande adhésive pour le maintenir.</t>
  </si>
  <si>
    <t>Prévoir le remplacement de cet élément.</t>
  </si>
  <si>
    <t>Même CF que les FLEG.</t>
  </si>
  <si>
    <t>Le revêtement du meuble froid était fortement usé.</t>
  </si>
  <si>
    <t>Des opérations de traitement sont requises à ce niveau.</t>
  </si>
  <si>
    <t>Hygrométrie mesurée au niveau de la réserve: 46%.</t>
  </si>
  <si>
    <t xml:space="preserve">Les jointures entre les carreaux de carrelage mis en place récemment, n’étaient pas comblées.
Présence de fissures sur plusieurs niveaux.
</t>
  </si>
  <si>
    <t>Le comblement des fissures des morceaux de carrelage est nécessaire.</t>
  </si>
  <si>
    <t>Le revêtement des étagères d'exposition était endommagé sur plusieurs niveaux.</t>
  </si>
  <si>
    <t>Prévoir l'entretien des ces éléments.</t>
  </si>
  <si>
    <t>CF: L’un des caches du tube néon n’était pas correctement fixé et l’autre tube néon était absent</t>
  </si>
  <si>
    <t>Prévoir les réparations nécessaires.</t>
  </si>
  <si>
    <t>Températures affichées: 8,7°C, 7°C, 7,5°C 
Températures mesurées: 3,2°C, 4°C, 3,8° et 2,8°C.
Meuble des produits surgelés: la température prélevée est de -22,5°C.</t>
  </si>
  <si>
    <t>CF positive:
Température affichée: 4,8°C
Température mesurée: 5,2°C</t>
  </si>
  <si>
    <t>Le revêtement des étagères du meuble d'exposition des gâteaux était écaillé sur plusieurs niveaux.</t>
  </si>
  <si>
    <t>Un traitement d'entretien est nécessaire .</t>
  </si>
  <si>
    <t>Température affichée: 2°C
Température mesurée: 1,6°C</t>
  </si>
  <si>
    <t>L'un des portières de l'armoire frigorifique de stockage des charcuteries, ne ferme pas correctement.</t>
  </si>
  <si>
    <t>Prévoir la réparation de cet élément.</t>
  </si>
  <si>
    <t xml:space="preserve">Armoire frigorifique fromages:
Température affichée: 4,6°C et mesurés: 5,2°C.
Armoire frigorifique charcuterie:
Température affichée: 2°C et prélevée: 5,6°C.
</t>
  </si>
  <si>
    <t>Revêtement des étagères écaillé sur plusieurs niveaux.</t>
  </si>
  <si>
    <t>Température affichée: 4,4°C et mesurée: 4,6°C.</t>
  </si>
  <si>
    <t>Le four à micro-ondes était en cours de réparation.</t>
  </si>
  <si>
    <t>Réparer ou remplacer cet élément.</t>
  </si>
  <si>
    <t>Vérifier le fonctionnement de cet élément et sensibiliser les opérateurs à son utilisation.</t>
  </si>
  <si>
    <t>Certains piques prix du stand charcuterie/fromages étaient rouillés.</t>
  </si>
  <si>
    <t>Prévoir le remplacement des ces éléments.</t>
  </si>
  <si>
    <t>Aviser la société prestataire.</t>
  </si>
  <si>
    <t>Prévoir un local pour les déchets.</t>
  </si>
  <si>
    <t>Certains écarts étaient en cours de traitement.</t>
  </si>
  <si>
    <t>Le dernier enregistrement de l'opération de la décontamination était effectué le 11/03/2019. Il s'agit de la décontamination d'une quantité qui sera utilisée au cours des prochains jours.</t>
  </si>
  <si>
    <t>Effectuer la décontamination des fruits lors de chaque nécessité d'utilisation, pour éviter tout risque de recontamination.</t>
  </si>
  <si>
    <t xml:space="preserve">Sensibiliser les opérateurs sur l'utilisation de la station de nettoyage </t>
  </si>
  <si>
    <t>Absence du référentiel qualité relatif au rayon.</t>
  </si>
  <si>
    <t>Les mêmes opérateurs étaient sur les deux rayons Terminal de cuisson et charcuterie/fromages.
Attention aux risques de contaminations croisées, surtout qu'une contamination par E. coli était détectée au niveau d'un fromage Gouda César, suite aux prélèvements effectués le 17/01/19.</t>
  </si>
  <si>
    <t>Affecter des opérateurs distincts pour chaque rayon.</t>
  </si>
  <si>
    <t>Préciser les quantités emballées
au niveau des fiches d'enregistrement de la traçabilité LS.</t>
  </si>
  <si>
    <t>Test de traçabilité effectué sur les articles:
1/Salami de dinde El mazraa (lot 0015101), la date d'ouverture était le 16/03 et le poids du boudin est de 700g. Or la quantités vendues le 16 et le 17/03 étaient de 140g et 205g et a quantité restante était de 115g. Perte de 240g.
2/Jambon de dinde fumé: la date d'ouverture était le 17/03, le poids initial du boudin est de 1435g, la quantité vendue le 17/03 était de 110g, or la quantité retrouvée est de 985g . Perte de traçabilité de 340g.</t>
  </si>
  <si>
    <t>Procéder au balisage des produits exposés: une étiquette pour chaque produit.</t>
  </si>
  <si>
    <t>L'entretien des meubles d'exposition est requis.</t>
  </si>
  <si>
    <t>La station de nettoyage du labo Boul./pat n'était pas utilisée.</t>
  </si>
  <si>
    <t>Les portes appâts des rayons Charcuterie/fromages et du labo Boul./Pat n'étaient pas fixés au sol.</t>
  </si>
  <si>
    <t>Prévoir l'installation d'un préau.</t>
  </si>
  <si>
    <t>Meuble d'exposition des gâteaux: le revêtement des étagères du meuble était écaillé.</t>
  </si>
  <si>
    <t>Absence d'un local poubelle.</t>
  </si>
  <si>
    <t>M Dhia Mechlaoui</t>
  </si>
  <si>
    <t>Le directeur magasin (M Moez Nahdi) et chefs rayons</t>
  </si>
  <si>
    <t>Ajouter la mention "RAS" pour les jours sans réception.</t>
  </si>
  <si>
    <t>Correct.</t>
  </si>
  <si>
    <t>Respecter la charte vestimentaire.</t>
  </si>
  <si>
    <t>La barbe de l'employé n'était pas rasée.</t>
  </si>
  <si>
    <t>Respecter l'hygiène corporelle.</t>
  </si>
  <si>
    <t>Le poids du pain allégé (Sopral) n'était pas conforme: 155g, 145g, et 150g.
Baguette semoule (sopral): 205g
Flute traditionnel (sopral): 202g
Pain au son (Hlima): 350g
Pain au céréales (Hlima): 250g
Pain au olives (Hlima): 215g</t>
  </si>
  <si>
    <t>La traçabilité était enregistrée seulement le jour de l'entame des boudins de charcuterie.</t>
  </si>
  <si>
    <t>Enregistrer la traçabilité quotidiennement à chaque découpe.</t>
  </si>
  <si>
    <t>Identifier les produits à l'ouverture.</t>
  </si>
  <si>
    <t>Respecter la durée de vie des produits entamés ( 10 jours pour le jambon et 15 jours pour le salami).</t>
  </si>
  <si>
    <t>La fraîcheur des poivrons rouges exposés n'était pas satisfaisante, les poivrons étaient flétris.</t>
  </si>
  <si>
    <t>Renforcer le tri des légumes exposés.</t>
  </si>
  <si>
    <t>Exposer les paquets de dattes au froid.
Respecter la liaison froide.</t>
  </si>
  <si>
    <t>Le meuble était souillé par les liquides de salaisons.</t>
  </si>
  <si>
    <t>Nettoyer le meuble.</t>
  </si>
  <si>
    <t>Le rangement de la réserve n'était pas satisfaisant.</t>
  </si>
  <si>
    <t>Renforcer le rangement de la réserve.</t>
  </si>
  <si>
    <t>Présence de plusieurs pots de glace « Extasio, mojito » décongelés dans le meuble d'exposition.</t>
  </si>
  <si>
    <t>Caisse: un paquet de bonbon "mentos" était endommagé et exposé.</t>
  </si>
  <si>
    <t>Renforcer le contrôle des produits exposés à la caisse.</t>
  </si>
  <si>
    <t>L'étiquetage d'un boudin de charcuterie "Chahia" était illisible.</t>
  </si>
  <si>
    <t>Renforcer le tri et l'élimination des produits non conformes.</t>
  </si>
  <si>
    <t xml:space="preserve">L'opérateur portait un pantalon de ville.
</t>
  </si>
  <si>
    <t>Manque d'enregistrement de la date d'ouverture du fromage blanc (fromage sans sel, Merieh).</t>
  </si>
  <si>
    <t>Manque de la traçabilité du produit: gruyère (Merieh).
Le poids de la meule réceptionné le 10/04/19 était de 8,5kg, le poids total des morceaux tracés depuis la date d'ouverture (19/04/19) était à 7,04kg, il y a manque d'un kilo.</t>
  </si>
  <si>
    <t>Les paquets de dattes stockés au niveau de la CF positive étaient exposés à température ambiante. La chaine du froid n'est pas respectée, le risque d'altération de ce produit est élevé.</t>
  </si>
  <si>
    <t>Pas d'enregistrement de la mention "RAS "sur les fiches de contrôle à la réception pour les dimanches sans réception.</t>
  </si>
  <si>
    <t>Le couloir menant a la chambre froide n'était pas propre.</t>
  </si>
  <si>
    <t>Renforcer le nettoyage à ce niveau.</t>
  </si>
  <si>
    <t xml:space="preserve">Le linéaire du thé n'était pas propre (présence de thé déversé).
Linéaire sucre: le sucre était déversé par terre.
</t>
  </si>
  <si>
    <t>Renforcer le nettoyage de ces rayons.</t>
  </si>
  <si>
    <t>Certaines gondoles étaient rouillées.</t>
  </si>
  <si>
    <t>Entretenir ces éléments.</t>
  </si>
  <si>
    <t>Correct</t>
  </si>
  <si>
    <t>Développement de givre au niveau du meuble négatif des glaces.</t>
  </si>
  <si>
    <t>Dégivrer le meuble.</t>
  </si>
  <si>
    <t>Le revêtement du meuble d’exposition était décollé et rouillé.</t>
  </si>
  <si>
    <t>Réparer le revêtement du meuble.</t>
  </si>
  <si>
    <t>Réparer la portière.</t>
  </si>
  <si>
    <t>La trancheuse était usée.</t>
  </si>
  <si>
    <t>Procéder à la réparation de la trancheuse.</t>
  </si>
  <si>
    <t>Le revêtement du meuble était endommagé.</t>
  </si>
  <si>
    <t>Procéder à la réparation du meuble.</t>
  </si>
  <si>
    <t>Terminal de cuisson: présence d'une fuite au niveau du système 3 bacs.</t>
  </si>
  <si>
    <t>Réparer la fuite.</t>
  </si>
  <si>
    <t>La portière du comptoir frigorifique se ferme difficilement.</t>
  </si>
  <si>
    <t>Avertir le fournisseur (Soporal) sur cet écart.</t>
  </si>
  <si>
    <t>L'employé manipulait les produits des deux rayons: terminal de cuisson et charcuterie fromage, malgré le port des gants, le risque des contaminations croisées est accru à ce niveau.</t>
  </si>
  <si>
    <t>Dépassement de la durée de vie (10 jours) d'un boudin de jambon de poulet fumée Chahia), la date d'ouverture était le 10/04/19.</t>
  </si>
  <si>
    <t>Une attention particulière est à accorder à la décongélation des produits. 
Le chef rayon ne doit pas utiliser un meuble dont les paramètres de températures ne sont pas fiables.</t>
  </si>
  <si>
    <t>Aménager un local pour les déchets</t>
  </si>
  <si>
    <t>Le quai de la réception n’était pas muni d’une protection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</si>
</sst>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6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1" xfId="0" applyFont="1" applyFill="1" applyBorder="1" applyAlignment="1" applyProtection="1">
      <alignment vertical="top" wrapText="1"/>
      <protection hidden="1"/>
    </xf>
    <xf numFmtId="0" fontId="35" fillId="0" borderId="3" xfId="0" applyFont="1" applyFill="1" applyBorder="1" applyAlignment="1" applyProtection="1">
      <alignment vertical="top" wrapText="1"/>
      <protection hidden="1"/>
    </xf>
    <xf numFmtId="0" fontId="35" fillId="0" borderId="3" xfId="0" applyFont="1" applyFill="1" applyBorder="1" applyAlignment="1" applyProtection="1">
      <alignment horizontal="left" vertical="top" wrapText="1"/>
      <protection hidden="1"/>
    </xf>
    <xf numFmtId="0" fontId="35" fillId="0" borderId="1" xfId="0" applyFont="1" applyFill="1" applyBorder="1" applyAlignment="1" applyProtection="1">
      <alignment vertical="top" wrapText="1"/>
      <protection hidden="1"/>
    </xf>
    <xf numFmtId="0" fontId="37" fillId="2" borderId="1" xfId="0" applyFont="1" applyFill="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35" fillId="0" borderId="1" xfId="0" applyFont="1" applyFill="1" applyBorder="1" applyAlignment="1" applyProtection="1">
      <alignment horizontal="left" vertical="top" wrapText="1"/>
      <protection locked="0"/>
    </xf>
    <xf numFmtId="0" fontId="35" fillId="0" borderId="3" xfId="0" applyFont="1" applyFill="1" applyBorder="1" applyAlignment="1" applyProtection="1">
      <alignment vertical="top" wrapText="1"/>
      <protection locked="0"/>
    </xf>
    <xf numFmtId="0" fontId="35" fillId="2" borderId="1" xfId="0" applyFont="1" applyFill="1" applyBorder="1" applyAlignment="1" applyProtection="1">
      <alignment horizontal="left" vertical="top" wrapText="1"/>
      <protection hidden="1"/>
    </xf>
    <xf numFmtId="165" fontId="37" fillId="0" borderId="1" xfId="0" applyNumberFormat="1" applyFont="1" applyBorder="1" applyAlignment="1" applyProtection="1">
      <alignment horizontal="left" vertical="top" wrapText="1"/>
      <protection locked="0"/>
    </xf>
    <xf numFmtId="9" fontId="37" fillId="0" borderId="1" xfId="0" applyNumberFormat="1" applyFont="1" applyFill="1" applyBorder="1" applyAlignment="1" applyProtection="1">
      <alignment vertical="top" wrapText="1"/>
      <protection locked="0"/>
    </xf>
    <xf numFmtId="0" fontId="6" fillId="0" borderId="0" xfId="0" applyFont="1" applyFill="1" applyAlignment="1" applyProtection="1">
      <alignment vertical="top" wrapText="1"/>
      <protection locked="0"/>
    </xf>
    <xf numFmtId="0" fontId="37" fillId="2" borderId="1" xfId="0" applyFont="1" applyFill="1" applyBorder="1" applyAlignment="1" applyProtection="1">
      <alignment vertical="top" wrapText="1"/>
      <protection locked="0"/>
    </xf>
    <xf numFmtId="0" fontId="37" fillId="0" borderId="1" xfId="0" applyFont="1" applyBorder="1" applyAlignment="1" applyProtection="1">
      <alignment horizontal="left" vertical="center" wrapText="1"/>
      <protection locked="0"/>
    </xf>
    <xf numFmtId="0" fontId="37" fillId="0" borderId="1" xfId="0" applyNumberFormat="1" applyFont="1" applyBorder="1" applyAlignment="1" applyProtection="1">
      <alignment horizontal="left" vertical="center"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0.97058823529411764</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75046720"/>
        <c:axId val="-775049440"/>
      </c:barChart>
      <c:catAx>
        <c:axId val="-77504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5049440"/>
        <c:crosses val="autoZero"/>
        <c:auto val="1"/>
        <c:lblAlgn val="ctr"/>
        <c:lblOffset val="100"/>
        <c:noMultiLvlLbl val="0"/>
      </c:catAx>
      <c:valAx>
        <c:axId val="-77504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504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0.91304347826086951</c:v>
                </c:pt>
                <c:pt idx="1">
                  <c:v>0.95833333333333337</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46976992"/>
        <c:axId val="-646186192"/>
      </c:barChart>
      <c:catAx>
        <c:axId val="-64697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86192"/>
        <c:crosses val="autoZero"/>
        <c:auto val="1"/>
        <c:lblAlgn val="ctr"/>
        <c:lblOffset val="100"/>
        <c:noMultiLvlLbl val="0"/>
      </c:catAx>
      <c:valAx>
        <c:axId val="-64618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7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0.90476190476190477</c:v>
                </c:pt>
                <c:pt idx="1">
                  <c:v>0.89130434782608692</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46195984"/>
        <c:axId val="-646197072"/>
      </c:barChart>
      <c:catAx>
        <c:axId val="-64619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97072"/>
        <c:crosses val="autoZero"/>
        <c:auto val="1"/>
        <c:lblAlgn val="ctr"/>
        <c:lblOffset val="100"/>
        <c:noMultiLvlLbl val="0"/>
      </c:catAx>
      <c:valAx>
        <c:axId val="-64619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19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0.78947368421052633</c:v>
                </c:pt>
                <c:pt idx="1">
                  <c:v>0.79487179487179482</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46193808"/>
        <c:axId val="-646193264"/>
      </c:barChart>
      <c:catAx>
        <c:axId val="-64619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93264"/>
        <c:crosses val="autoZero"/>
        <c:auto val="1"/>
        <c:lblAlgn val="ctr"/>
        <c:lblOffset val="100"/>
        <c:noMultiLvlLbl val="0"/>
      </c:catAx>
      <c:valAx>
        <c:axId val="-64619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19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46191632"/>
        <c:axId val="-646187824"/>
      </c:barChart>
      <c:catAx>
        <c:axId val="-64619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87824"/>
        <c:crosses val="autoZero"/>
        <c:auto val="1"/>
        <c:lblAlgn val="ctr"/>
        <c:lblOffset val="100"/>
        <c:noMultiLvlLbl val="0"/>
      </c:catAx>
      <c:valAx>
        <c:axId val="-64618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19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0.9375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46191088"/>
        <c:axId val="-646185648"/>
      </c:barChart>
      <c:catAx>
        <c:axId val="-64619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85648"/>
        <c:crosses val="autoZero"/>
        <c:auto val="1"/>
        <c:lblAlgn val="ctr"/>
        <c:lblOffset val="100"/>
        <c:noMultiLvlLbl val="0"/>
      </c:catAx>
      <c:valAx>
        <c:axId val="-64618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19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0.87671232876712324</c:v>
                </c:pt>
                <c:pt idx="1">
                  <c:v>0.89333333333333331</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46195440"/>
        <c:axId val="-646192176"/>
      </c:barChart>
      <c:catAx>
        <c:axId val="-64619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92176"/>
        <c:crosses val="autoZero"/>
        <c:auto val="1"/>
        <c:lblAlgn val="ctr"/>
        <c:lblOffset val="100"/>
        <c:noMultiLvlLbl val="0"/>
      </c:catAx>
      <c:valAx>
        <c:axId val="-64619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19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0.84734513274336287</c:v>
                </c:pt>
                <c:pt idx="1">
                  <c:v>0.80932203389830504</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46194896"/>
        <c:axId val="-646188368"/>
      </c:barChart>
      <c:catAx>
        <c:axId val="-64619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88368"/>
        <c:crosses val="autoZero"/>
        <c:auto val="1"/>
        <c:lblAlgn val="ctr"/>
        <c:lblOffset val="100"/>
        <c:noMultiLvlLbl val="0"/>
      </c:catAx>
      <c:valAx>
        <c:axId val="-64618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19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0.862028730755243</c:v>
                </c:pt>
                <c:pt idx="1">
                  <c:v>0.85132768361581923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46194352"/>
        <c:axId val="-646197616"/>
        <c:extLst xmlns:c16r2="http://schemas.microsoft.com/office/drawing/2015/06/chart"/>
      </c:barChart>
      <c:catAx>
        <c:axId val="-646194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197616"/>
        <c:crosses val="autoZero"/>
        <c:auto val="1"/>
        <c:lblAlgn val="ctr"/>
        <c:lblOffset val="100"/>
        <c:noMultiLvlLbl val="0"/>
      </c:catAx>
      <c:valAx>
        <c:axId val="-6461976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4619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0.7857777777777778</c:v>
                </c:pt>
                <c:pt idx="1">
                  <c:v>0.53263663419913421</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45610144"/>
        <c:axId val="-645606880"/>
        <c:extLst xmlns:c16r2="http://schemas.microsoft.com/office/drawing/2015/06/chart"/>
      </c:barChart>
      <c:catAx>
        <c:axId val="-64561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5606880"/>
        <c:crosses val="autoZero"/>
        <c:auto val="1"/>
        <c:lblAlgn val="ctr"/>
        <c:lblOffset val="100"/>
        <c:noMultiLvlLbl val="0"/>
      </c:catAx>
      <c:valAx>
        <c:axId val="-64560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4561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75045632"/>
        <c:axId val="-775045088"/>
      </c:barChart>
      <c:catAx>
        <c:axId val="-77504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5045088"/>
        <c:crosses val="autoZero"/>
        <c:auto val="1"/>
        <c:lblAlgn val="ctr"/>
        <c:lblOffset val="100"/>
        <c:noMultiLvlLbl val="0"/>
      </c:catAx>
      <c:valAx>
        <c:axId val="-77504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504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0.88461538461538458</c:v>
                </c:pt>
                <c:pt idx="1">
                  <c:v>0.83333333333333337</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46985696"/>
        <c:axId val="-646990048"/>
      </c:barChart>
      <c:catAx>
        <c:axId val="-646985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90048"/>
        <c:crosses val="autoZero"/>
        <c:auto val="1"/>
        <c:lblAlgn val="ctr"/>
        <c:lblOffset val="100"/>
        <c:noMultiLvlLbl val="0"/>
      </c:catAx>
      <c:valAx>
        <c:axId val="-64699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8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46980800"/>
        <c:axId val="-646991136"/>
      </c:barChart>
      <c:catAx>
        <c:axId val="-64698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91136"/>
        <c:crosses val="autoZero"/>
        <c:auto val="1"/>
        <c:lblAlgn val="ctr"/>
        <c:lblOffset val="100"/>
        <c:noMultiLvlLbl val="0"/>
      </c:catAx>
      <c:valAx>
        <c:axId val="-64699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8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0.61842105263157898</c:v>
                </c:pt>
                <c:pt idx="1">
                  <c:v>0.65384615384615385</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46992224"/>
        <c:axId val="-646986240"/>
      </c:barChart>
      <c:catAx>
        <c:axId val="-64699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86240"/>
        <c:crosses val="autoZero"/>
        <c:auto val="1"/>
        <c:lblAlgn val="ctr"/>
        <c:lblOffset val="100"/>
        <c:noMultiLvlLbl val="0"/>
      </c:catAx>
      <c:valAx>
        <c:axId val="-64698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9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46988960"/>
        <c:axId val="-646991680"/>
      </c:barChart>
      <c:catAx>
        <c:axId val="-64698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91680"/>
        <c:crosses val="autoZero"/>
        <c:auto val="1"/>
        <c:lblAlgn val="ctr"/>
        <c:lblOffset val="100"/>
        <c:noMultiLvlLbl val="0"/>
      </c:catAx>
      <c:valAx>
        <c:axId val="-64699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8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46987872"/>
        <c:axId val="-646986784"/>
      </c:barChart>
      <c:catAx>
        <c:axId val="-64698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86784"/>
        <c:crosses val="autoZero"/>
        <c:auto val="1"/>
        <c:lblAlgn val="ctr"/>
        <c:lblOffset val="100"/>
        <c:noMultiLvlLbl val="0"/>
      </c:catAx>
      <c:valAx>
        <c:axId val="-64698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8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0.59677419354838712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46983520"/>
        <c:axId val="-646982976"/>
      </c:barChart>
      <c:catAx>
        <c:axId val="-64698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82976"/>
        <c:crosses val="autoZero"/>
        <c:auto val="1"/>
        <c:lblAlgn val="ctr"/>
        <c:lblOffset val="100"/>
        <c:noMultiLvlLbl val="0"/>
      </c:catAx>
      <c:valAx>
        <c:axId val="-64698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8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46979712"/>
        <c:axId val="-646979168"/>
      </c:barChart>
      <c:catAx>
        <c:axId val="-64697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46979168"/>
        <c:crosses val="autoZero"/>
        <c:auto val="1"/>
        <c:lblAlgn val="ctr"/>
        <c:lblOffset val="100"/>
        <c:noMultiLvlLbl val="0"/>
      </c:catAx>
      <c:valAx>
        <c:axId val="-64697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4697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5" zoomScaleSheetLayoutView="100" workbookViewId="0">
      <selection activeCell="K36" sqref="K36"/>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7" t="s">
        <v>277</v>
      </c>
      <c r="B18" s="437"/>
      <c r="C18" s="437"/>
      <c r="D18" s="438" t="s">
        <v>476</v>
      </c>
      <c r="E18" s="438"/>
      <c r="F18" s="438"/>
      <c r="G18" s="438"/>
      <c r="H18" s="438"/>
      <c r="I18" s="438"/>
      <c r="J18" s="438"/>
      <c r="K18" s="438"/>
    </row>
    <row r="20" spans="1:11" ht="16.5" x14ac:dyDescent="0.3">
      <c r="A20" s="54"/>
      <c r="B20" s="49"/>
      <c r="C20" s="49"/>
      <c r="D20" s="49"/>
      <c r="E20" s="49"/>
      <c r="F20" s="49"/>
      <c r="G20" s="49"/>
      <c r="H20" s="49"/>
      <c r="I20" s="49"/>
    </row>
    <row r="21" spans="1:11" x14ac:dyDescent="0.25">
      <c r="A21" s="439" t="s">
        <v>278</v>
      </c>
      <c r="B21" s="439"/>
      <c r="C21" s="439"/>
      <c r="D21" s="439"/>
      <c r="E21" s="439"/>
      <c r="F21" s="439"/>
      <c r="G21" s="439"/>
      <c r="H21" s="439"/>
      <c r="I21" s="439"/>
      <c r="J21" s="439"/>
      <c r="K21" s="439"/>
    </row>
    <row r="22" spans="1:11" x14ac:dyDescent="0.25">
      <c r="A22" s="55"/>
      <c r="B22" s="50"/>
      <c r="C22" s="50"/>
      <c r="D22" s="49"/>
      <c r="E22" s="49"/>
      <c r="F22" s="49"/>
      <c r="G22" s="49"/>
      <c r="H22" s="49"/>
      <c r="I22" s="49"/>
    </row>
    <row r="23" spans="1:11" ht="42" customHeight="1" x14ac:dyDescent="0.25">
      <c r="A23" s="56" t="s">
        <v>279</v>
      </c>
      <c r="B23" s="433" t="s">
        <v>280</v>
      </c>
      <c r="C23" s="433"/>
      <c r="D23" s="49"/>
      <c r="E23" s="49"/>
      <c r="F23" s="49"/>
      <c r="G23" s="49"/>
      <c r="H23" s="49"/>
      <c r="I23" s="49"/>
      <c r="J23" s="48" t="str">
        <f>D18</f>
        <v>Raoued</v>
      </c>
    </row>
    <row r="24" spans="1:11" ht="33" customHeight="1" x14ac:dyDescent="0.25">
      <c r="A24" s="57" t="s">
        <v>281</v>
      </c>
      <c r="B24" s="432">
        <f>AVERAGE('A1 Exploitation'!D730,'A1 Technique'!D199)</f>
        <v>0.862028730755243</v>
      </c>
      <c r="C24" s="432"/>
      <c r="D24" s="49"/>
      <c r="E24" s="49"/>
      <c r="F24" s="49"/>
      <c r="G24" s="49"/>
      <c r="H24" s="49"/>
      <c r="I24" s="49"/>
    </row>
    <row r="25" spans="1:11" ht="33" customHeight="1" x14ac:dyDescent="0.25">
      <c r="A25" s="56" t="s">
        <v>282</v>
      </c>
      <c r="B25" s="432">
        <f>AVERAGE('A2 Exploitation'!D731,'A2 Technique'!D199)</f>
        <v>0.85132768361581923</v>
      </c>
      <c r="C25" s="432"/>
      <c r="D25" s="49"/>
      <c r="E25" s="49"/>
      <c r="F25" s="49"/>
      <c r="G25" s="49"/>
      <c r="H25" s="49"/>
      <c r="I25" s="49"/>
    </row>
    <row r="26" spans="1:11" ht="33" customHeight="1" x14ac:dyDescent="0.25">
      <c r="A26" s="57" t="s">
        <v>283</v>
      </c>
      <c r="B26" s="432" t="e">
        <f>AVERAGE('A3 Exploitation'!D730,'A3 Technique'!D199)</f>
        <v>#DIV/0!</v>
      </c>
      <c r="C26" s="432"/>
      <c r="D26" s="49"/>
      <c r="E26" s="49"/>
      <c r="F26" s="49"/>
      <c r="G26" s="49"/>
      <c r="H26" s="49"/>
      <c r="I26" s="49"/>
    </row>
    <row r="27" spans="1:11" ht="33" customHeight="1" x14ac:dyDescent="0.25">
      <c r="A27" s="57" t="s">
        <v>284</v>
      </c>
      <c r="B27" s="432" t="e">
        <f>AVERAGE('A4 Exploitation'!D730,'A4 Technique'!D199)</f>
        <v>#DIV/0!</v>
      </c>
      <c r="C27" s="432"/>
      <c r="D27" s="49"/>
      <c r="E27" s="49"/>
      <c r="F27" s="49"/>
      <c r="G27" s="49"/>
      <c r="H27" s="49"/>
      <c r="I27" s="49"/>
    </row>
    <row r="28" spans="1:11" ht="33" customHeight="1" x14ac:dyDescent="0.25">
      <c r="A28" s="56" t="s">
        <v>285</v>
      </c>
      <c r="B28" s="432"/>
      <c r="C28" s="432"/>
      <c r="D28" s="49"/>
      <c r="E28" s="49"/>
      <c r="F28" s="49"/>
      <c r="G28" s="49"/>
      <c r="H28" s="49"/>
      <c r="I28" s="49"/>
    </row>
    <row r="29" spans="1:11" ht="33" customHeight="1" x14ac:dyDescent="0.25">
      <c r="A29" s="56" t="s">
        <v>286</v>
      </c>
      <c r="B29" s="432"/>
      <c r="C29" s="432"/>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3" t="s">
        <v>287</v>
      </c>
      <c r="C33" s="433"/>
      <c r="D33" s="49"/>
      <c r="E33" s="49"/>
      <c r="F33" s="49"/>
      <c r="G33" s="49"/>
      <c r="H33" s="49"/>
      <c r="I33" s="49"/>
      <c r="J33" s="48" t="str">
        <f>D18</f>
        <v>Raoued</v>
      </c>
    </row>
    <row r="34" spans="1:10" ht="33" customHeight="1" x14ac:dyDescent="0.25">
      <c r="A34" s="57" t="s">
        <v>281</v>
      </c>
      <c r="B34" s="432">
        <f>'A1 Exploitation'!D730</f>
        <v>0.84734513274336287</v>
      </c>
      <c r="C34" s="432"/>
      <c r="D34" s="49"/>
      <c r="E34" s="49"/>
      <c r="F34" s="49"/>
      <c r="G34" s="49"/>
      <c r="H34" s="49"/>
      <c r="I34" s="49"/>
    </row>
    <row r="35" spans="1:10" ht="33" customHeight="1" x14ac:dyDescent="0.25">
      <c r="A35" s="56" t="s">
        <v>282</v>
      </c>
      <c r="B35" s="432">
        <f>'A2 Exploitation'!D731</f>
        <v>0.80932203389830504</v>
      </c>
      <c r="C35" s="432"/>
      <c r="D35" s="49"/>
      <c r="E35" s="49"/>
      <c r="F35" s="49"/>
      <c r="G35" s="49"/>
      <c r="H35" s="49"/>
      <c r="I35" s="49"/>
    </row>
    <row r="36" spans="1:10" ht="33" customHeight="1" x14ac:dyDescent="0.25">
      <c r="A36" s="57" t="s">
        <v>283</v>
      </c>
      <c r="B36" s="432" t="e">
        <f>'A3 Exploitation'!D730</f>
        <v>#DIV/0!</v>
      </c>
      <c r="C36" s="432"/>
      <c r="D36" s="49"/>
      <c r="E36" s="49"/>
      <c r="F36" s="49"/>
      <c r="G36" s="49"/>
      <c r="H36" s="49"/>
      <c r="I36" s="49"/>
    </row>
    <row r="37" spans="1:10" ht="33" customHeight="1" x14ac:dyDescent="0.25">
      <c r="A37" s="57" t="s">
        <v>284</v>
      </c>
      <c r="B37" s="432" t="e">
        <f>'A4 Exploitation'!D730</f>
        <v>#DIV/0!</v>
      </c>
      <c r="C37" s="432"/>
      <c r="D37" s="49"/>
      <c r="E37" s="49"/>
      <c r="F37" s="49"/>
      <c r="G37" s="49"/>
      <c r="H37" s="49"/>
      <c r="I37" s="49"/>
    </row>
    <row r="38" spans="1:10" ht="33" customHeight="1" x14ac:dyDescent="0.25">
      <c r="A38" s="56" t="s">
        <v>285</v>
      </c>
      <c r="B38" s="432"/>
      <c r="C38" s="432"/>
      <c r="D38" s="49"/>
      <c r="E38" s="49"/>
      <c r="F38" s="49"/>
      <c r="G38" s="49"/>
      <c r="H38" s="49"/>
      <c r="I38" s="49"/>
    </row>
    <row r="39" spans="1:10" ht="33" customHeight="1" x14ac:dyDescent="0.25">
      <c r="A39" s="56" t="s">
        <v>286</v>
      </c>
      <c r="B39" s="432"/>
      <c r="C39" s="432"/>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6" t="s">
        <v>288</v>
      </c>
      <c r="C42" s="436"/>
      <c r="D42" s="49"/>
      <c r="E42" s="49"/>
      <c r="F42" s="49"/>
      <c r="G42" s="49"/>
      <c r="H42" s="49"/>
      <c r="I42" s="49"/>
      <c r="J42" s="48" t="str">
        <f>D18</f>
        <v>Raoued</v>
      </c>
    </row>
    <row r="43" spans="1:10" ht="33" customHeight="1" x14ac:dyDescent="0.25">
      <c r="A43" s="57" t="s">
        <v>281</v>
      </c>
      <c r="B43" s="432">
        <f>AVERAGE('A1 Exploitation'!D728, 'A1 Technique'!D197)</f>
        <v>0.7857777777777778</v>
      </c>
      <c r="C43" s="432"/>
      <c r="D43" s="49"/>
      <c r="E43" s="49"/>
      <c r="F43" s="49"/>
      <c r="G43" s="49"/>
      <c r="H43" s="49"/>
      <c r="I43" s="49"/>
    </row>
    <row r="44" spans="1:10" ht="33" customHeight="1" x14ac:dyDescent="0.25">
      <c r="A44" s="56" t="s">
        <v>282</v>
      </c>
      <c r="B44" s="432">
        <f>AVERAGE('A2 Exploitation'!D729, 'A2 Technique'!D197)</f>
        <v>0.53263663419913421</v>
      </c>
      <c r="C44" s="432"/>
      <c r="D44" s="49"/>
      <c r="E44" s="49"/>
      <c r="F44" s="49"/>
      <c r="G44" s="49"/>
      <c r="H44" s="49"/>
      <c r="I44" s="49"/>
    </row>
    <row r="45" spans="1:10" ht="33" customHeight="1" x14ac:dyDescent="0.25">
      <c r="A45" s="57" t="s">
        <v>283</v>
      </c>
      <c r="B45" s="432" t="e">
        <f>AVERAGE('A3 Exploitation'!D728, 'A3 Technique'!D197)</f>
        <v>#DIV/0!</v>
      </c>
      <c r="C45" s="432"/>
      <c r="D45" s="49"/>
      <c r="E45" s="49"/>
      <c r="F45" s="49"/>
      <c r="G45" s="49"/>
      <c r="H45" s="49"/>
      <c r="I45" s="49"/>
    </row>
    <row r="46" spans="1:10" ht="33" customHeight="1" x14ac:dyDescent="0.25">
      <c r="A46" s="57" t="s">
        <v>284</v>
      </c>
      <c r="B46" s="432" t="e">
        <f>AVERAGE('A4 Exploitation'!D728, 'A4 Technique'!D197)</f>
        <v>#DIV/0!</v>
      </c>
      <c r="C46" s="432"/>
      <c r="D46" s="49"/>
      <c r="E46" s="49"/>
      <c r="F46" s="49"/>
      <c r="G46" s="49"/>
      <c r="H46" s="49"/>
      <c r="I46" s="49"/>
    </row>
    <row r="47" spans="1:10" ht="33" customHeight="1" x14ac:dyDescent="0.25">
      <c r="A47" s="56" t="s">
        <v>285</v>
      </c>
      <c r="B47" s="432"/>
      <c r="C47" s="432"/>
      <c r="D47" s="49"/>
      <c r="E47" s="49"/>
      <c r="F47" s="49"/>
      <c r="G47" s="49"/>
      <c r="H47" s="49"/>
      <c r="I47" s="49"/>
    </row>
    <row r="48" spans="1:10" ht="33" customHeight="1" x14ac:dyDescent="0.25">
      <c r="A48" s="56" t="s">
        <v>286</v>
      </c>
      <c r="B48" s="432"/>
      <c r="C48" s="432"/>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3" t="s">
        <v>289</v>
      </c>
      <c r="C51" s="433"/>
      <c r="D51" s="49"/>
      <c r="E51" s="49"/>
      <c r="F51" s="49"/>
      <c r="G51" s="49"/>
      <c r="H51" s="49"/>
      <c r="I51" s="49"/>
      <c r="J51" s="48" t="str">
        <f>D18</f>
        <v>Raoued</v>
      </c>
    </row>
    <row r="52" spans="1:10" ht="33" customHeight="1" x14ac:dyDescent="0.25">
      <c r="A52" s="57" t="s">
        <v>281</v>
      </c>
      <c r="B52" s="435">
        <f>'A1 Exploitation'!D48</f>
        <v>0.94117647058823528</v>
      </c>
      <c r="C52" s="435"/>
      <c r="D52" s="49"/>
      <c r="E52" s="49"/>
      <c r="F52" s="49"/>
      <c r="G52" s="49"/>
      <c r="H52" s="49"/>
      <c r="I52" s="49"/>
    </row>
    <row r="53" spans="1:10" ht="33" customHeight="1" x14ac:dyDescent="0.25">
      <c r="A53" s="56" t="s">
        <v>282</v>
      </c>
      <c r="B53" s="435">
        <f>'A2 Exploitation'!D48</f>
        <v>0.97058823529411764</v>
      </c>
      <c r="C53" s="435"/>
      <c r="D53" s="49"/>
      <c r="E53" s="49"/>
      <c r="F53" s="49"/>
      <c r="G53" s="49"/>
      <c r="H53" s="49"/>
      <c r="I53" s="49"/>
    </row>
    <row r="54" spans="1:10" ht="33" customHeight="1" x14ac:dyDescent="0.25">
      <c r="A54" s="57" t="s">
        <v>283</v>
      </c>
      <c r="B54" s="435" t="e">
        <f>'A3 Exploitation'!D48</f>
        <v>#DIV/0!</v>
      </c>
      <c r="C54" s="435"/>
      <c r="D54" s="49"/>
      <c r="E54" s="49"/>
      <c r="F54" s="49"/>
      <c r="G54" s="49"/>
      <c r="H54" s="49"/>
      <c r="I54" s="49"/>
    </row>
    <row r="55" spans="1:10" ht="33" customHeight="1" x14ac:dyDescent="0.25">
      <c r="A55" s="57" t="s">
        <v>284</v>
      </c>
      <c r="B55" s="435" t="e">
        <f>'A4 Exploitation'!D48</f>
        <v>#DIV/0!</v>
      </c>
      <c r="C55" s="435"/>
      <c r="D55" s="49"/>
      <c r="E55" s="49"/>
      <c r="F55" s="49"/>
      <c r="G55" s="49"/>
      <c r="H55" s="49"/>
      <c r="I55" s="49"/>
    </row>
    <row r="56" spans="1:10" ht="33" customHeight="1" x14ac:dyDescent="0.25">
      <c r="A56" s="56" t="s">
        <v>285</v>
      </c>
      <c r="B56" s="435"/>
      <c r="C56" s="435"/>
      <c r="D56" s="49"/>
      <c r="E56" s="49"/>
      <c r="F56" s="49"/>
      <c r="G56" s="49"/>
      <c r="H56" s="49"/>
      <c r="I56" s="49"/>
    </row>
    <row r="57" spans="1:10" ht="33" customHeight="1" x14ac:dyDescent="0.25">
      <c r="A57" s="56" t="s">
        <v>286</v>
      </c>
      <c r="B57" s="435"/>
      <c r="C57" s="435"/>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3" t="s">
        <v>290</v>
      </c>
      <c r="C60" s="433"/>
      <c r="D60" s="49"/>
      <c r="E60" s="49"/>
      <c r="F60" s="49"/>
      <c r="G60" s="49"/>
      <c r="H60" s="49"/>
      <c r="I60" s="49"/>
      <c r="J60" s="48" t="str">
        <f>D18</f>
        <v>Raoued</v>
      </c>
    </row>
    <row r="61" spans="1:10" ht="33" customHeight="1" x14ac:dyDescent="0.25">
      <c r="A61" s="57" t="s">
        <v>281</v>
      </c>
      <c r="B61" s="432" t="e">
        <f>'A1 Exploitation'!D131</f>
        <v>#DIV/0!</v>
      </c>
      <c r="C61" s="432"/>
      <c r="D61" s="49"/>
      <c r="E61" s="49"/>
      <c r="F61" s="49"/>
      <c r="G61" s="49"/>
      <c r="H61" s="49"/>
      <c r="I61" s="49"/>
    </row>
    <row r="62" spans="1:10" ht="33" customHeight="1" x14ac:dyDescent="0.25">
      <c r="A62" s="56" t="s">
        <v>282</v>
      </c>
      <c r="B62" s="432" t="e">
        <f>'A2 Exploitation'!D131</f>
        <v>#DIV/0!</v>
      </c>
      <c r="C62" s="432"/>
      <c r="D62" s="49"/>
      <c r="E62" s="49"/>
      <c r="F62" s="49"/>
      <c r="G62" s="49"/>
      <c r="H62" s="49"/>
      <c r="I62" s="49"/>
    </row>
    <row r="63" spans="1:10" ht="33" customHeight="1" x14ac:dyDescent="0.25">
      <c r="A63" s="57" t="s">
        <v>283</v>
      </c>
      <c r="B63" s="432" t="e">
        <f>'A3 Exploitation'!D131</f>
        <v>#DIV/0!</v>
      </c>
      <c r="C63" s="432"/>
      <c r="D63" s="49"/>
      <c r="E63" s="49"/>
      <c r="F63" s="49"/>
      <c r="G63" s="49"/>
      <c r="H63" s="49"/>
      <c r="I63" s="49"/>
    </row>
    <row r="64" spans="1:10" ht="33" customHeight="1" x14ac:dyDescent="0.25">
      <c r="A64" s="57" t="s">
        <v>284</v>
      </c>
      <c r="B64" s="432" t="e">
        <f>'A4 Exploitation'!D131</f>
        <v>#DIV/0!</v>
      </c>
      <c r="C64" s="432"/>
      <c r="D64" s="49"/>
      <c r="E64" s="49"/>
      <c r="F64" s="49"/>
      <c r="G64" s="49"/>
      <c r="H64" s="49"/>
      <c r="I64" s="49"/>
    </row>
    <row r="65" spans="1:10" ht="33" customHeight="1" x14ac:dyDescent="0.25">
      <c r="A65" s="56" t="s">
        <v>285</v>
      </c>
      <c r="B65" s="432"/>
      <c r="C65" s="432"/>
      <c r="D65" s="49"/>
      <c r="E65" s="49"/>
      <c r="F65" s="49"/>
      <c r="G65" s="49"/>
      <c r="H65" s="49"/>
      <c r="I65" s="49"/>
    </row>
    <row r="66" spans="1:10" ht="33" customHeight="1" x14ac:dyDescent="0.25">
      <c r="A66" s="56" t="s">
        <v>286</v>
      </c>
      <c r="B66" s="432"/>
      <c r="C66" s="432"/>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3" t="s">
        <v>464</v>
      </c>
      <c r="C69" s="433"/>
      <c r="D69" s="49"/>
      <c r="E69" s="49"/>
      <c r="F69" s="49"/>
      <c r="G69" s="49"/>
      <c r="H69" s="49"/>
      <c r="I69" s="49"/>
      <c r="J69" s="48" t="str">
        <f>D18</f>
        <v>Raoued</v>
      </c>
    </row>
    <row r="70" spans="1:10" ht="33" customHeight="1" x14ac:dyDescent="0.25">
      <c r="A70" s="57" t="s">
        <v>281</v>
      </c>
      <c r="B70" s="432">
        <f>'A1 Exploitation'!D187</f>
        <v>0.88461538461538458</v>
      </c>
      <c r="C70" s="432"/>
      <c r="D70" s="49"/>
      <c r="E70" s="49"/>
      <c r="F70" s="49"/>
      <c r="G70" s="49"/>
      <c r="H70" s="49"/>
      <c r="I70" s="49"/>
    </row>
    <row r="71" spans="1:10" ht="33" customHeight="1" x14ac:dyDescent="0.25">
      <c r="A71" s="56" t="s">
        <v>282</v>
      </c>
      <c r="B71" s="432">
        <f>'A2 Exploitation'!D187</f>
        <v>0.83333333333333337</v>
      </c>
      <c r="C71" s="432"/>
      <c r="D71" s="49"/>
      <c r="E71" s="49"/>
      <c r="F71" s="49"/>
      <c r="G71" s="49"/>
      <c r="H71" s="49"/>
      <c r="I71" s="49"/>
    </row>
    <row r="72" spans="1:10" ht="33" customHeight="1" x14ac:dyDescent="0.25">
      <c r="A72" s="57" t="s">
        <v>283</v>
      </c>
      <c r="B72" s="432" t="e">
        <f>'A3 Exploitation'!D187</f>
        <v>#DIV/0!</v>
      </c>
      <c r="C72" s="432"/>
      <c r="D72" s="49"/>
      <c r="E72" s="49"/>
      <c r="F72" s="49"/>
      <c r="G72" s="49"/>
      <c r="H72" s="49"/>
      <c r="I72" s="49"/>
    </row>
    <row r="73" spans="1:10" ht="33" customHeight="1" x14ac:dyDescent="0.25">
      <c r="A73" s="57" t="s">
        <v>284</v>
      </c>
      <c r="B73" s="432" t="e">
        <f>'A4 Exploitation'!D187</f>
        <v>#DIV/0!</v>
      </c>
      <c r="C73" s="432"/>
      <c r="D73" s="49"/>
      <c r="E73" s="49"/>
      <c r="F73" s="49"/>
      <c r="G73" s="49"/>
      <c r="H73" s="49"/>
      <c r="I73" s="49"/>
    </row>
    <row r="74" spans="1:10" ht="33" customHeight="1" x14ac:dyDescent="0.25">
      <c r="A74" s="56" t="s">
        <v>285</v>
      </c>
      <c r="B74" s="432"/>
      <c r="C74" s="432"/>
      <c r="D74" s="49"/>
      <c r="E74" s="49"/>
      <c r="F74" s="49"/>
      <c r="G74" s="49"/>
      <c r="H74" s="49"/>
      <c r="I74" s="49"/>
    </row>
    <row r="75" spans="1:10" ht="33" customHeight="1" x14ac:dyDescent="0.25">
      <c r="A75" s="56" t="s">
        <v>286</v>
      </c>
      <c r="B75" s="432"/>
      <c r="C75" s="432"/>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3" t="s">
        <v>465</v>
      </c>
      <c r="C78" s="433"/>
      <c r="D78" s="49"/>
      <c r="E78" s="49"/>
      <c r="F78" s="49"/>
      <c r="G78" s="49"/>
      <c r="H78" s="49"/>
      <c r="I78" s="49"/>
      <c r="J78" s="48" t="str">
        <f>D18</f>
        <v>Raoued</v>
      </c>
    </row>
    <row r="79" spans="1:10" ht="33" customHeight="1" x14ac:dyDescent="0.25">
      <c r="A79" s="57" t="s">
        <v>281</v>
      </c>
      <c r="B79" s="432" t="e">
        <f>'A1 Exploitation'!D249</f>
        <v>#DIV/0!</v>
      </c>
      <c r="C79" s="432"/>
      <c r="D79" s="49"/>
      <c r="E79" s="49"/>
      <c r="F79" s="49"/>
      <c r="G79" s="49"/>
      <c r="H79" s="49"/>
      <c r="I79" s="49"/>
    </row>
    <row r="80" spans="1:10" ht="33" customHeight="1" x14ac:dyDescent="0.25">
      <c r="A80" s="56" t="s">
        <v>282</v>
      </c>
      <c r="B80" s="432" t="e">
        <f>'A2 Exploitation'!D249</f>
        <v>#DIV/0!</v>
      </c>
      <c r="C80" s="432"/>
      <c r="D80" s="49"/>
      <c r="E80" s="49"/>
      <c r="F80" s="49"/>
      <c r="G80" s="49"/>
      <c r="H80" s="49"/>
      <c r="I80" s="49"/>
    </row>
    <row r="81" spans="1:10" ht="33" customHeight="1" x14ac:dyDescent="0.25">
      <c r="A81" s="57" t="s">
        <v>283</v>
      </c>
      <c r="B81" s="432" t="e">
        <f>'A3 Exploitation'!D249</f>
        <v>#DIV/0!</v>
      </c>
      <c r="C81" s="432"/>
      <c r="D81" s="49"/>
      <c r="E81" s="49"/>
      <c r="F81" s="49"/>
      <c r="G81" s="49"/>
      <c r="H81" s="49"/>
      <c r="I81" s="49"/>
    </row>
    <row r="82" spans="1:10" ht="33" customHeight="1" x14ac:dyDescent="0.25">
      <c r="A82" s="57" t="s">
        <v>284</v>
      </c>
      <c r="B82" s="432" t="e">
        <f>'A4 Exploitation'!D249</f>
        <v>#DIV/0!</v>
      </c>
      <c r="C82" s="432"/>
      <c r="D82" s="49"/>
      <c r="E82" s="49"/>
      <c r="F82" s="49"/>
      <c r="G82" s="49"/>
      <c r="H82" s="49"/>
      <c r="I82" s="49"/>
    </row>
    <row r="83" spans="1:10" ht="33" customHeight="1" x14ac:dyDescent="0.25">
      <c r="A83" s="56" t="s">
        <v>285</v>
      </c>
      <c r="B83" s="432"/>
      <c r="C83" s="432"/>
      <c r="D83" s="49"/>
      <c r="E83" s="49"/>
      <c r="F83" s="49"/>
      <c r="G83" s="49"/>
      <c r="H83" s="49"/>
      <c r="I83" s="49"/>
    </row>
    <row r="84" spans="1:10" ht="33" customHeight="1" x14ac:dyDescent="0.25">
      <c r="A84" s="56" t="s">
        <v>286</v>
      </c>
      <c r="B84" s="432"/>
      <c r="C84" s="432"/>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3" t="s">
        <v>466</v>
      </c>
      <c r="C87" s="433"/>
      <c r="D87" s="49"/>
      <c r="E87" s="49"/>
      <c r="F87" s="49"/>
      <c r="G87" s="49"/>
      <c r="H87" s="49"/>
      <c r="I87" s="49"/>
      <c r="J87" s="48" t="str">
        <f>D18</f>
        <v>Raoued</v>
      </c>
    </row>
    <row r="88" spans="1:10" ht="33" customHeight="1" x14ac:dyDescent="0.25">
      <c r="A88" s="57" t="s">
        <v>281</v>
      </c>
      <c r="B88" s="432">
        <f>'A1 Exploitation'!D304</f>
        <v>0.61842105263157898</v>
      </c>
      <c r="C88" s="432"/>
      <c r="D88" s="49"/>
      <c r="E88" s="49"/>
      <c r="F88" s="49"/>
      <c r="G88" s="49"/>
      <c r="H88" s="49"/>
      <c r="I88" s="49"/>
    </row>
    <row r="89" spans="1:10" ht="33" customHeight="1" x14ac:dyDescent="0.25">
      <c r="A89" s="56" t="s">
        <v>282</v>
      </c>
      <c r="B89" s="432">
        <f>'A2 Exploitation'!D304</f>
        <v>0.65384615384615385</v>
      </c>
      <c r="C89" s="432"/>
      <c r="D89" s="49"/>
      <c r="E89" s="49"/>
      <c r="F89" s="49"/>
      <c r="G89" s="49"/>
      <c r="H89" s="49"/>
      <c r="I89" s="49"/>
    </row>
    <row r="90" spans="1:10" ht="33" customHeight="1" x14ac:dyDescent="0.25">
      <c r="A90" s="57" t="s">
        <v>283</v>
      </c>
      <c r="B90" s="432" t="e">
        <f>'A3 Exploitation'!D304</f>
        <v>#DIV/0!</v>
      </c>
      <c r="C90" s="432"/>
      <c r="D90" s="49"/>
      <c r="E90" s="49"/>
      <c r="F90" s="49"/>
      <c r="G90" s="49"/>
      <c r="H90" s="49"/>
      <c r="I90" s="49"/>
    </row>
    <row r="91" spans="1:10" ht="33" customHeight="1" x14ac:dyDescent="0.25">
      <c r="A91" s="57" t="s">
        <v>284</v>
      </c>
      <c r="B91" s="432" t="e">
        <f>'A4 Exploitation'!D304</f>
        <v>#DIV/0!</v>
      </c>
      <c r="C91" s="432"/>
      <c r="D91" s="49"/>
      <c r="E91" s="49"/>
      <c r="F91" s="49"/>
      <c r="G91" s="49"/>
      <c r="H91" s="49"/>
      <c r="I91" s="49"/>
    </row>
    <row r="92" spans="1:10" ht="33" customHeight="1" x14ac:dyDescent="0.25">
      <c r="A92" s="56" t="s">
        <v>285</v>
      </c>
      <c r="B92" s="432"/>
      <c r="C92" s="432"/>
      <c r="D92" s="49"/>
      <c r="E92" s="49"/>
      <c r="F92" s="49"/>
      <c r="G92" s="49"/>
      <c r="H92" s="49"/>
      <c r="I92" s="49"/>
    </row>
    <row r="93" spans="1:10" ht="33" customHeight="1" x14ac:dyDescent="0.25">
      <c r="A93" s="56" t="s">
        <v>286</v>
      </c>
      <c r="B93" s="432"/>
      <c r="C93" s="432"/>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3" t="s">
        <v>467</v>
      </c>
      <c r="C96" s="433"/>
      <c r="D96" s="49"/>
      <c r="E96" s="49"/>
      <c r="F96" s="49"/>
      <c r="G96" s="49"/>
      <c r="H96" s="49"/>
      <c r="I96" s="49"/>
      <c r="J96" s="48" t="str">
        <f>D18</f>
        <v>Raoued</v>
      </c>
    </row>
    <row r="97" spans="1:10" ht="33" customHeight="1" x14ac:dyDescent="0.25">
      <c r="A97" s="57" t="s">
        <v>281</v>
      </c>
      <c r="B97" s="432" t="e">
        <f>'A1 Exploitation'!D371</f>
        <v>#DIV/0!</v>
      </c>
      <c r="C97" s="432"/>
      <c r="D97" s="49"/>
      <c r="E97" s="49"/>
      <c r="F97" s="49"/>
      <c r="G97" s="49"/>
      <c r="H97" s="49"/>
      <c r="I97" s="49"/>
    </row>
    <row r="98" spans="1:10" ht="33" customHeight="1" x14ac:dyDescent="0.25">
      <c r="A98" s="56" t="s">
        <v>282</v>
      </c>
      <c r="B98" s="432" t="e">
        <f>'A2 Exploitation'!D371</f>
        <v>#DIV/0!</v>
      </c>
      <c r="C98" s="432"/>
      <c r="D98" s="49"/>
      <c r="E98" s="49"/>
      <c r="F98" s="49"/>
      <c r="G98" s="49"/>
      <c r="H98" s="49"/>
      <c r="I98" s="49"/>
    </row>
    <row r="99" spans="1:10" ht="33" customHeight="1" x14ac:dyDescent="0.25">
      <c r="A99" s="57" t="s">
        <v>283</v>
      </c>
      <c r="B99" s="432" t="e">
        <f>'A3 Exploitation'!D371</f>
        <v>#DIV/0!</v>
      </c>
      <c r="C99" s="432"/>
      <c r="D99" s="49"/>
      <c r="E99" s="49"/>
      <c r="F99" s="49"/>
      <c r="G99" s="49"/>
      <c r="H99" s="49"/>
      <c r="I99" s="49"/>
    </row>
    <row r="100" spans="1:10" ht="33" customHeight="1" x14ac:dyDescent="0.25">
      <c r="A100" s="57" t="s">
        <v>284</v>
      </c>
      <c r="B100" s="432" t="e">
        <f>'A4 Exploitation'!D371</f>
        <v>#DIV/0!</v>
      </c>
      <c r="C100" s="432"/>
      <c r="D100" s="49"/>
      <c r="E100" s="49"/>
      <c r="F100" s="49"/>
      <c r="G100" s="49"/>
      <c r="H100" s="49"/>
      <c r="I100" s="49"/>
    </row>
    <row r="101" spans="1:10" ht="33" customHeight="1" x14ac:dyDescent="0.25">
      <c r="A101" s="56" t="s">
        <v>285</v>
      </c>
      <c r="B101" s="432"/>
      <c r="C101" s="432"/>
      <c r="D101" s="49"/>
      <c r="E101" s="49"/>
      <c r="F101" s="49"/>
      <c r="G101" s="49"/>
      <c r="H101" s="49"/>
      <c r="I101" s="49"/>
    </row>
    <row r="102" spans="1:10" ht="33" customHeight="1" x14ac:dyDescent="0.25">
      <c r="A102" s="56" t="s">
        <v>286</v>
      </c>
      <c r="B102" s="432"/>
      <c r="C102" s="432"/>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3" t="s">
        <v>468</v>
      </c>
      <c r="C105" s="433"/>
      <c r="D105" s="49"/>
      <c r="E105" s="49"/>
      <c r="F105" s="49"/>
      <c r="G105" s="49"/>
      <c r="H105" s="49"/>
      <c r="I105" s="49"/>
      <c r="J105" s="48" t="str">
        <f>D18</f>
        <v>Raoued</v>
      </c>
    </row>
    <row r="106" spans="1:10" ht="33" customHeight="1" x14ac:dyDescent="0.25">
      <c r="A106" s="57" t="s">
        <v>281</v>
      </c>
      <c r="B106" s="432" t="e">
        <f>'A1 Exploitation'!D429</f>
        <v>#DIV/0!</v>
      </c>
      <c r="C106" s="432"/>
      <c r="D106" s="49"/>
      <c r="E106" s="49"/>
      <c r="F106" s="49"/>
      <c r="G106" s="49"/>
      <c r="H106" s="49"/>
      <c r="I106" s="49"/>
    </row>
    <row r="107" spans="1:10" ht="33" customHeight="1" x14ac:dyDescent="0.25">
      <c r="A107" s="56" t="s">
        <v>282</v>
      </c>
      <c r="B107" s="432" t="e">
        <f>'A2 Exploitation'!D429</f>
        <v>#DIV/0!</v>
      </c>
      <c r="C107" s="432"/>
      <c r="D107" s="49"/>
      <c r="E107" s="49"/>
      <c r="F107" s="49"/>
      <c r="G107" s="49"/>
      <c r="H107" s="49"/>
      <c r="I107" s="49"/>
    </row>
    <row r="108" spans="1:10" ht="33" customHeight="1" x14ac:dyDescent="0.25">
      <c r="A108" s="57" t="s">
        <v>283</v>
      </c>
      <c r="B108" s="432" t="e">
        <f>'A3 Exploitation'!D429</f>
        <v>#DIV/0!</v>
      </c>
      <c r="C108" s="432"/>
      <c r="D108" s="49"/>
      <c r="E108" s="49"/>
      <c r="F108" s="49"/>
      <c r="G108" s="49"/>
      <c r="H108" s="49"/>
      <c r="I108" s="49"/>
    </row>
    <row r="109" spans="1:10" ht="33" customHeight="1" x14ac:dyDescent="0.25">
      <c r="A109" s="57" t="s">
        <v>284</v>
      </c>
      <c r="B109" s="432" t="e">
        <f>'A4 Exploitation'!D429</f>
        <v>#DIV/0!</v>
      </c>
      <c r="C109" s="432"/>
      <c r="D109" s="49"/>
      <c r="E109" s="49"/>
      <c r="F109" s="49"/>
      <c r="G109" s="49"/>
      <c r="H109" s="49"/>
      <c r="I109" s="49"/>
    </row>
    <row r="110" spans="1:10" ht="33" customHeight="1" x14ac:dyDescent="0.25">
      <c r="A110" s="56" t="s">
        <v>285</v>
      </c>
      <c r="B110" s="432"/>
      <c r="C110" s="432"/>
      <c r="D110" s="49"/>
      <c r="E110" s="49"/>
      <c r="F110" s="49"/>
      <c r="G110" s="49"/>
      <c r="H110" s="49"/>
      <c r="I110" s="49"/>
    </row>
    <row r="111" spans="1:10" ht="33" customHeight="1" x14ac:dyDescent="0.25">
      <c r="A111" s="56" t="s">
        <v>286</v>
      </c>
      <c r="B111" s="432"/>
      <c r="C111" s="432"/>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3" t="s">
        <v>469</v>
      </c>
      <c r="C114" s="433"/>
      <c r="D114" s="49"/>
      <c r="E114" s="49"/>
      <c r="F114" s="49"/>
      <c r="G114" s="49"/>
      <c r="H114" s="49"/>
      <c r="I114" s="49"/>
      <c r="J114" s="48" t="str">
        <f>D18</f>
        <v>Raoued</v>
      </c>
    </row>
    <row r="115" spans="1:10" ht="33" customHeight="1" x14ac:dyDescent="0.25">
      <c r="A115" s="57" t="s">
        <v>281</v>
      </c>
      <c r="B115" s="432">
        <f>'A1 Exploitation'!D476</f>
        <v>0.9285714285714286</v>
      </c>
      <c r="C115" s="432"/>
      <c r="D115" s="49"/>
      <c r="E115" s="49"/>
      <c r="F115" s="49"/>
      <c r="G115" s="49"/>
      <c r="H115" s="49"/>
      <c r="I115" s="49"/>
    </row>
    <row r="116" spans="1:10" ht="33" customHeight="1" x14ac:dyDescent="0.25">
      <c r="A116" s="56" t="s">
        <v>282</v>
      </c>
      <c r="B116" s="432">
        <f>'A2 Exploitation'!D476</f>
        <v>0.59677419354838712</v>
      </c>
      <c r="C116" s="432"/>
      <c r="D116" s="49"/>
      <c r="E116" s="49"/>
      <c r="F116" s="49"/>
      <c r="G116" s="49"/>
      <c r="H116" s="49"/>
      <c r="I116" s="49"/>
    </row>
    <row r="117" spans="1:10" ht="33" customHeight="1" x14ac:dyDescent="0.25">
      <c r="A117" s="57" t="s">
        <v>283</v>
      </c>
      <c r="B117" s="432" t="e">
        <f>'A3 Exploitation'!D476</f>
        <v>#DIV/0!</v>
      </c>
      <c r="C117" s="432"/>
      <c r="D117" s="49"/>
      <c r="E117" s="49"/>
      <c r="F117" s="49"/>
      <c r="G117" s="49"/>
      <c r="H117" s="49"/>
      <c r="I117" s="49"/>
    </row>
    <row r="118" spans="1:10" ht="33" customHeight="1" x14ac:dyDescent="0.25">
      <c r="A118" s="57" t="s">
        <v>284</v>
      </c>
      <c r="B118" s="432" t="e">
        <f>'A4 Exploitation'!D476</f>
        <v>#DIV/0!</v>
      </c>
      <c r="C118" s="432"/>
      <c r="D118" s="49"/>
      <c r="E118" s="49"/>
      <c r="F118" s="49"/>
      <c r="G118" s="49"/>
      <c r="H118" s="49"/>
      <c r="I118" s="49"/>
    </row>
    <row r="119" spans="1:10" ht="33" customHeight="1" x14ac:dyDescent="0.25">
      <c r="A119" s="56" t="s">
        <v>285</v>
      </c>
      <c r="B119" s="432"/>
      <c r="C119" s="432"/>
      <c r="D119" s="49"/>
      <c r="E119" s="49"/>
      <c r="F119" s="49"/>
      <c r="G119" s="49"/>
      <c r="H119" s="49"/>
      <c r="I119" s="49"/>
    </row>
    <row r="120" spans="1:10" ht="33" customHeight="1" x14ac:dyDescent="0.25">
      <c r="A120" s="56" t="s">
        <v>286</v>
      </c>
      <c r="B120" s="432"/>
      <c r="C120" s="432"/>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3" t="s">
        <v>470</v>
      </c>
      <c r="C123" s="433"/>
      <c r="D123" s="49"/>
      <c r="E123" s="49"/>
      <c r="F123" s="49"/>
      <c r="G123" s="49"/>
      <c r="H123" s="49"/>
      <c r="I123" s="49"/>
      <c r="J123" s="48" t="str">
        <f>D18</f>
        <v>Raoued</v>
      </c>
    </row>
    <row r="124" spans="1:10" ht="33" customHeight="1" x14ac:dyDescent="0.25">
      <c r="A124" s="57" t="s">
        <v>281</v>
      </c>
      <c r="B124" s="432" t="e">
        <f>'A1 Exploitation'!D527</f>
        <v>#DIV/0!</v>
      </c>
      <c r="C124" s="432"/>
      <c r="D124" s="49"/>
      <c r="E124" s="49"/>
      <c r="F124" s="49"/>
      <c r="G124" s="49"/>
      <c r="H124" s="49"/>
      <c r="I124" s="49"/>
    </row>
    <row r="125" spans="1:10" ht="33" customHeight="1" x14ac:dyDescent="0.25">
      <c r="A125" s="56" t="s">
        <v>282</v>
      </c>
      <c r="B125" s="432" t="e">
        <f>'A2 Exploitation'!D527</f>
        <v>#DIV/0!</v>
      </c>
      <c r="C125" s="432"/>
      <c r="D125" s="49"/>
      <c r="E125" s="49"/>
      <c r="F125" s="49"/>
      <c r="G125" s="49"/>
      <c r="H125" s="49"/>
      <c r="I125" s="49"/>
    </row>
    <row r="126" spans="1:10" ht="33" customHeight="1" x14ac:dyDescent="0.25">
      <c r="A126" s="57" t="s">
        <v>283</v>
      </c>
      <c r="B126" s="432" t="e">
        <f>'A3 Exploitation'!D527</f>
        <v>#DIV/0!</v>
      </c>
      <c r="C126" s="432"/>
      <c r="D126" s="49"/>
      <c r="E126" s="49"/>
      <c r="F126" s="49"/>
      <c r="G126" s="49"/>
      <c r="H126" s="49"/>
      <c r="I126" s="49"/>
    </row>
    <row r="127" spans="1:10" ht="33" customHeight="1" x14ac:dyDescent="0.25">
      <c r="A127" s="57" t="s">
        <v>284</v>
      </c>
      <c r="B127" s="432" t="e">
        <f>'A4 Exploitation'!D527</f>
        <v>#DIV/0!</v>
      </c>
      <c r="C127" s="432"/>
      <c r="D127" s="49"/>
      <c r="E127" s="49"/>
      <c r="F127" s="49"/>
      <c r="G127" s="49"/>
      <c r="H127" s="49"/>
      <c r="I127" s="49"/>
    </row>
    <row r="128" spans="1:10" ht="33" customHeight="1" x14ac:dyDescent="0.25">
      <c r="A128" s="56" t="s">
        <v>285</v>
      </c>
      <c r="B128" s="432"/>
      <c r="C128" s="432"/>
      <c r="D128" s="49"/>
      <c r="E128" s="49"/>
      <c r="F128" s="49"/>
      <c r="G128" s="49"/>
      <c r="H128" s="49"/>
      <c r="I128" s="49"/>
    </row>
    <row r="129" spans="1:10" ht="33" customHeight="1" x14ac:dyDescent="0.25">
      <c r="A129" s="56" t="s">
        <v>286</v>
      </c>
      <c r="B129" s="432"/>
      <c r="C129" s="432"/>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3" t="s">
        <v>471</v>
      </c>
      <c r="C132" s="433"/>
      <c r="D132" s="49"/>
      <c r="E132" s="49"/>
      <c r="F132" s="49"/>
      <c r="G132" s="49"/>
      <c r="H132" s="49"/>
      <c r="I132" s="49"/>
      <c r="J132" s="48" t="str">
        <f>D18</f>
        <v>Raoued</v>
      </c>
    </row>
    <row r="133" spans="1:10" ht="33" customHeight="1" x14ac:dyDescent="0.25">
      <c r="A133" s="57" t="s">
        <v>281</v>
      </c>
      <c r="B133" s="432">
        <f>'A1 Exploitation'!D570</f>
        <v>0.91304347826086951</v>
      </c>
      <c r="C133" s="432"/>
      <c r="D133" s="49"/>
      <c r="E133" s="49"/>
      <c r="F133" s="49"/>
      <c r="G133" s="49"/>
      <c r="H133" s="49"/>
      <c r="I133" s="49"/>
    </row>
    <row r="134" spans="1:10" ht="33" customHeight="1" x14ac:dyDescent="0.25">
      <c r="A134" s="56" t="s">
        <v>282</v>
      </c>
      <c r="B134" s="432">
        <f>'A2 Exploitation'!D570</f>
        <v>0.95833333333333337</v>
      </c>
      <c r="C134" s="432"/>
      <c r="D134" s="49"/>
      <c r="E134" s="49"/>
      <c r="F134" s="49"/>
      <c r="G134" s="49"/>
      <c r="H134" s="49"/>
      <c r="I134" s="49"/>
    </row>
    <row r="135" spans="1:10" ht="33" customHeight="1" x14ac:dyDescent="0.25">
      <c r="A135" s="57" t="s">
        <v>283</v>
      </c>
      <c r="B135" s="432" t="e">
        <f>'A3 Exploitation'!D570</f>
        <v>#DIV/0!</v>
      </c>
      <c r="C135" s="432"/>
      <c r="D135" s="49"/>
      <c r="E135" s="49"/>
      <c r="F135" s="49"/>
      <c r="G135" s="49"/>
      <c r="H135" s="49"/>
      <c r="I135" s="49"/>
    </row>
    <row r="136" spans="1:10" ht="33" customHeight="1" x14ac:dyDescent="0.25">
      <c r="A136" s="57" t="s">
        <v>284</v>
      </c>
      <c r="B136" s="432" t="e">
        <f>'A4 Exploitation'!D570</f>
        <v>#DIV/0!</v>
      </c>
      <c r="C136" s="432"/>
      <c r="D136" s="49"/>
      <c r="E136" s="49"/>
      <c r="F136" s="49"/>
      <c r="G136" s="49"/>
      <c r="H136" s="49"/>
      <c r="I136" s="49"/>
    </row>
    <row r="137" spans="1:10" ht="33" customHeight="1" x14ac:dyDescent="0.25">
      <c r="A137" s="56" t="s">
        <v>285</v>
      </c>
      <c r="B137" s="432"/>
      <c r="C137" s="432"/>
      <c r="D137" s="49"/>
      <c r="E137" s="49"/>
      <c r="F137" s="49"/>
      <c r="G137" s="49"/>
      <c r="H137" s="49"/>
      <c r="I137" s="49"/>
    </row>
    <row r="138" spans="1:10" ht="33" customHeight="1" x14ac:dyDescent="0.25">
      <c r="A138" s="56" t="s">
        <v>286</v>
      </c>
      <c r="B138" s="432"/>
      <c r="C138" s="432"/>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3" t="s">
        <v>291</v>
      </c>
      <c r="C141" s="433"/>
      <c r="D141" s="49"/>
      <c r="E141" s="49"/>
      <c r="F141" s="49"/>
      <c r="G141" s="49"/>
      <c r="H141" s="49"/>
      <c r="I141" s="49"/>
      <c r="J141" s="48" t="str">
        <f>D18</f>
        <v>Raoued</v>
      </c>
    </row>
    <row r="142" spans="1:10" ht="33" customHeight="1" x14ac:dyDescent="0.25">
      <c r="A142" s="57" t="s">
        <v>281</v>
      </c>
      <c r="B142" s="432">
        <f>'A1 Exploitation'!D610</f>
        <v>0.90476190476190477</v>
      </c>
      <c r="C142" s="432"/>
      <c r="D142" s="49"/>
      <c r="E142" s="49"/>
      <c r="F142" s="49"/>
      <c r="G142" s="49"/>
      <c r="H142" s="49"/>
      <c r="I142" s="49"/>
    </row>
    <row r="143" spans="1:10" ht="33" customHeight="1" x14ac:dyDescent="0.25">
      <c r="A143" s="56" t="s">
        <v>282</v>
      </c>
      <c r="B143" s="432">
        <f>'A2 Exploitation'!D611</f>
        <v>0.89130434782608692</v>
      </c>
      <c r="C143" s="432"/>
      <c r="D143" s="49"/>
      <c r="E143" s="49"/>
      <c r="F143" s="49"/>
      <c r="G143" s="49"/>
      <c r="H143" s="49"/>
      <c r="I143" s="49"/>
    </row>
    <row r="144" spans="1:10" ht="33" customHeight="1" x14ac:dyDescent="0.25">
      <c r="A144" s="57" t="s">
        <v>283</v>
      </c>
      <c r="B144" s="432" t="e">
        <f>'A3 Exploitation'!D610</f>
        <v>#DIV/0!</v>
      </c>
      <c r="C144" s="432"/>
      <c r="D144" s="49"/>
      <c r="E144" s="49"/>
      <c r="F144" s="49"/>
      <c r="G144" s="49"/>
      <c r="H144" s="49"/>
      <c r="I144" s="49"/>
    </row>
    <row r="145" spans="1:10" ht="33" customHeight="1" x14ac:dyDescent="0.25">
      <c r="A145" s="57" t="s">
        <v>284</v>
      </c>
      <c r="B145" s="432" t="e">
        <f>'A4 Exploitation'!D610</f>
        <v>#DIV/0!</v>
      </c>
      <c r="C145" s="432"/>
      <c r="D145" s="49"/>
      <c r="E145" s="49"/>
      <c r="F145" s="49"/>
      <c r="G145" s="49"/>
      <c r="H145" s="49"/>
      <c r="I145" s="49"/>
    </row>
    <row r="146" spans="1:10" ht="33" customHeight="1" x14ac:dyDescent="0.25">
      <c r="A146" s="56" t="s">
        <v>285</v>
      </c>
      <c r="B146" s="432"/>
      <c r="C146" s="432"/>
      <c r="D146" s="49"/>
      <c r="E146" s="49"/>
      <c r="F146" s="49"/>
      <c r="G146" s="49"/>
      <c r="H146" s="49"/>
      <c r="I146" s="49"/>
    </row>
    <row r="147" spans="1:10" ht="33" customHeight="1" x14ac:dyDescent="0.25">
      <c r="A147" s="56" t="s">
        <v>286</v>
      </c>
      <c r="B147" s="432"/>
      <c r="C147" s="432"/>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3" t="s">
        <v>292</v>
      </c>
      <c r="C150" s="433"/>
      <c r="D150" s="49"/>
      <c r="E150" s="49"/>
      <c r="F150" s="49"/>
      <c r="G150" s="49"/>
      <c r="H150" s="49"/>
      <c r="I150" s="49"/>
      <c r="J150" s="48" t="str">
        <f>D18</f>
        <v>Raoued</v>
      </c>
    </row>
    <row r="151" spans="1:10" ht="33" customHeight="1" x14ac:dyDescent="0.25">
      <c r="A151" s="57" t="s">
        <v>281</v>
      </c>
      <c r="B151" s="432">
        <f>'A1 Exploitation'!D673</f>
        <v>0.78947368421052633</v>
      </c>
      <c r="C151" s="432"/>
      <c r="D151" s="49"/>
      <c r="E151" s="49"/>
      <c r="F151" s="49"/>
      <c r="G151" s="49"/>
      <c r="H151" s="49"/>
      <c r="I151" s="49"/>
    </row>
    <row r="152" spans="1:10" ht="33" customHeight="1" x14ac:dyDescent="0.25">
      <c r="A152" s="56" t="s">
        <v>282</v>
      </c>
      <c r="B152" s="432">
        <f>'A2 Exploitation'!D674</f>
        <v>0.79487179487179482</v>
      </c>
      <c r="C152" s="432"/>
      <c r="D152" s="49"/>
      <c r="E152" s="49"/>
      <c r="F152" s="49"/>
      <c r="G152" s="49"/>
      <c r="H152" s="49"/>
      <c r="I152" s="49"/>
    </row>
    <row r="153" spans="1:10" ht="33" customHeight="1" x14ac:dyDescent="0.25">
      <c r="A153" s="57" t="s">
        <v>283</v>
      </c>
      <c r="B153" s="432" t="e">
        <f>'A3 Exploitation'!D673</f>
        <v>#DIV/0!</v>
      </c>
      <c r="C153" s="432"/>
      <c r="D153" s="49"/>
      <c r="E153" s="49"/>
      <c r="F153" s="49"/>
      <c r="G153" s="49"/>
      <c r="H153" s="49"/>
      <c r="I153" s="49"/>
    </row>
    <row r="154" spans="1:10" ht="33" customHeight="1" x14ac:dyDescent="0.25">
      <c r="A154" s="57" t="s">
        <v>284</v>
      </c>
      <c r="B154" s="432" t="e">
        <f>'A4 Exploitation'!D673</f>
        <v>#DIV/0!</v>
      </c>
      <c r="C154" s="432"/>
      <c r="D154" s="49"/>
      <c r="E154" s="49"/>
      <c r="F154" s="49"/>
      <c r="G154" s="49"/>
      <c r="H154" s="49"/>
      <c r="I154" s="49"/>
    </row>
    <row r="155" spans="1:10" ht="33" customHeight="1" x14ac:dyDescent="0.25">
      <c r="A155" s="56" t="s">
        <v>285</v>
      </c>
      <c r="B155" s="432"/>
      <c r="C155" s="432"/>
      <c r="D155" s="49"/>
      <c r="E155" s="49"/>
      <c r="F155" s="49"/>
      <c r="G155" s="49"/>
      <c r="H155" s="49"/>
      <c r="I155" s="49"/>
    </row>
    <row r="156" spans="1:10" ht="33" customHeight="1" x14ac:dyDescent="0.25">
      <c r="A156" s="56" t="s">
        <v>286</v>
      </c>
      <c r="B156" s="432"/>
      <c r="C156" s="432"/>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4"/>
      <c r="C159" s="434"/>
      <c r="D159" s="49"/>
      <c r="E159" s="49"/>
      <c r="F159" s="49"/>
      <c r="G159" s="49"/>
      <c r="H159" s="49"/>
      <c r="I159" s="49"/>
    </row>
    <row r="160" spans="1:10" ht="33" customHeight="1" x14ac:dyDescent="0.25">
      <c r="A160" s="56" t="s">
        <v>279</v>
      </c>
      <c r="B160" s="433" t="s">
        <v>472</v>
      </c>
      <c r="C160" s="433"/>
      <c r="D160" s="49"/>
      <c r="E160" s="49"/>
      <c r="F160" s="49"/>
      <c r="G160" s="49"/>
      <c r="H160" s="49"/>
      <c r="I160" s="49"/>
      <c r="J160" s="48" t="str">
        <f>D18</f>
        <v>Raoued</v>
      </c>
    </row>
    <row r="161" spans="1:10" ht="33" customHeight="1" x14ac:dyDescent="0.25">
      <c r="A161" s="57" t="s">
        <v>281</v>
      </c>
      <c r="B161" s="432">
        <f>'A1 Exploitation'!D702</f>
        <v>1</v>
      </c>
      <c r="C161" s="432"/>
      <c r="D161" s="49"/>
      <c r="E161" s="49"/>
      <c r="F161" s="49"/>
      <c r="G161" s="49"/>
      <c r="H161" s="49"/>
      <c r="I161" s="49"/>
    </row>
    <row r="162" spans="1:10" ht="33" customHeight="1" x14ac:dyDescent="0.25">
      <c r="A162" s="56" t="s">
        <v>282</v>
      </c>
      <c r="B162" s="432">
        <f>'A2 Exploitation'!D703</f>
        <v>1</v>
      </c>
      <c r="C162" s="432"/>
      <c r="D162" s="49"/>
      <c r="E162" s="49"/>
      <c r="F162" s="49"/>
      <c r="G162" s="49"/>
      <c r="H162" s="49"/>
      <c r="I162" s="49"/>
    </row>
    <row r="163" spans="1:10" ht="33" customHeight="1" x14ac:dyDescent="0.25">
      <c r="A163" s="57" t="s">
        <v>283</v>
      </c>
      <c r="B163" s="432" t="e">
        <f>'A3 Exploitation'!D702</f>
        <v>#DIV/0!</v>
      </c>
      <c r="C163" s="432"/>
      <c r="D163" s="49"/>
      <c r="E163" s="49"/>
      <c r="F163" s="49"/>
      <c r="G163" s="49"/>
      <c r="H163" s="49"/>
      <c r="I163" s="49"/>
    </row>
    <row r="164" spans="1:10" ht="33" customHeight="1" x14ac:dyDescent="0.25">
      <c r="A164" s="57" t="s">
        <v>284</v>
      </c>
      <c r="B164" s="432" t="e">
        <f>'A4 Exploitation'!D702</f>
        <v>#DIV/0!</v>
      </c>
      <c r="C164" s="432"/>
    </row>
    <row r="165" spans="1:10" ht="33" customHeight="1" x14ac:dyDescent="0.25">
      <c r="A165" s="56" t="s">
        <v>285</v>
      </c>
      <c r="B165" s="432"/>
      <c r="C165" s="432"/>
    </row>
    <row r="166" spans="1:10" ht="18" x14ac:dyDescent="0.25">
      <c r="A166" s="56" t="s">
        <v>286</v>
      </c>
      <c r="B166" s="432"/>
      <c r="C166" s="432"/>
    </row>
    <row r="167" spans="1:10" ht="18.75" x14ac:dyDescent="0.25">
      <c r="A167" s="60"/>
      <c r="B167" s="53"/>
      <c r="C167" s="53"/>
    </row>
    <row r="168" spans="1:10" ht="33" customHeight="1" x14ac:dyDescent="0.25">
      <c r="A168" s="60"/>
      <c r="B168" s="53"/>
      <c r="C168" s="53"/>
    </row>
    <row r="169" spans="1:10" ht="33" customHeight="1" x14ac:dyDescent="0.25">
      <c r="A169" s="56" t="s">
        <v>279</v>
      </c>
      <c r="B169" s="433" t="s">
        <v>473</v>
      </c>
      <c r="C169" s="433"/>
      <c r="J169" s="48" t="str">
        <f>D18</f>
        <v>Raoued</v>
      </c>
    </row>
    <row r="170" spans="1:10" ht="33" customHeight="1" x14ac:dyDescent="0.25">
      <c r="A170" s="57" t="s">
        <v>281</v>
      </c>
      <c r="B170" s="432">
        <f>'A1 Exploitation'!D726</f>
        <v>0.9375</v>
      </c>
      <c r="C170" s="432"/>
    </row>
    <row r="171" spans="1:10" ht="33" customHeight="1" x14ac:dyDescent="0.25">
      <c r="A171" s="56" t="s">
        <v>282</v>
      </c>
      <c r="B171" s="432">
        <f>'A2 Exploitation'!D727</f>
        <v>1</v>
      </c>
      <c r="C171" s="432"/>
    </row>
    <row r="172" spans="1:10" ht="33" customHeight="1" x14ac:dyDescent="0.25">
      <c r="A172" s="57" t="s">
        <v>283</v>
      </c>
      <c r="B172" s="432" t="e">
        <f>'A3 Exploitation'!D726</f>
        <v>#DIV/0!</v>
      </c>
      <c r="C172" s="432"/>
    </row>
    <row r="173" spans="1:10" ht="33" customHeight="1" x14ac:dyDescent="0.25">
      <c r="A173" s="57" t="s">
        <v>284</v>
      </c>
      <c r="B173" s="432" t="e">
        <f>'A4 Exploitation'!D726</f>
        <v>#DIV/0!</v>
      </c>
      <c r="C173" s="432"/>
    </row>
    <row r="174" spans="1:10" ht="33" customHeight="1" x14ac:dyDescent="0.25">
      <c r="A174" s="56" t="s">
        <v>285</v>
      </c>
      <c r="B174" s="432"/>
      <c r="C174" s="432"/>
    </row>
    <row r="175" spans="1:10" ht="18" x14ac:dyDescent="0.25">
      <c r="A175" s="56" t="s">
        <v>286</v>
      </c>
      <c r="B175" s="432"/>
      <c r="C175" s="432"/>
    </row>
    <row r="176" spans="1:10" ht="18.75" x14ac:dyDescent="0.25">
      <c r="A176" s="60"/>
      <c r="B176" s="53"/>
      <c r="C176" s="53"/>
    </row>
    <row r="177" spans="1:10" ht="33" customHeight="1" x14ac:dyDescent="0.25">
      <c r="A177" s="60"/>
      <c r="B177" s="53"/>
      <c r="C177" s="53"/>
    </row>
    <row r="178" spans="1:10" ht="33" customHeight="1" x14ac:dyDescent="0.25">
      <c r="A178" s="56" t="s">
        <v>279</v>
      </c>
      <c r="B178" s="433" t="s">
        <v>293</v>
      </c>
      <c r="C178" s="433"/>
      <c r="J178" s="48" t="str">
        <f>D18</f>
        <v>Raoued</v>
      </c>
    </row>
    <row r="179" spans="1:10" ht="33" customHeight="1" x14ac:dyDescent="0.25">
      <c r="A179" s="57" t="s">
        <v>281</v>
      </c>
      <c r="B179" s="432">
        <f>'A1 Technique'!D199</f>
        <v>0.87671232876712324</v>
      </c>
      <c r="C179" s="432"/>
    </row>
    <row r="180" spans="1:10" ht="33" customHeight="1" x14ac:dyDescent="0.25">
      <c r="A180" s="56" t="s">
        <v>282</v>
      </c>
      <c r="B180" s="432">
        <f>'A2 Technique'!D199</f>
        <v>0.89333333333333331</v>
      </c>
      <c r="C180" s="432"/>
    </row>
    <row r="181" spans="1:10" ht="33" customHeight="1" x14ac:dyDescent="0.25">
      <c r="A181" s="57" t="s">
        <v>283</v>
      </c>
      <c r="B181" s="432" t="e">
        <f>'A3 Technique'!D199</f>
        <v>#DIV/0!</v>
      </c>
      <c r="C181" s="432"/>
    </row>
    <row r="182" spans="1:10" ht="33" customHeight="1" x14ac:dyDescent="0.25">
      <c r="A182" s="57" t="s">
        <v>284</v>
      </c>
      <c r="B182" s="432" t="e">
        <f>'A4 Technique'!D199</f>
        <v>#DIV/0!</v>
      </c>
      <c r="C182" s="432"/>
    </row>
    <row r="183" spans="1:10" ht="33" customHeight="1" x14ac:dyDescent="0.25">
      <c r="A183" s="56" t="s">
        <v>285</v>
      </c>
      <c r="B183" s="432"/>
      <c r="C183" s="432"/>
    </row>
    <row r="184" spans="1:10" ht="18" x14ac:dyDescent="0.25">
      <c r="A184" s="56" t="s">
        <v>286</v>
      </c>
      <c r="B184" s="432"/>
      <c r="C184" s="43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E659" sqref="E65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9"/>
      <c r="E1" s="519"/>
      <c r="F1" s="519"/>
      <c r="G1" s="519"/>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20" t="s">
        <v>151</v>
      </c>
      <c r="B7" s="520"/>
      <c r="C7" s="520"/>
      <c r="D7" s="520"/>
      <c r="E7" s="520"/>
      <c r="F7" s="520"/>
      <c r="G7" s="111"/>
    </row>
    <row r="8" spans="1:7" ht="22.5" x14ac:dyDescent="0.45">
      <c r="A8" s="521" t="str">
        <f>'Page de garde'!D18</f>
        <v>Raoued</v>
      </c>
      <c r="B8" s="521"/>
      <c r="C8" s="521"/>
      <c r="D8" s="521"/>
      <c r="E8" s="521"/>
      <c r="F8" s="521"/>
      <c r="G8" s="111"/>
    </row>
    <row r="9" spans="1:7" ht="22.5" x14ac:dyDescent="0.45">
      <c r="A9" s="112" t="s">
        <v>39</v>
      </c>
      <c r="B9" s="522" t="s">
        <v>477</v>
      </c>
      <c r="C9" s="522"/>
      <c r="D9" s="522"/>
      <c r="E9" s="522"/>
      <c r="F9" s="522"/>
      <c r="G9" s="111"/>
    </row>
    <row r="10" spans="1:7" ht="22.5" x14ac:dyDescent="0.45">
      <c r="A10" s="113" t="s">
        <v>41</v>
      </c>
      <c r="B10" s="523" t="s">
        <v>478</v>
      </c>
      <c r="C10" s="523"/>
      <c r="D10" s="523"/>
      <c r="E10" s="523"/>
      <c r="F10" s="523"/>
      <c r="G10" s="111"/>
    </row>
    <row r="11" spans="1:7" ht="22.5" x14ac:dyDescent="0.45">
      <c r="A11" s="112" t="s">
        <v>40</v>
      </c>
      <c r="B11" s="518">
        <v>43542</v>
      </c>
      <c r="C11" s="518"/>
      <c r="D11" s="518"/>
      <c r="E11" s="518"/>
      <c r="F11" s="518"/>
      <c r="G11" s="111"/>
    </row>
    <row r="12" spans="1:7" ht="22.5" x14ac:dyDescent="0.45">
      <c r="A12" s="112" t="s">
        <v>200</v>
      </c>
      <c r="B12" s="524">
        <f>D730</f>
        <v>0.84734513274336287</v>
      </c>
      <c r="C12" s="524"/>
      <c r="D12" s="524"/>
      <c r="E12" s="524"/>
      <c r="F12" s="524"/>
      <c r="G12" s="111"/>
    </row>
    <row r="13" spans="1:7" ht="22.5" x14ac:dyDescent="0.45">
      <c r="A13" s="110"/>
      <c r="B13" s="108"/>
      <c r="C13" s="108"/>
      <c r="D13" s="519"/>
      <c r="E13" s="519"/>
      <c r="F13" s="519"/>
      <c r="G13" s="51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43542</v>
      </c>
      <c r="B16" s="117"/>
      <c r="C16" s="117"/>
      <c r="D16" s="117"/>
      <c r="E16" s="117"/>
      <c r="F16" s="117"/>
      <c r="G16" s="114"/>
    </row>
    <row r="17" spans="1:8" ht="16.5" customHeight="1" x14ac:dyDescent="0.4">
      <c r="A17" s="454" t="s">
        <v>28</v>
      </c>
      <c r="B17" s="455" t="s">
        <v>29</v>
      </c>
      <c r="C17" s="455"/>
      <c r="D17" s="455" t="s">
        <v>42</v>
      </c>
      <c r="E17" s="456" t="s">
        <v>266</v>
      </c>
      <c r="F17" s="456" t="s">
        <v>300</v>
      </c>
      <c r="G17" s="114"/>
    </row>
    <row r="18" spans="1:8" ht="16.5" customHeight="1" x14ac:dyDescent="0.4">
      <c r="A18" s="454"/>
      <c r="B18" s="118" t="s">
        <v>32</v>
      </c>
      <c r="C18" s="118" t="s">
        <v>31</v>
      </c>
      <c r="D18" s="455"/>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479</v>
      </c>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63" x14ac:dyDescent="0.4">
      <c r="A39" s="125" t="s">
        <v>329</v>
      </c>
      <c r="B39" s="122">
        <v>1</v>
      </c>
      <c r="C39" s="122"/>
      <c r="D39" s="172" t="s">
        <v>480</v>
      </c>
      <c r="E39" s="123" t="s">
        <v>481</v>
      </c>
      <c r="F39" s="123" t="s">
        <v>298</v>
      </c>
      <c r="G39" s="114"/>
    </row>
    <row r="40" spans="1:7" ht="22.5" customHeight="1" x14ac:dyDescent="0.4">
      <c r="A40" s="138" t="s">
        <v>303</v>
      </c>
      <c r="B40" s="122">
        <v>2</v>
      </c>
      <c r="C40" s="122"/>
      <c r="D40" s="123"/>
      <c r="E40" s="124"/>
      <c r="F40" s="123"/>
      <c r="G40" s="114"/>
    </row>
    <row r="41" spans="1:7" ht="90" customHeight="1" x14ac:dyDescent="0.4">
      <c r="A41" s="121" t="s">
        <v>313</v>
      </c>
      <c r="B41" s="122">
        <v>1</v>
      </c>
      <c r="C41" s="122"/>
      <c r="D41" s="193" t="s">
        <v>482</v>
      </c>
      <c r="E41" s="172" t="s">
        <v>483</v>
      </c>
      <c r="F41" s="123" t="s">
        <v>298</v>
      </c>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32</v>
      </c>
      <c r="E47" s="108"/>
      <c r="F47" s="114"/>
      <c r="G47" s="114"/>
    </row>
    <row r="48" spans="1:7" ht="22.5" x14ac:dyDescent="0.45">
      <c r="A48" s="150" t="s">
        <v>168</v>
      </c>
      <c r="B48" s="151"/>
      <c r="C48" s="152"/>
      <c r="D48" s="154">
        <f>D47/(COUNT(B30:C37,B21:C25,B39:C43)*2)</f>
        <v>0.94117647058823528</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43542</v>
      </c>
      <c r="B51" s="114"/>
      <c r="C51" s="135"/>
      <c r="D51" s="114"/>
      <c r="E51" s="108"/>
      <c r="F51" s="114"/>
      <c r="G51" s="114"/>
    </row>
    <row r="52" spans="1:7" ht="21" x14ac:dyDescent="0.4">
      <c r="A52" s="454" t="s">
        <v>28</v>
      </c>
      <c r="B52" s="455" t="s">
        <v>29</v>
      </c>
      <c r="C52" s="455"/>
      <c r="D52" s="455" t="s">
        <v>42</v>
      </c>
      <c r="E52" s="456" t="s">
        <v>266</v>
      </c>
      <c r="F52" s="456" t="s">
        <v>302</v>
      </c>
      <c r="G52" s="129"/>
    </row>
    <row r="53" spans="1:7" ht="21" x14ac:dyDescent="0.4">
      <c r="A53" s="454"/>
      <c r="B53" s="118" t="s">
        <v>32</v>
      </c>
      <c r="C53" s="118" t="s">
        <v>31</v>
      </c>
      <c r="D53" s="455"/>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40"/>
      <c r="B64" s="441"/>
      <c r="C64" s="441"/>
      <c r="D64" s="441"/>
      <c r="E64" s="441"/>
      <c r="F64" s="441"/>
      <c r="G64" s="441"/>
    </row>
    <row r="65" spans="1:7" ht="43.5" customHeight="1" x14ac:dyDescent="0.4">
      <c r="A65" s="529" t="s">
        <v>351</v>
      </c>
      <c r="B65" s="529"/>
      <c r="C65" s="529"/>
      <c r="D65" s="529"/>
      <c r="E65" s="529"/>
      <c r="F65" s="52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9"/>
      <c r="B83" s="449"/>
      <c r="C83" s="449"/>
      <c r="D83" s="449"/>
      <c r="E83" s="449"/>
      <c r="F83" s="449"/>
      <c r="G83" s="449"/>
    </row>
    <row r="84" spans="1:7" ht="45" customHeight="1" x14ac:dyDescent="0.45">
      <c r="A84" s="530" t="s">
        <v>352</v>
      </c>
      <c r="B84" s="530"/>
      <c r="C84" s="530"/>
      <c r="D84" s="530"/>
      <c r="E84" s="530"/>
      <c r="F84" s="53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45"/>
      <c r="B103" s="443"/>
      <c r="C103" s="443"/>
      <c r="D103" s="443"/>
      <c r="E103" s="443"/>
      <c r="F103" s="450"/>
      <c r="G103" s="173"/>
    </row>
    <row r="104" spans="1:7" s="80" customFormat="1" ht="46.5" customHeight="1" x14ac:dyDescent="0.4">
      <c r="A104" s="529" t="s">
        <v>353</v>
      </c>
      <c r="B104" s="529"/>
      <c r="C104" s="529"/>
      <c r="D104" s="529"/>
      <c r="E104" s="529"/>
      <c r="F104" s="52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1"/>
      <c r="B111" s="452"/>
      <c r="C111" s="452"/>
      <c r="D111" s="452"/>
      <c r="E111" s="452"/>
      <c r="F111" s="453"/>
      <c r="G111" s="129"/>
    </row>
    <row r="112" spans="1:7" s="80" customFormat="1" ht="39.75" customHeight="1" x14ac:dyDescent="0.4">
      <c r="A112" s="529" t="s">
        <v>390</v>
      </c>
      <c r="B112" s="529"/>
      <c r="C112" s="529"/>
      <c r="D112" s="529"/>
      <c r="E112" s="529"/>
      <c r="F112" s="52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3"/>
      <c r="B120" s="443"/>
      <c r="C120" s="443"/>
      <c r="D120" s="443"/>
      <c r="E120" s="443"/>
      <c r="F120" s="443"/>
      <c r="G120" s="173"/>
    </row>
    <row r="121" spans="1:7" ht="22.5" x14ac:dyDescent="0.4">
      <c r="A121" s="529" t="s">
        <v>311</v>
      </c>
      <c r="B121" s="529"/>
      <c r="C121" s="529"/>
      <c r="D121" s="529"/>
      <c r="E121" s="529"/>
      <c r="F121" s="52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44"/>
      <c r="B132" s="444"/>
      <c r="C132" s="444"/>
      <c r="D132" s="444"/>
      <c r="E132" s="444"/>
      <c r="F132" s="444"/>
      <c r="G132" s="114"/>
    </row>
    <row r="133" spans="1:16384" ht="22.5" customHeight="1" x14ac:dyDescent="0.4">
      <c r="A133" s="531" t="s">
        <v>424</v>
      </c>
      <c r="B133" s="531"/>
      <c r="C133" s="531"/>
      <c r="D133" s="531"/>
      <c r="E133" s="531"/>
      <c r="F133" s="531"/>
      <c r="G133" s="114"/>
    </row>
    <row r="134" spans="1:16384" s="258" customFormat="1" ht="22.5" customHeight="1" x14ac:dyDescent="0.4">
      <c r="A134" s="532"/>
      <c r="B134" s="532"/>
      <c r="C134" s="532"/>
      <c r="D134" s="532"/>
      <c r="E134" s="532"/>
      <c r="F134" s="532"/>
      <c r="G134" s="114"/>
    </row>
    <row r="135" spans="1:16384" s="326" customFormat="1" ht="22.5" customHeight="1" x14ac:dyDescent="0.25">
      <c r="A135" s="454" t="s">
        <v>28</v>
      </c>
      <c r="B135" s="455" t="s">
        <v>29</v>
      </c>
      <c r="C135" s="455"/>
      <c r="D135" s="455" t="s">
        <v>42</v>
      </c>
      <c r="E135" s="456" t="s">
        <v>266</v>
      </c>
      <c r="F135" s="456" t="s">
        <v>302</v>
      </c>
    </row>
    <row r="136" spans="1:16384" s="326" customFormat="1" ht="22.5" customHeight="1" x14ac:dyDescent="0.25">
      <c r="A136" s="454"/>
      <c r="B136" s="118" t="s">
        <v>32</v>
      </c>
      <c r="C136" s="118" t="s">
        <v>31</v>
      </c>
      <c r="D136" s="455"/>
      <c r="E136" s="456"/>
      <c r="F136" s="456"/>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33" t="s">
        <v>461</v>
      </c>
      <c r="B139" s="533"/>
      <c r="C139" s="533"/>
      <c r="D139" s="533"/>
      <c r="E139" s="533"/>
      <c r="F139" s="53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2" t="s">
        <v>350</v>
      </c>
      <c r="B147" s="482"/>
      <c r="C147" s="482"/>
      <c r="D147" s="482"/>
      <c r="E147" s="482"/>
      <c r="F147" s="482"/>
      <c r="G147" s="114"/>
    </row>
    <row r="148" spans="1:7" ht="84" x14ac:dyDescent="0.4">
      <c r="A148" s="306" t="s">
        <v>334</v>
      </c>
      <c r="B148" s="318">
        <v>1</v>
      </c>
      <c r="C148" s="306"/>
      <c r="D148" s="417" t="s">
        <v>484</v>
      </c>
      <c r="E148" s="306" t="s">
        <v>485</v>
      </c>
      <c r="F148" s="322" t="s">
        <v>298</v>
      </c>
      <c r="G148" s="114"/>
    </row>
    <row r="149" spans="1:7" ht="21" x14ac:dyDescent="0.4">
      <c r="A149" s="125" t="s">
        <v>421</v>
      </c>
      <c r="B149" s="318">
        <v>2</v>
      </c>
      <c r="C149" s="125"/>
      <c r="D149" s="125"/>
      <c r="E149" s="125"/>
      <c r="F149" s="322"/>
      <c r="G149" s="114"/>
    </row>
    <row r="150" spans="1:7" ht="84" x14ac:dyDescent="0.4">
      <c r="A150" s="125" t="s">
        <v>408</v>
      </c>
      <c r="B150" s="318">
        <v>1</v>
      </c>
      <c r="C150" s="125"/>
      <c r="D150" s="418" t="s">
        <v>486</v>
      </c>
      <c r="E150" s="125" t="s">
        <v>487</v>
      </c>
      <c r="F150" s="322" t="s">
        <v>298</v>
      </c>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171.75" customHeight="1" x14ac:dyDescent="0.4">
      <c r="A153" s="294" t="s">
        <v>312</v>
      </c>
      <c r="B153" s="318">
        <v>1</v>
      </c>
      <c r="C153" s="169" t="str">
        <f>IF(B153=0, -5, "0")</f>
        <v>0</v>
      </c>
      <c r="D153" s="418" t="s">
        <v>565</v>
      </c>
      <c r="E153" s="419" t="s">
        <v>566</v>
      </c>
      <c r="F153" s="322" t="s">
        <v>298</v>
      </c>
      <c r="G153" s="114"/>
    </row>
    <row r="154" spans="1:7" ht="21" x14ac:dyDescent="0.4">
      <c r="A154" s="125" t="s">
        <v>338</v>
      </c>
      <c r="B154" s="318">
        <v>2</v>
      </c>
      <c r="C154" s="125"/>
      <c r="D154" s="125"/>
      <c r="E154" s="125"/>
      <c r="F154" s="322"/>
      <c r="G154" s="114"/>
    </row>
    <row r="155" spans="1:7" ht="84" x14ac:dyDescent="0.4">
      <c r="A155" s="283" t="s">
        <v>371</v>
      </c>
      <c r="B155" s="318">
        <v>2</v>
      </c>
      <c r="C155" s="143" t="str">
        <f>IF(B155=0, -10, "0")</f>
        <v>0</v>
      </c>
      <c r="D155" s="125" t="s">
        <v>488</v>
      </c>
      <c r="E155" s="125"/>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489</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105" x14ac:dyDescent="0.4">
      <c r="A162" s="121" t="s">
        <v>402</v>
      </c>
      <c r="B162" s="318">
        <v>1</v>
      </c>
      <c r="C162" s="296"/>
      <c r="D162" s="125" t="s">
        <v>490</v>
      </c>
      <c r="E162" s="125" t="s">
        <v>491</v>
      </c>
      <c r="F162" s="322" t="s">
        <v>298</v>
      </c>
      <c r="G162" s="114"/>
    </row>
    <row r="163" spans="1:7" ht="42" x14ac:dyDescent="0.4">
      <c r="A163" s="125" t="s">
        <v>341</v>
      </c>
      <c r="B163" s="318">
        <v>2</v>
      </c>
      <c r="C163" s="125"/>
      <c r="D163" s="125"/>
      <c r="E163" s="125"/>
      <c r="F163" s="322"/>
      <c r="G163" s="114"/>
    </row>
    <row r="164" spans="1:7" ht="126" x14ac:dyDescent="0.4">
      <c r="A164" s="125" t="s">
        <v>375</v>
      </c>
      <c r="B164" s="318">
        <v>1</v>
      </c>
      <c r="C164" s="125"/>
      <c r="D164" s="125" t="s">
        <v>529</v>
      </c>
      <c r="E164" s="418" t="s">
        <v>567</v>
      </c>
      <c r="F164" s="322" t="s">
        <v>298</v>
      </c>
      <c r="G164" s="114"/>
    </row>
    <row r="165" spans="1:7" s="258" customFormat="1" ht="21" x14ac:dyDescent="0.4">
      <c r="A165" s="445"/>
      <c r="B165" s="443"/>
      <c r="C165" s="443"/>
      <c r="D165" s="443"/>
      <c r="E165" s="443"/>
      <c r="F165" s="443"/>
      <c r="G165" s="114"/>
    </row>
    <row r="166" spans="1:7" s="258" customFormat="1" ht="32.25" customHeight="1" x14ac:dyDescent="0.4">
      <c r="A166" s="533" t="s">
        <v>462</v>
      </c>
      <c r="B166" s="533"/>
      <c r="C166" s="533"/>
      <c r="D166" s="533"/>
      <c r="E166" s="533"/>
      <c r="F166" s="533"/>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26" x14ac:dyDescent="0.4">
      <c r="A170" s="125" t="s">
        <v>343</v>
      </c>
      <c r="B170" s="122">
        <v>1</v>
      </c>
      <c r="C170" s="125"/>
      <c r="D170" s="418" t="s">
        <v>492</v>
      </c>
      <c r="E170" s="172" t="s">
        <v>493</v>
      </c>
      <c r="F170" s="322" t="s">
        <v>299</v>
      </c>
      <c r="G170" s="114"/>
    </row>
    <row r="171" spans="1:7" s="258" customFormat="1" ht="21" x14ac:dyDescent="0.4">
      <c r="A171" s="295" t="s">
        <v>379</v>
      </c>
      <c r="B171" s="122">
        <v>2</v>
      </c>
      <c r="C171" s="143" t="str">
        <f>IF(B171=0, -10, "0")</f>
        <v>0</v>
      </c>
      <c r="D171" s="125"/>
      <c r="E171" s="124"/>
      <c r="F171" s="322"/>
      <c r="G171" s="114"/>
    </row>
    <row r="172" spans="1:7" ht="90.75" customHeight="1" x14ac:dyDescent="0.4">
      <c r="A172" s="125" t="s">
        <v>409</v>
      </c>
      <c r="B172" s="122">
        <v>1</v>
      </c>
      <c r="C172" s="125"/>
      <c r="D172" s="418" t="s">
        <v>495</v>
      </c>
      <c r="E172" s="172" t="s">
        <v>494</v>
      </c>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46"/>
      <c r="B176" s="447"/>
      <c r="C176" s="447"/>
      <c r="D176" s="447"/>
      <c r="E176" s="447"/>
      <c r="F176" s="447"/>
      <c r="G176" s="114"/>
    </row>
    <row r="177" spans="1:7" ht="32.25" customHeight="1" x14ac:dyDescent="0.4">
      <c r="A177" s="533" t="s">
        <v>311</v>
      </c>
      <c r="B177" s="533"/>
      <c r="C177" s="533"/>
      <c r="D177" s="533"/>
      <c r="E177" s="533"/>
      <c r="F177" s="533"/>
      <c r="G177" s="114"/>
    </row>
    <row r="178" spans="1:7" ht="126" x14ac:dyDescent="0.4">
      <c r="A178" s="121" t="s">
        <v>348</v>
      </c>
      <c r="B178" s="122">
        <v>1</v>
      </c>
      <c r="C178" s="121"/>
      <c r="D178" s="420" t="s">
        <v>568</v>
      </c>
      <c r="E178" s="121" t="s">
        <v>496</v>
      </c>
      <c r="F178" s="322" t="s">
        <v>298</v>
      </c>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1</v>
      </c>
      <c r="C185" s="121"/>
      <c r="D185" s="411">
        <v>0.4</v>
      </c>
      <c r="E185" s="121"/>
      <c r="F185" s="322"/>
      <c r="G185" s="114"/>
    </row>
    <row r="186" spans="1:7" s="258" customFormat="1" ht="22.5" x14ac:dyDescent="0.4">
      <c r="A186" s="292" t="s">
        <v>438</v>
      </c>
      <c r="B186" s="483"/>
      <c r="C186" s="484"/>
      <c r="D186" s="309">
        <f>SUM(B148:C164,B178:C185,B167:C175,B140:C145)</f>
        <v>69</v>
      </c>
      <c r="E186" s="108"/>
      <c r="F186" s="114"/>
      <c r="G186" s="114"/>
    </row>
    <row r="187" spans="1:7" s="258" customFormat="1" ht="22.5" x14ac:dyDescent="0.4">
      <c r="A187" s="292" t="s">
        <v>439</v>
      </c>
      <c r="B187" s="278"/>
      <c r="C187" s="279"/>
      <c r="D187" s="280">
        <f>D186/(COUNT(B140:C145,B148:C164,B167:C175,B178:C185)*2)</f>
        <v>0.88461538461538458</v>
      </c>
      <c r="E187" s="108"/>
      <c r="F187" s="114"/>
      <c r="G187" s="114"/>
    </row>
    <row r="188" spans="1:7" ht="21" x14ac:dyDescent="0.4">
      <c r="A188" s="448"/>
      <c r="B188" s="448"/>
      <c r="C188" s="448"/>
      <c r="D188" s="448"/>
      <c r="E188" s="448"/>
      <c r="F188" s="448"/>
      <c r="G188" s="114"/>
    </row>
    <row r="189" spans="1:7" ht="22.5" x14ac:dyDescent="0.45">
      <c r="A189" s="115" t="s">
        <v>100</v>
      </c>
      <c r="B189" s="115"/>
      <c r="C189" s="115"/>
      <c r="D189" s="115"/>
      <c r="E189" s="115"/>
      <c r="F189" s="115"/>
      <c r="G189" s="114"/>
    </row>
    <row r="190" spans="1:7" ht="21" x14ac:dyDescent="0.4">
      <c r="A190" s="156">
        <f>B11</f>
        <v>43542</v>
      </c>
      <c r="B190" s="114"/>
      <c r="C190" s="135"/>
      <c r="D190" s="114"/>
      <c r="E190" s="108"/>
      <c r="F190" s="114"/>
      <c r="G190" s="114"/>
    </row>
    <row r="191" spans="1:7" ht="21" x14ac:dyDescent="0.4">
      <c r="A191" s="454" t="s">
        <v>28</v>
      </c>
      <c r="B191" s="455" t="s">
        <v>29</v>
      </c>
      <c r="C191" s="455"/>
      <c r="D191" s="455" t="s">
        <v>42</v>
      </c>
      <c r="E191" s="456" t="s">
        <v>266</v>
      </c>
      <c r="F191" s="456" t="s">
        <v>302</v>
      </c>
      <c r="G191" s="114"/>
    </row>
    <row r="192" spans="1:7" ht="21" x14ac:dyDescent="0.4">
      <c r="A192" s="454"/>
      <c r="B192" s="118" t="s">
        <v>32</v>
      </c>
      <c r="C192" s="118" t="s">
        <v>31</v>
      </c>
      <c r="D192" s="455"/>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8" t="s">
        <v>34</v>
      </c>
      <c r="B203" s="469"/>
      <c r="C203" s="47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s="258" customFormat="1"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127"/>
      <c r="F226" s="123"/>
      <c r="G226" s="129"/>
    </row>
    <row r="227" spans="1:7" ht="21" x14ac:dyDescent="0.4">
      <c r="A227" s="468" t="s">
        <v>34</v>
      </c>
      <c r="B227" s="469"/>
      <c r="C227" s="47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5" t="s">
        <v>311</v>
      </c>
      <c r="B236" s="526"/>
      <c r="C236" s="526"/>
      <c r="D236" s="52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IFERROR(E244/F244,"N.A")</f>
        <v>N.A</v>
      </c>
      <c r="E244" s="147"/>
      <c r="F244" s="123"/>
      <c r="G244" s="114"/>
    </row>
    <row r="245" spans="1:7" ht="21" x14ac:dyDescent="0.4">
      <c r="A245" s="468" t="s">
        <v>34</v>
      </c>
      <c r="B245" s="469"/>
      <c r="C245" s="47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0</v>
      </c>
      <c r="E248" s="108"/>
      <c r="F248" s="114"/>
      <c r="G248" s="114"/>
    </row>
    <row r="249" spans="1:7" ht="22.5" x14ac:dyDescent="0.45">
      <c r="A249" s="150" t="s">
        <v>442</v>
      </c>
      <c r="B249" s="189"/>
      <c r="C249" s="190"/>
      <c r="D249" s="154" t="e">
        <f>D248/(COUNT(B231:C235,B195:C202,B207:C226,B237:C244)*2)</f>
        <v>#DIV/0!</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43542</v>
      </c>
      <c r="B252" s="114"/>
      <c r="C252" s="135"/>
      <c r="D252" s="129"/>
      <c r="E252" s="108"/>
      <c r="F252" s="114"/>
      <c r="G252" s="114"/>
    </row>
    <row r="253" spans="1:7" ht="21" x14ac:dyDescent="0.4">
      <c r="A253" s="454" t="s">
        <v>28</v>
      </c>
      <c r="B253" s="455" t="s">
        <v>29</v>
      </c>
      <c r="C253" s="455"/>
      <c r="D253" s="455" t="s">
        <v>42</v>
      </c>
      <c r="E253" s="456" t="s">
        <v>266</v>
      </c>
      <c r="F253" s="456" t="s">
        <v>302</v>
      </c>
      <c r="G253" s="129"/>
    </row>
    <row r="254" spans="1:7" ht="21" x14ac:dyDescent="0.4">
      <c r="A254" s="454"/>
      <c r="B254" s="118" t="s">
        <v>32</v>
      </c>
      <c r="C254" s="118" t="s">
        <v>31</v>
      </c>
      <c r="D254" s="455"/>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63" x14ac:dyDescent="0.4">
      <c r="A257" s="164" t="s">
        <v>103</v>
      </c>
      <c r="B257" s="122">
        <v>2</v>
      </c>
      <c r="C257" s="122"/>
      <c r="D257" s="123" t="s">
        <v>497</v>
      </c>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8" t="s">
        <v>34</v>
      </c>
      <c r="B265" s="469"/>
      <c r="C265" s="470"/>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63" x14ac:dyDescent="0.4">
      <c r="A269" s="138" t="s">
        <v>80</v>
      </c>
      <c r="B269" s="122">
        <v>1</v>
      </c>
      <c r="C269" s="122"/>
      <c r="D269" s="172" t="s">
        <v>531</v>
      </c>
      <c r="E269" s="123" t="s">
        <v>530</v>
      </c>
      <c r="F269" s="123" t="s">
        <v>299</v>
      </c>
      <c r="G269" s="114"/>
    </row>
    <row r="270" spans="1:7" ht="215.25" customHeight="1" x14ac:dyDescent="0.4">
      <c r="A270" s="138" t="s">
        <v>106</v>
      </c>
      <c r="B270" s="122">
        <v>1</v>
      </c>
      <c r="C270" s="122"/>
      <c r="D270" s="172" t="s">
        <v>498</v>
      </c>
      <c r="E270" s="172" t="s">
        <v>499</v>
      </c>
      <c r="F270" s="123" t="s">
        <v>298</v>
      </c>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89" x14ac:dyDescent="0.4">
      <c r="A276" s="291" t="s">
        <v>440</v>
      </c>
      <c r="B276" s="122">
        <v>0</v>
      </c>
      <c r="C276" s="143">
        <f>IF(B276=0, -10, "0")</f>
        <v>-10</v>
      </c>
      <c r="D276" s="196" t="s">
        <v>569</v>
      </c>
      <c r="E276" s="170" t="s">
        <v>570</v>
      </c>
      <c r="F276" s="123" t="s">
        <v>299</v>
      </c>
      <c r="G276" s="129"/>
    </row>
    <row r="277" spans="1:7" ht="21" x14ac:dyDescent="0.4">
      <c r="A277" s="400" t="s">
        <v>394</v>
      </c>
      <c r="B277" s="122">
        <v>2</v>
      </c>
      <c r="C277" s="142" t="str">
        <f>IF(B277=0, -2, "0")</f>
        <v>0</v>
      </c>
      <c r="D277" s="194"/>
      <c r="E277" s="123"/>
      <c r="F277" s="123"/>
      <c r="G277" s="114"/>
    </row>
    <row r="278" spans="1:7" ht="126" x14ac:dyDescent="0.4">
      <c r="A278" s="121" t="s">
        <v>117</v>
      </c>
      <c r="B278" s="122">
        <v>1</v>
      </c>
      <c r="C278" s="122"/>
      <c r="D278" s="161" t="s">
        <v>500</v>
      </c>
      <c r="E278" s="172" t="s">
        <v>501</v>
      </c>
      <c r="F278" s="123" t="s">
        <v>298</v>
      </c>
      <c r="G278" s="114"/>
    </row>
    <row r="279" spans="1:7" ht="274.5" customHeight="1" x14ac:dyDescent="0.4">
      <c r="A279" s="209" t="s">
        <v>372</v>
      </c>
      <c r="B279" s="122">
        <v>1</v>
      </c>
      <c r="C279" s="169" t="str">
        <f>IF(B279=0, -5, "0")</f>
        <v>0</v>
      </c>
      <c r="D279" s="421" t="s">
        <v>502</v>
      </c>
      <c r="E279" s="172" t="s">
        <v>571</v>
      </c>
      <c r="F279" s="123" t="s">
        <v>299</v>
      </c>
      <c r="G279" s="114"/>
    </row>
    <row r="280" spans="1:7" ht="300" customHeight="1" x14ac:dyDescent="0.4">
      <c r="A280" s="209" t="s">
        <v>373</v>
      </c>
      <c r="B280" s="122">
        <v>0</v>
      </c>
      <c r="C280" s="169">
        <f>IF(B280=0, -5, "0")</f>
        <v>-5</v>
      </c>
      <c r="D280" s="270" t="s">
        <v>572</v>
      </c>
      <c r="E280" s="172" t="s">
        <v>503</v>
      </c>
      <c r="F280" s="123" t="s">
        <v>298</v>
      </c>
      <c r="G280" s="114"/>
    </row>
    <row r="281" spans="1:7" ht="21" x14ac:dyDescent="0.4">
      <c r="A281" s="121" t="s">
        <v>209</v>
      </c>
      <c r="B281" s="122">
        <v>2</v>
      </c>
      <c r="C281" s="122"/>
      <c r="D281" s="128"/>
      <c r="E281" s="124"/>
      <c r="F281" s="123"/>
      <c r="G281" s="114"/>
    </row>
    <row r="282" spans="1:7" ht="43.5" customHeight="1" x14ac:dyDescent="0.4">
      <c r="A282" s="121" t="s">
        <v>142</v>
      </c>
      <c r="B282" s="122">
        <v>2</v>
      </c>
      <c r="C282" s="122"/>
      <c r="D282" s="170" t="s">
        <v>504</v>
      </c>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6"/>
      <c r="B290" s="476"/>
      <c r="C290" s="476"/>
      <c r="D290" s="476"/>
      <c r="E290" s="476"/>
      <c r="F290" s="476"/>
      <c r="G290" s="129"/>
    </row>
    <row r="291" spans="1:7" s="80" customFormat="1" ht="31.5" customHeight="1" x14ac:dyDescent="0.4">
      <c r="A291" s="528" t="s">
        <v>311</v>
      </c>
      <c r="B291" s="528"/>
      <c r="C291" s="528"/>
      <c r="D291" s="528"/>
      <c r="E291" s="528"/>
      <c r="F291" s="528"/>
      <c r="G291" s="129"/>
    </row>
    <row r="292" spans="1:7" s="80" customFormat="1" ht="123" customHeight="1" x14ac:dyDescent="0.4">
      <c r="A292" s="125" t="s">
        <v>329</v>
      </c>
      <c r="B292" s="122">
        <v>1</v>
      </c>
      <c r="C292" s="126"/>
      <c r="D292" s="170" t="s">
        <v>505</v>
      </c>
      <c r="E292" s="128" t="s">
        <v>496</v>
      </c>
      <c r="F292" s="123" t="s">
        <v>298</v>
      </c>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0.75</v>
      </c>
      <c r="E299" s="147"/>
      <c r="F299" s="123"/>
      <c r="G299" s="129"/>
    </row>
    <row r="300" spans="1:7" ht="21" x14ac:dyDescent="0.4">
      <c r="A300" s="148" t="s">
        <v>34</v>
      </c>
      <c r="B300" s="148"/>
      <c r="C300" s="148"/>
      <c r="D300" s="148">
        <f>SUM(B269:C289,B292:C299)</f>
        <v>31</v>
      </c>
      <c r="E300" s="108"/>
      <c r="F300" s="114"/>
      <c r="G300" s="114"/>
    </row>
    <row r="301" spans="1:7" ht="21" x14ac:dyDescent="0.4">
      <c r="A301" s="130" t="s">
        <v>33</v>
      </c>
      <c r="B301" s="131"/>
      <c r="C301" s="132"/>
      <c r="D301" s="133">
        <f>D300/(COUNT(B269:C289,B292:C299)*2)</f>
        <v>0.51666666666666672</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47</v>
      </c>
      <c r="E303" s="108"/>
      <c r="F303" s="114"/>
      <c r="G303" s="114"/>
    </row>
    <row r="304" spans="1:7" ht="22.5" x14ac:dyDescent="0.45">
      <c r="A304" s="150" t="s">
        <v>444</v>
      </c>
      <c r="B304" s="189"/>
      <c r="C304" s="190"/>
      <c r="D304" s="154">
        <f>D303/(COUNT(B257:C264,B269:C289,B292:C299)*2)</f>
        <v>0.61842105263157898</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43542</v>
      </c>
      <c r="B307" s="114"/>
      <c r="C307" s="135"/>
      <c r="D307" s="114"/>
      <c r="E307" s="108"/>
      <c r="F307" s="114"/>
      <c r="G307" s="114"/>
    </row>
    <row r="308" spans="1:7" ht="21" x14ac:dyDescent="0.4">
      <c r="A308" s="454" t="s">
        <v>28</v>
      </c>
      <c r="B308" s="455" t="s">
        <v>29</v>
      </c>
      <c r="C308" s="455"/>
      <c r="D308" s="455" t="s">
        <v>42</v>
      </c>
      <c r="E308" s="456" t="s">
        <v>266</v>
      </c>
      <c r="F308" s="456" t="s">
        <v>302</v>
      </c>
      <c r="G308" s="129"/>
    </row>
    <row r="309" spans="1:7" ht="21" x14ac:dyDescent="0.4">
      <c r="A309" s="454"/>
      <c r="B309" s="118" t="s">
        <v>32</v>
      </c>
      <c r="C309" s="118" t="s">
        <v>31</v>
      </c>
      <c r="D309" s="455"/>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s="258" customFormat="1" ht="22.5" x14ac:dyDescent="0.4">
      <c r="A334" s="159" t="s">
        <v>118</v>
      </c>
      <c r="B334" s="122" t="s">
        <v>30</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38.2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s="258" customFormat="1"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s="258" customFormat="1" ht="21" x14ac:dyDescent="0.3">
      <c r="A357" s="467"/>
      <c r="B357" s="467"/>
      <c r="C357" s="467"/>
      <c r="D357" s="467"/>
      <c r="E357" s="467"/>
      <c r="F357" s="467"/>
      <c r="G357" s="467"/>
    </row>
    <row r="358" spans="1:7" ht="32.25" customHeight="1" x14ac:dyDescent="0.4">
      <c r="A358" s="512" t="s">
        <v>311</v>
      </c>
      <c r="B358" s="512"/>
      <c r="C358" s="512"/>
      <c r="D358" s="512"/>
      <c r="E358" s="512"/>
      <c r="F358" s="51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147"/>
      <c r="F366" s="123"/>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43542</v>
      </c>
      <c r="B374" s="114"/>
      <c r="C374" s="135"/>
      <c r="D374" s="114"/>
      <c r="E374" s="225"/>
      <c r="F374" s="173"/>
      <c r="G374" s="173"/>
    </row>
    <row r="375" spans="1:7" s="6" customFormat="1" ht="21" x14ac:dyDescent="0.4">
      <c r="A375" s="454" t="s">
        <v>28</v>
      </c>
      <c r="B375" s="455" t="s">
        <v>29</v>
      </c>
      <c r="C375" s="455"/>
      <c r="D375" s="455" t="s">
        <v>42</v>
      </c>
      <c r="E375" s="456" t="s">
        <v>266</v>
      </c>
      <c r="F375" s="456" t="s">
        <v>302</v>
      </c>
      <c r="G375" s="173"/>
    </row>
    <row r="376" spans="1:7" s="6" customFormat="1" ht="21" x14ac:dyDescent="0.4">
      <c r="A376" s="454"/>
      <c r="B376" s="118" t="s">
        <v>32</v>
      </c>
      <c r="C376" s="118" t="s">
        <v>31</v>
      </c>
      <c r="D376" s="455"/>
      <c r="E376" s="456"/>
      <c r="F376" s="456"/>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t="s">
        <v>30</v>
      </c>
      <c r="C379" s="122"/>
      <c r="D379" s="158"/>
      <c r="E379" s="127"/>
      <c r="F379" s="123"/>
      <c r="G379" s="173"/>
    </row>
    <row r="380" spans="1:7" s="6" customFormat="1" ht="22.5" x14ac:dyDescent="0.4">
      <c r="A380" s="157" t="s">
        <v>215</v>
      </c>
      <c r="B380" s="122" t="s">
        <v>30</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t="s">
        <v>30</v>
      </c>
      <c r="C382" s="122"/>
      <c r="D382" s="191"/>
      <c r="E382" s="127"/>
      <c r="F382" s="123"/>
      <c r="G382" s="173"/>
    </row>
    <row r="383" spans="1:7" s="6" customFormat="1" ht="21" x14ac:dyDescent="0.4">
      <c r="A383" s="215" t="s">
        <v>126</v>
      </c>
      <c r="B383" s="122" t="s">
        <v>30</v>
      </c>
      <c r="C383" s="174" t="str">
        <f>IF(B383=0, -5, "0")</f>
        <v>0</v>
      </c>
      <c r="D383" s="127"/>
      <c r="E383" s="127"/>
      <c r="F383" s="123"/>
      <c r="G383" s="173"/>
    </row>
    <row r="384" spans="1:7" s="6" customFormat="1" ht="42" x14ac:dyDescent="0.4">
      <c r="A384" s="157" t="s">
        <v>146</v>
      </c>
      <c r="B384" s="122" t="s">
        <v>30</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t="s">
        <v>30</v>
      </c>
      <c r="C386" s="122"/>
      <c r="D386" s="127"/>
      <c r="E386" s="127"/>
      <c r="F386" s="123"/>
      <c r="G386" s="173"/>
    </row>
    <row r="387" spans="1:7" s="6" customFormat="1" ht="22.5" x14ac:dyDescent="0.45">
      <c r="A387" s="226" t="s">
        <v>50</v>
      </c>
      <c r="B387" s="122" t="s">
        <v>30</v>
      </c>
      <c r="C387" s="143" t="str">
        <f>IF(B387=0, -10, IF(B387=1, -5, "0"))</f>
        <v>0</v>
      </c>
      <c r="D387" s="123"/>
      <c r="E387" s="127"/>
      <c r="F387" s="123"/>
      <c r="G387" s="173"/>
    </row>
    <row r="388" spans="1:7" s="6" customFormat="1" ht="21" x14ac:dyDescent="0.4">
      <c r="A388" s="164" t="s">
        <v>113</v>
      </c>
      <c r="B388" s="122" t="s">
        <v>30</v>
      </c>
      <c r="C388" s="122"/>
      <c r="D388" s="123"/>
      <c r="E388" s="127"/>
      <c r="F388" s="123"/>
      <c r="G388" s="173"/>
    </row>
    <row r="389" spans="1:7" s="6" customFormat="1" ht="21" x14ac:dyDescent="0.4">
      <c r="A389" s="164" t="s">
        <v>118</v>
      </c>
      <c r="B389" s="122" t="s">
        <v>30</v>
      </c>
      <c r="C389" s="122"/>
      <c r="D389" s="227"/>
      <c r="E389" s="127"/>
      <c r="F389" s="123"/>
      <c r="G389" s="173"/>
    </row>
    <row r="390" spans="1:7" s="6" customFormat="1" ht="21" x14ac:dyDescent="0.4">
      <c r="A390" s="130" t="s">
        <v>34</v>
      </c>
      <c r="B390" s="130"/>
      <c r="C390" s="130"/>
      <c r="D390" s="130">
        <f>SUM(B379:C389)</f>
        <v>0</v>
      </c>
      <c r="E390" s="225"/>
      <c r="F390" s="173"/>
      <c r="G390" s="173"/>
    </row>
    <row r="391" spans="1:7" s="6" customFormat="1" ht="21" x14ac:dyDescent="0.4">
      <c r="A391" s="130" t="s">
        <v>33</v>
      </c>
      <c r="B391" s="131"/>
      <c r="C391" s="132"/>
      <c r="D391" s="133" t="e">
        <f>D390/(COUNT(B379:C389)*2)</f>
        <v>#DIV/0!</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t="s">
        <v>30</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t="s">
        <v>30</v>
      </c>
      <c r="C397" s="122"/>
      <c r="D397" s="229"/>
      <c r="E397" s="127"/>
      <c r="F397" s="123"/>
      <c r="G397" s="173"/>
    </row>
    <row r="398" spans="1:7" s="6" customFormat="1" ht="21" x14ac:dyDescent="0.4">
      <c r="A398" s="121" t="s">
        <v>117</v>
      </c>
      <c r="B398" s="122" t="s">
        <v>30</v>
      </c>
      <c r="C398" s="122"/>
      <c r="D398" s="193"/>
      <c r="E398" s="127"/>
      <c r="F398" s="123"/>
      <c r="G398" s="173"/>
    </row>
    <row r="399" spans="1:7" s="6" customFormat="1" ht="22.5" x14ac:dyDescent="0.45">
      <c r="A399" s="226" t="s">
        <v>7</v>
      </c>
      <c r="B399" s="122" t="s">
        <v>30</v>
      </c>
      <c r="C399" s="143" t="str">
        <f>IF(B399=0, -10, IF(B399=1, -5, "0"))</f>
        <v>0</v>
      </c>
      <c r="D399" s="193"/>
      <c r="E399" s="127"/>
      <c r="F399" s="123"/>
      <c r="G399" s="173"/>
    </row>
    <row r="400" spans="1:7" s="6" customFormat="1" ht="22.5" x14ac:dyDescent="0.4">
      <c r="A400" s="214" t="s">
        <v>391</v>
      </c>
      <c r="B400" s="122" t="s">
        <v>30</v>
      </c>
      <c r="C400" s="143" t="str">
        <f>IF(B400=0, -10, "0")</f>
        <v>0</v>
      </c>
      <c r="D400" s="184"/>
      <c r="E400" s="127"/>
      <c r="F400" s="123"/>
      <c r="G400" s="129"/>
    </row>
    <row r="401" spans="1:7" s="6" customFormat="1" ht="21" x14ac:dyDescent="0.4">
      <c r="A401" s="138" t="s">
        <v>186</v>
      </c>
      <c r="B401" s="122" t="s">
        <v>30</v>
      </c>
      <c r="C401" s="122"/>
      <c r="D401" s="193"/>
      <c r="E401" s="127"/>
      <c r="F401" s="123"/>
      <c r="G401" s="173"/>
    </row>
    <row r="402" spans="1:7" s="6" customFormat="1" ht="67.5" x14ac:dyDescent="0.4">
      <c r="A402" s="230" t="s">
        <v>316</v>
      </c>
      <c r="B402" s="122" t="s">
        <v>30</v>
      </c>
      <c r="C402" s="143" t="str">
        <f>IF(B402=0, -10, "0")</f>
        <v>0</v>
      </c>
      <c r="D402" s="193"/>
      <c r="E402" s="128"/>
      <c r="F402" s="123"/>
      <c r="G402" s="173"/>
    </row>
    <row r="403" spans="1:7" s="6" customFormat="1" ht="21" x14ac:dyDescent="0.4">
      <c r="A403" s="121" t="s">
        <v>217</v>
      </c>
      <c r="B403" s="122" t="s">
        <v>30</v>
      </c>
      <c r="C403" s="122"/>
      <c r="D403" s="193"/>
      <c r="E403" s="127"/>
      <c r="F403" s="123"/>
      <c r="G403" s="173"/>
    </row>
    <row r="404" spans="1:7" s="6" customFormat="1" ht="21" x14ac:dyDescent="0.4">
      <c r="A404" s="121" t="s">
        <v>142</v>
      </c>
      <c r="B404" s="122" t="s">
        <v>30</v>
      </c>
      <c r="C404" s="122"/>
      <c r="D404" s="193"/>
      <c r="E404" s="128"/>
      <c r="F404" s="123"/>
      <c r="G404" s="173"/>
    </row>
    <row r="405" spans="1:7" s="6" customFormat="1" ht="21" x14ac:dyDescent="0.4">
      <c r="A405" s="121" t="s">
        <v>310</v>
      </c>
      <c r="B405" s="122" t="s">
        <v>30</v>
      </c>
      <c r="C405" s="231"/>
      <c r="D405" s="196"/>
      <c r="E405" s="128"/>
      <c r="F405" s="123"/>
      <c r="G405" s="129"/>
    </row>
    <row r="406" spans="1:7" s="6" customFormat="1" ht="21" x14ac:dyDescent="0.4">
      <c r="A406" s="121" t="s">
        <v>416</v>
      </c>
      <c r="B406" s="122" t="s">
        <v>30</v>
      </c>
      <c r="C406" s="126"/>
      <c r="D406" s="229"/>
      <c r="E406" s="127"/>
      <c r="F406" s="123"/>
      <c r="G406" s="173"/>
    </row>
    <row r="407" spans="1:7" s="6" customFormat="1" ht="21" x14ac:dyDescent="0.4">
      <c r="A407" s="168" t="s">
        <v>133</v>
      </c>
      <c r="B407" s="122" t="s">
        <v>30</v>
      </c>
      <c r="C407" s="174" t="str">
        <f>IF(B407=0, -5, "0")</f>
        <v>0</v>
      </c>
      <c r="D407" s="229"/>
      <c r="E407" s="127"/>
      <c r="F407" s="123"/>
      <c r="G407" s="173"/>
    </row>
    <row r="408" spans="1:7" s="6" customFormat="1" ht="35.25" customHeight="1" x14ac:dyDescent="0.45">
      <c r="A408" s="290" t="s">
        <v>354</v>
      </c>
      <c r="B408" s="122" t="s">
        <v>30</v>
      </c>
      <c r="C408" s="142" t="str">
        <f>IF(B408=0, -2, "0")</f>
        <v>0</v>
      </c>
      <c r="D408" s="229"/>
      <c r="E408" s="180"/>
      <c r="F408" s="123"/>
      <c r="G408" s="173"/>
    </row>
    <row r="409" spans="1:7" s="6" customFormat="1" ht="18" customHeight="1" x14ac:dyDescent="0.45">
      <c r="A409" s="290" t="s">
        <v>63</v>
      </c>
      <c r="B409" s="122" t="s">
        <v>30</v>
      </c>
      <c r="C409" s="142" t="str">
        <f>IF(B409=0, -2, "0")</f>
        <v>0</v>
      </c>
      <c r="D409" s="229"/>
      <c r="E409" s="180"/>
      <c r="F409" s="123"/>
      <c r="G409" s="173"/>
    </row>
    <row r="410" spans="1:7" s="6" customFormat="1" ht="18" customHeight="1" x14ac:dyDescent="0.45">
      <c r="A410" s="290" t="s">
        <v>331</v>
      </c>
      <c r="B410" s="122" t="s">
        <v>30</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t="s">
        <v>30</v>
      </c>
      <c r="C412" s="126"/>
      <c r="D412" s="229"/>
      <c r="E412" s="127"/>
      <c r="F412" s="123"/>
      <c r="G412" s="173"/>
    </row>
    <row r="413" spans="1:7" s="6" customFormat="1" ht="21" x14ac:dyDescent="0.4">
      <c r="A413" s="125" t="s">
        <v>360</v>
      </c>
      <c r="B413" s="122" t="s">
        <v>30</v>
      </c>
      <c r="C413" s="126"/>
      <c r="D413" s="232"/>
      <c r="E413" s="127"/>
      <c r="F413" s="123"/>
      <c r="G413" s="173"/>
    </row>
    <row r="414" spans="1:7" s="6" customFormat="1" ht="21" x14ac:dyDescent="0.4">
      <c r="A414" s="201" t="s">
        <v>426</v>
      </c>
      <c r="B414" s="122" t="s">
        <v>30</v>
      </c>
      <c r="C414" s="126"/>
      <c r="D414" s="201"/>
      <c r="E414" s="127"/>
      <c r="F414" s="123"/>
      <c r="G414" s="173"/>
    </row>
    <row r="415" spans="1:7" s="260" customFormat="1" ht="21" x14ac:dyDescent="0.4">
      <c r="A415" s="510"/>
      <c r="B415" s="449"/>
      <c r="C415" s="449"/>
      <c r="D415" s="449"/>
      <c r="E415" s="449"/>
      <c r="F415" s="449"/>
      <c r="G415" s="449"/>
    </row>
    <row r="416" spans="1:7" s="6" customFormat="1" ht="24.75" x14ac:dyDescent="0.4">
      <c r="A416" s="515" t="s">
        <v>320</v>
      </c>
      <c r="B416" s="515"/>
      <c r="C416" s="515"/>
      <c r="D416" s="515"/>
      <c r="E416" s="515"/>
      <c r="F416" s="515"/>
      <c r="G416" s="173"/>
    </row>
    <row r="417" spans="1:7" s="6" customFormat="1" ht="22.5" x14ac:dyDescent="0.4">
      <c r="A417" s="121" t="s">
        <v>329</v>
      </c>
      <c r="B417" s="122" t="s">
        <v>30</v>
      </c>
      <c r="C417" s="335"/>
      <c r="D417" s="335"/>
      <c r="E417" s="335"/>
      <c r="F417" s="123"/>
      <c r="G417" s="173"/>
    </row>
    <row r="418" spans="1:7" s="6" customFormat="1" ht="21" x14ac:dyDescent="0.4">
      <c r="A418" s="185" t="s">
        <v>303</v>
      </c>
      <c r="B418" s="122" t="s">
        <v>30</v>
      </c>
      <c r="C418" s="346"/>
      <c r="D418" s="196"/>
      <c r="E418" s="327"/>
      <c r="F418" s="123"/>
      <c r="G418" s="173"/>
    </row>
    <row r="419" spans="1:7" s="6" customFormat="1" ht="21" x14ac:dyDescent="0.4">
      <c r="A419" s="125" t="s">
        <v>376</v>
      </c>
      <c r="B419" s="122" t="s">
        <v>30</v>
      </c>
      <c r="C419" s="126"/>
      <c r="D419" s="229"/>
      <c r="E419" s="127"/>
      <c r="F419" s="123"/>
      <c r="G419" s="173"/>
    </row>
    <row r="420" spans="1:7" s="6"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6" customFormat="1" ht="21" x14ac:dyDescent="0.4">
      <c r="A422" s="188" t="s">
        <v>318</v>
      </c>
      <c r="B422" s="122" t="s">
        <v>30</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t="str">
        <f>IF(D424=1, 2, IF(AND(D424&lt;1,D424&gt;0), 1, IF(D424=0,"0","NA")))</f>
        <v>NA</v>
      </c>
      <c r="C424" s="122"/>
      <c r="D424" s="411" t="str">
        <f>IFERROR(E424/F424,"N.A")</f>
        <v>N.A</v>
      </c>
      <c r="E424" s="147"/>
      <c r="F424" s="123"/>
      <c r="G424" s="173"/>
    </row>
    <row r="425" spans="1:7" s="6" customFormat="1" ht="21" x14ac:dyDescent="0.4">
      <c r="A425" s="130" t="s">
        <v>34</v>
      </c>
      <c r="B425" s="130"/>
      <c r="C425" s="130"/>
      <c r="D425" s="130">
        <f>SUM(B394:C414,B417:C424)</f>
        <v>0</v>
      </c>
      <c r="E425" s="225"/>
      <c r="F425" s="173"/>
      <c r="G425" s="173"/>
    </row>
    <row r="426" spans="1:7" s="6" customFormat="1" ht="21" x14ac:dyDescent="0.4">
      <c r="A426" s="130" t="s">
        <v>33</v>
      </c>
      <c r="B426" s="131"/>
      <c r="C426" s="132"/>
      <c r="D426" s="133" t="e">
        <f>D425/(COUNT(B394:C414,B417:C424)*2)</f>
        <v>#DIV/0!</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0</v>
      </c>
      <c r="E428" s="225"/>
      <c r="F428" s="173"/>
      <c r="G428" s="173"/>
    </row>
    <row r="429" spans="1:7" s="6" customFormat="1" ht="22.5" x14ac:dyDescent="0.45">
      <c r="A429" s="150" t="s">
        <v>449</v>
      </c>
      <c r="B429" s="189"/>
      <c r="C429" s="190"/>
      <c r="D429" s="154" t="e">
        <f>D428/(COUNT(B379:C389,B394:C414,B417:C424)*2)</f>
        <v>#DIV/0!</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43542</v>
      </c>
      <c r="B432" s="114"/>
      <c r="C432" s="135"/>
      <c r="D432" s="129"/>
      <c r="E432" s="108"/>
      <c r="F432" s="114"/>
      <c r="G432" s="114"/>
    </row>
    <row r="433" spans="1:7" ht="21" x14ac:dyDescent="0.4">
      <c r="A433" s="454" t="s">
        <v>28</v>
      </c>
      <c r="B433" s="455" t="s">
        <v>29</v>
      </c>
      <c r="C433" s="455"/>
      <c r="D433" s="455" t="s">
        <v>42</v>
      </c>
      <c r="E433" s="456" t="s">
        <v>266</v>
      </c>
      <c r="F433" s="456" t="s">
        <v>302</v>
      </c>
      <c r="G433" s="129"/>
    </row>
    <row r="434" spans="1:7" ht="21" x14ac:dyDescent="0.4">
      <c r="A434" s="454"/>
      <c r="B434" s="118" t="s">
        <v>32</v>
      </c>
      <c r="C434" s="118" t="s">
        <v>31</v>
      </c>
      <c r="D434" s="455"/>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84" x14ac:dyDescent="0.4">
      <c r="A450" s="121" t="s">
        <v>274</v>
      </c>
      <c r="B450" s="122">
        <v>1</v>
      </c>
      <c r="C450" s="122"/>
      <c r="D450" s="172" t="s">
        <v>506</v>
      </c>
      <c r="E450" s="123" t="s">
        <v>485</v>
      </c>
      <c r="F450" s="123" t="s">
        <v>298</v>
      </c>
      <c r="G450" s="114"/>
    </row>
    <row r="451" spans="1:7" ht="21" x14ac:dyDescent="0.4">
      <c r="A451" s="138" t="s">
        <v>5</v>
      </c>
      <c r="B451" s="122">
        <v>2</v>
      </c>
      <c r="C451" s="122"/>
      <c r="D451" s="163"/>
      <c r="E451" s="124"/>
      <c r="F451" s="123"/>
      <c r="G451" s="114"/>
    </row>
    <row r="452" spans="1:7" ht="42" x14ac:dyDescent="0.4">
      <c r="A452" s="215" t="s">
        <v>361</v>
      </c>
      <c r="B452" s="122">
        <v>1</v>
      </c>
      <c r="C452" s="174" t="str">
        <f>IF(B452=0, -5, "0")</f>
        <v>0</v>
      </c>
      <c r="D452" s="163" t="s">
        <v>507</v>
      </c>
      <c r="E452" s="123" t="s">
        <v>508</v>
      </c>
      <c r="F452" s="123" t="s">
        <v>299</v>
      </c>
      <c r="G452" s="114"/>
    </row>
    <row r="453" spans="1:7" ht="22.5" x14ac:dyDescent="0.45">
      <c r="A453" s="215" t="s">
        <v>362</v>
      </c>
      <c r="B453" s="122">
        <v>2</v>
      </c>
      <c r="C453" s="169" t="str">
        <f>IF(B453=0, -5, "0")</f>
        <v>0</v>
      </c>
      <c r="D453" s="239"/>
      <c r="E453" s="124"/>
      <c r="F453" s="123"/>
      <c r="G453" s="114"/>
    </row>
    <row r="454" spans="1:7" ht="66.75" customHeight="1" x14ac:dyDescent="0.4">
      <c r="A454" s="121" t="s">
        <v>85</v>
      </c>
      <c r="B454" s="122">
        <v>1</v>
      </c>
      <c r="C454" s="126"/>
      <c r="D454" s="422" t="s">
        <v>509</v>
      </c>
      <c r="E454" s="123" t="s">
        <v>510</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5" t="s">
        <v>311</v>
      </c>
      <c r="B464" s="515"/>
      <c r="C464" s="515"/>
      <c r="D464" s="515"/>
      <c r="E464" s="515"/>
      <c r="F464" s="515"/>
      <c r="G464" s="114"/>
    </row>
    <row r="465" spans="1:7" ht="105" x14ac:dyDescent="0.4">
      <c r="A465" s="121" t="s">
        <v>329</v>
      </c>
      <c r="B465" s="122">
        <v>1</v>
      </c>
      <c r="C465" s="217"/>
      <c r="D465" s="423" t="s">
        <v>511</v>
      </c>
      <c r="E465" s="161" t="s">
        <v>512</v>
      </c>
      <c r="F465" s="123" t="s">
        <v>298</v>
      </c>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36</v>
      </c>
      <c r="E472" s="108"/>
      <c r="F472" s="114"/>
      <c r="G472" s="114"/>
    </row>
    <row r="473" spans="1:7" ht="21" x14ac:dyDescent="0.4">
      <c r="A473" s="130" t="s">
        <v>33</v>
      </c>
      <c r="B473" s="131"/>
      <c r="C473" s="132"/>
      <c r="D473" s="133">
        <f>D472/(COUNT(B449:C462,B465:C471)*2)</f>
        <v>0.9</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52</v>
      </c>
      <c r="E475" s="108"/>
      <c r="F475" s="114"/>
      <c r="G475" s="114"/>
    </row>
    <row r="476" spans="1:7" ht="22.5" x14ac:dyDescent="0.45">
      <c r="A476" s="150" t="s">
        <v>452</v>
      </c>
      <c r="B476" s="189"/>
      <c r="C476" s="190"/>
      <c r="D476" s="154">
        <f>D475/(COUNT(B449:C462,B437:C444,B465:C471)*2)</f>
        <v>0.9285714285714286</v>
      </c>
      <c r="E476" s="108"/>
      <c r="F476" s="114"/>
      <c r="G476" s="114"/>
    </row>
    <row r="477" spans="1:7" ht="21" x14ac:dyDescent="0.4">
      <c r="A477" s="155"/>
      <c r="B477" s="114"/>
      <c r="C477" s="135"/>
      <c r="D477" s="114"/>
      <c r="E477" s="108"/>
      <c r="F477" s="114"/>
      <c r="G477" s="114"/>
    </row>
    <row r="478" spans="1:7" s="258" customFormat="1" ht="24.75" x14ac:dyDescent="0.4">
      <c r="A478" s="516" t="s">
        <v>425</v>
      </c>
      <c r="B478" s="516"/>
      <c r="C478" s="516"/>
      <c r="D478" s="516"/>
      <c r="E478" s="516"/>
      <c r="F478" s="516"/>
      <c r="G478" s="114"/>
    </row>
    <row r="479" spans="1:7" s="258" customFormat="1" ht="21" customHeight="1" x14ac:dyDescent="0.4">
      <c r="A479" s="234">
        <f>B11</f>
        <v>43542</v>
      </c>
      <c r="G479" s="114"/>
    </row>
    <row r="480" spans="1:7" s="258" customFormat="1" ht="21" x14ac:dyDescent="0.4">
      <c r="A480" s="486" t="s">
        <v>28</v>
      </c>
      <c r="B480" s="487" t="s">
        <v>29</v>
      </c>
      <c r="C480" s="487"/>
      <c r="D480" s="487" t="s">
        <v>42</v>
      </c>
      <c r="E480" s="488" t="s">
        <v>266</v>
      </c>
      <c r="F480" s="488" t="s">
        <v>302</v>
      </c>
      <c r="G480" s="114"/>
    </row>
    <row r="481" spans="1:7" s="258" customFormat="1" ht="21" x14ac:dyDescent="0.4">
      <c r="A481" s="486"/>
      <c r="B481" s="320" t="s">
        <v>32</v>
      </c>
      <c r="C481" s="320" t="s">
        <v>31</v>
      </c>
      <c r="D481" s="487"/>
      <c r="E481" s="488"/>
      <c r="F481" s="488"/>
      <c r="G481" s="114"/>
    </row>
    <row r="482" spans="1:7" s="260" customFormat="1" ht="22.5" x14ac:dyDescent="0.4">
      <c r="A482" s="367"/>
      <c r="B482" s="368"/>
      <c r="C482" s="368"/>
      <c r="D482" s="368"/>
      <c r="E482" s="354"/>
      <c r="F482" s="354"/>
      <c r="G482" s="173"/>
    </row>
    <row r="483" spans="1:7" s="260" customFormat="1" ht="24.75" x14ac:dyDescent="0.4">
      <c r="A483" s="477" t="s">
        <v>52</v>
      </c>
      <c r="B483" s="477"/>
      <c r="C483" s="477"/>
      <c r="D483" s="477"/>
      <c r="E483" s="477"/>
      <c r="F483" s="477"/>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74" t="s">
        <v>463</v>
      </c>
      <c r="B491" s="475"/>
      <c r="C491" s="475"/>
      <c r="D491" s="475"/>
      <c r="E491" s="475"/>
      <c r="F491" s="475"/>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9" t="s">
        <v>23</v>
      </c>
      <c r="B505" s="490"/>
      <c r="C505" s="490"/>
      <c r="D505" s="490"/>
      <c r="E505" s="490"/>
      <c r="F505" s="491"/>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9"/>
      <c r="B517" s="499"/>
      <c r="C517" s="499"/>
      <c r="D517" s="499"/>
      <c r="E517" s="499"/>
      <c r="F517" s="499"/>
      <c r="G517" s="499"/>
    </row>
    <row r="518" spans="1:7" s="258" customFormat="1" ht="26.25" customHeight="1" x14ac:dyDescent="0.5">
      <c r="A518" s="369" t="s">
        <v>311</v>
      </c>
      <c r="B518" s="511"/>
      <c r="C518" s="511"/>
      <c r="D518" s="511"/>
      <c r="E518" s="511"/>
      <c r="F518" s="511"/>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17" t="s">
        <v>97</v>
      </c>
      <c r="B530" s="517"/>
      <c r="C530" s="517"/>
      <c r="D530" s="517"/>
      <c r="E530" s="517"/>
      <c r="F530" s="517"/>
      <c r="G530" s="114"/>
    </row>
    <row r="531" spans="1:7" s="258" customFormat="1" ht="22.5" customHeight="1" x14ac:dyDescent="0.4">
      <c r="A531" s="234">
        <f>B11</f>
        <v>43542</v>
      </c>
      <c r="B531" s="114"/>
      <c r="C531" s="135"/>
      <c r="D531" s="137"/>
      <c r="E531" s="137"/>
      <c r="F531" s="137"/>
      <c r="G531" s="114"/>
    </row>
    <row r="532" spans="1:7" s="258" customFormat="1" ht="21" x14ac:dyDescent="0.4">
      <c r="A532" s="492" t="s">
        <v>28</v>
      </c>
      <c r="B532" s="494" t="s">
        <v>29</v>
      </c>
      <c r="C532" s="495"/>
      <c r="D532" s="455" t="s">
        <v>42</v>
      </c>
      <c r="E532" s="456" t="s">
        <v>266</v>
      </c>
      <c r="F532" s="456" t="s">
        <v>302</v>
      </c>
      <c r="G532" s="114"/>
    </row>
    <row r="533" spans="1:7" s="258" customFormat="1" ht="21" x14ac:dyDescent="0.4">
      <c r="A533" s="493"/>
      <c r="B533" s="315" t="s">
        <v>32</v>
      </c>
      <c r="C533" s="316" t="s">
        <v>31</v>
      </c>
      <c r="D533" s="455"/>
      <c r="E533" s="456"/>
      <c r="F533" s="456"/>
      <c r="G533" s="114"/>
    </row>
    <row r="534" spans="1:7" s="80" customFormat="1" ht="22.5" x14ac:dyDescent="0.4">
      <c r="A534" s="365"/>
      <c r="B534" s="366"/>
      <c r="C534" s="366"/>
      <c r="D534" s="361"/>
      <c r="E534" s="362"/>
      <c r="F534" s="362"/>
      <c r="G534" s="129"/>
    </row>
    <row r="535" spans="1:7" s="258" customFormat="1" ht="24.75" x14ac:dyDescent="0.4">
      <c r="A535" s="370" t="s">
        <v>17</v>
      </c>
      <c r="B535" s="317"/>
      <c r="C535" s="513"/>
      <c r="D535" s="513"/>
      <c r="E535" s="513"/>
      <c r="F535" s="514"/>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8" t="s">
        <v>34</v>
      </c>
      <c r="B542" s="469"/>
      <c r="C542" s="470"/>
      <c r="D542" s="407">
        <f>SUM(B536:C541)</f>
        <v>12</v>
      </c>
      <c r="E542" s="248"/>
      <c r="F542" s="248"/>
      <c r="G542" s="114"/>
    </row>
    <row r="543" spans="1:7" s="258" customFormat="1" ht="21" customHeight="1" x14ac:dyDescent="0.4">
      <c r="A543" s="468" t="s">
        <v>33</v>
      </c>
      <c r="B543" s="469"/>
      <c r="C543" s="470"/>
      <c r="D543" s="388">
        <f>D542/(COUNT(B536:C541)*2)</f>
        <v>1</v>
      </c>
      <c r="E543" s="248"/>
      <c r="F543" s="248"/>
      <c r="G543" s="114"/>
    </row>
    <row r="544" spans="1:7" s="258" customFormat="1" ht="21" x14ac:dyDescent="0.4">
      <c r="A544" s="442"/>
      <c r="B544" s="442"/>
      <c r="C544" s="442"/>
      <c r="D544" s="442"/>
      <c r="E544" s="442"/>
      <c r="F544" s="442"/>
      <c r="G544" s="135"/>
    </row>
    <row r="545" spans="1:7" s="258" customFormat="1" ht="24.75" x14ac:dyDescent="0.4">
      <c r="A545" s="363" t="s">
        <v>94</v>
      </c>
      <c r="B545" s="137"/>
      <c r="C545" s="137"/>
      <c r="D545" s="173"/>
      <c r="E545" s="225"/>
      <c r="F545" s="173"/>
      <c r="G545" s="135"/>
    </row>
    <row r="546" spans="1:7" s="258" customFormat="1" ht="84" x14ac:dyDescent="0.4">
      <c r="A546" s="121" t="s">
        <v>99</v>
      </c>
      <c r="B546" s="122">
        <v>1</v>
      </c>
      <c r="C546" s="206"/>
      <c r="D546" s="158" t="s">
        <v>513</v>
      </c>
      <c r="E546" s="123" t="s">
        <v>514</v>
      </c>
      <c r="F546" s="123" t="s">
        <v>299</v>
      </c>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105" x14ac:dyDescent="0.4">
      <c r="A549" s="121" t="s">
        <v>114</v>
      </c>
      <c r="B549" s="122">
        <v>0</v>
      </c>
      <c r="C549" s="122"/>
      <c r="D549" s="424" t="s">
        <v>532</v>
      </c>
      <c r="E549" s="128" t="s">
        <v>573</v>
      </c>
      <c r="F549" s="123" t="s">
        <v>298</v>
      </c>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34"/>
      <c r="B556" s="467"/>
      <c r="C556" s="467"/>
      <c r="D556" s="467"/>
      <c r="E556" s="467"/>
      <c r="F556" s="467"/>
      <c r="G556" s="467"/>
    </row>
    <row r="557" spans="1:7" s="258" customFormat="1" ht="35.25" customHeight="1" x14ac:dyDescent="0.4">
      <c r="A557" s="371" t="s">
        <v>311</v>
      </c>
      <c r="B557" s="337"/>
      <c r="C557" s="465"/>
      <c r="D557" s="465"/>
      <c r="E557" s="465"/>
      <c r="F557" s="466"/>
      <c r="G557" s="129"/>
    </row>
    <row r="558" spans="1:7" s="258" customFormat="1" ht="105" x14ac:dyDescent="0.4">
      <c r="A558" s="125" t="s">
        <v>329</v>
      </c>
      <c r="B558" s="122">
        <v>1</v>
      </c>
      <c r="C558" s="183"/>
      <c r="D558" s="170" t="s">
        <v>511</v>
      </c>
      <c r="E558" s="128" t="s">
        <v>512</v>
      </c>
      <c r="F558" s="123" t="s">
        <v>299</v>
      </c>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60" t="s">
        <v>34</v>
      </c>
      <c r="B566" s="460"/>
      <c r="C566" s="461"/>
      <c r="D566" s="358">
        <f>SUM(B558:C565,B546:C555)</f>
        <v>30</v>
      </c>
      <c r="E566" s="108"/>
      <c r="F566" s="114"/>
      <c r="G566" s="114"/>
    </row>
    <row r="567" spans="1:7" s="258" customFormat="1" ht="21" x14ac:dyDescent="0.4">
      <c r="A567" s="460" t="s">
        <v>33</v>
      </c>
      <c r="B567" s="460"/>
      <c r="C567" s="460"/>
      <c r="D567" s="388">
        <f>D566/(COUNT(B558:C565,B546:C555)*2)</f>
        <v>0.88235294117647056</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42</v>
      </c>
      <c r="E569" s="177"/>
      <c r="F569" s="129"/>
      <c r="G569" s="114"/>
    </row>
    <row r="570" spans="1:7" ht="21" customHeight="1" x14ac:dyDescent="0.45">
      <c r="A570" s="150" t="s">
        <v>456</v>
      </c>
      <c r="B570" s="189"/>
      <c r="C570" s="190"/>
      <c r="D570" s="154">
        <f>D569/(COUNT(B546:C555,B536:C541,B558:C565)*2)</f>
        <v>0.91304347826086951</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73" t="s">
        <v>19</v>
      </c>
      <c r="B573" s="473"/>
      <c r="C573" s="473"/>
      <c r="D573" s="473"/>
      <c r="E573" s="473"/>
      <c r="F573" s="473"/>
      <c r="G573" s="114"/>
    </row>
    <row r="574" spans="1:7" ht="22.5" x14ac:dyDescent="0.4">
      <c r="A574" s="243">
        <f>B11</f>
        <v>43542</v>
      </c>
      <c r="B574" s="114"/>
      <c r="C574" s="135"/>
      <c r="D574" s="356"/>
      <c r="E574" s="356"/>
      <c r="F574" s="356"/>
      <c r="G574" s="114"/>
    </row>
    <row r="575" spans="1:7" ht="21" x14ac:dyDescent="0.4">
      <c r="A575" s="486" t="s">
        <v>28</v>
      </c>
      <c r="B575" s="487" t="s">
        <v>29</v>
      </c>
      <c r="C575" s="487"/>
      <c r="D575" s="487" t="s">
        <v>42</v>
      </c>
      <c r="E575" s="488" t="s">
        <v>266</v>
      </c>
      <c r="F575" s="488" t="s">
        <v>302</v>
      </c>
      <c r="G575" s="114"/>
    </row>
    <row r="576" spans="1:7" ht="21" x14ac:dyDescent="0.4">
      <c r="A576" s="486"/>
      <c r="B576" s="320" t="s">
        <v>32</v>
      </c>
      <c r="C576" s="320" t="s">
        <v>31</v>
      </c>
      <c r="D576" s="487"/>
      <c r="E576" s="488"/>
      <c r="F576" s="488"/>
      <c r="G576" s="129"/>
    </row>
    <row r="577" spans="1:7" s="80" customFormat="1" ht="22.5" x14ac:dyDescent="0.4">
      <c r="A577" s="372"/>
      <c r="B577" s="373"/>
      <c r="C577" s="373"/>
      <c r="D577" s="373"/>
      <c r="E577" s="341"/>
      <c r="F577" s="374"/>
      <c r="G577" s="129"/>
    </row>
    <row r="578" spans="1:7" ht="24.75" x14ac:dyDescent="0.4">
      <c r="A578" s="500" t="s">
        <v>10</v>
      </c>
      <c r="B578" s="501"/>
      <c r="C578" s="501"/>
      <c r="D578" s="501"/>
      <c r="E578" s="501"/>
      <c r="F578" s="502"/>
      <c r="G578" s="129"/>
    </row>
    <row r="579" spans="1:7" ht="21" x14ac:dyDescent="0.4">
      <c r="A579" s="121" t="s">
        <v>86</v>
      </c>
      <c r="B579" s="122">
        <v>2</v>
      </c>
      <c r="C579" s="122"/>
      <c r="D579" s="123"/>
      <c r="E579" s="124"/>
      <c r="F579" s="123"/>
      <c r="G579" s="129"/>
    </row>
    <row r="580" spans="1:7" ht="63" x14ac:dyDescent="0.4">
      <c r="A580" s="121" t="s">
        <v>45</v>
      </c>
      <c r="B580" s="122">
        <v>1</v>
      </c>
      <c r="C580" s="122"/>
      <c r="D580" s="172" t="s">
        <v>515</v>
      </c>
      <c r="E580" s="123" t="s">
        <v>516</v>
      </c>
      <c r="F580" s="123" t="s">
        <v>299</v>
      </c>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s="258" customFormat="1" ht="21" x14ac:dyDescent="0.4">
      <c r="A588" s="460" t="s">
        <v>34</v>
      </c>
      <c r="B588" s="460"/>
      <c r="C588" s="461"/>
      <c r="D588" s="358">
        <f>SUM(B579:C587)</f>
        <v>15</v>
      </c>
      <c r="E588" s="108"/>
      <c r="F588" s="114"/>
      <c r="G588" s="114"/>
    </row>
    <row r="589" spans="1:7" s="258" customFormat="1" ht="21" x14ac:dyDescent="0.4">
      <c r="A589" s="460" t="s">
        <v>33</v>
      </c>
      <c r="B589" s="460"/>
      <c r="C589" s="460"/>
      <c r="D589" s="388">
        <f>D588/(COUNT(B579:C587)*2)</f>
        <v>0.9375</v>
      </c>
      <c r="E589" s="108"/>
      <c r="F589" s="114"/>
      <c r="G589" s="114"/>
    </row>
    <row r="590" spans="1:7" s="258" customFormat="1" ht="21" x14ac:dyDescent="0.4">
      <c r="A590" s="389"/>
      <c r="B590" s="390"/>
      <c r="C590" s="390"/>
      <c r="D590" s="391"/>
      <c r="E590" s="108"/>
      <c r="F590" s="114"/>
      <c r="G590" s="114"/>
    </row>
    <row r="591" spans="1:7" ht="39.75" customHeight="1" x14ac:dyDescent="0.4">
      <c r="A591" s="503" t="s">
        <v>23</v>
      </c>
      <c r="B591" s="504"/>
      <c r="C591" s="504"/>
      <c r="D591" s="504"/>
      <c r="E591" s="504"/>
      <c r="F591" s="505"/>
      <c r="G591" s="129"/>
    </row>
    <row r="592" spans="1:7" ht="84" x14ac:dyDescent="0.4">
      <c r="A592" s="121" t="s">
        <v>87</v>
      </c>
      <c r="B592" s="122">
        <v>1</v>
      </c>
      <c r="C592" s="122"/>
      <c r="D592" s="172" t="s">
        <v>517</v>
      </c>
      <c r="E592" s="123" t="s">
        <v>518</v>
      </c>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84" x14ac:dyDescent="0.4">
      <c r="A596" s="401" t="s">
        <v>88</v>
      </c>
      <c r="B596" s="122">
        <v>1</v>
      </c>
      <c r="C596" s="195" t="str">
        <f>IF(B596=0, -5, "0")</f>
        <v>0</v>
      </c>
      <c r="D596" s="271" t="s">
        <v>521</v>
      </c>
      <c r="E596" s="425" t="s">
        <v>522</v>
      </c>
      <c r="F596" s="123" t="s">
        <v>298</v>
      </c>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114" customHeight="1" x14ac:dyDescent="0.4">
      <c r="A599" s="125" t="s">
        <v>329</v>
      </c>
      <c r="B599" s="122">
        <v>1</v>
      </c>
      <c r="C599" s="271"/>
      <c r="D599" s="172" t="s">
        <v>511</v>
      </c>
      <c r="E599" s="172" t="s">
        <v>512</v>
      </c>
      <c r="F599" s="123" t="s">
        <v>298</v>
      </c>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60" t="s">
        <v>34</v>
      </c>
      <c r="B606" s="460"/>
      <c r="C606" s="461"/>
      <c r="D606" s="358">
        <f>SUM(B592:C605)</f>
        <v>23</v>
      </c>
      <c r="E606" s="108"/>
      <c r="F606" s="114"/>
      <c r="G606" s="114"/>
    </row>
    <row r="607" spans="1:7" s="258" customFormat="1" ht="21" x14ac:dyDescent="0.4">
      <c r="A607" s="460" t="s">
        <v>33</v>
      </c>
      <c r="B607" s="460"/>
      <c r="C607" s="460"/>
      <c r="D607" s="388">
        <f>D606/(COUNT(B592:C605)*2)</f>
        <v>0.88461538461538458</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38</v>
      </c>
      <c r="E609" s="304"/>
      <c r="F609" s="304"/>
      <c r="G609" s="129"/>
    </row>
    <row r="610" spans="1:7" ht="22.5" x14ac:dyDescent="0.45">
      <c r="A610" s="462" t="s">
        <v>170</v>
      </c>
      <c r="B610" s="463"/>
      <c r="C610" s="464"/>
      <c r="D610" s="154">
        <f>D609/(COUNT(B579:C587,B592:C605)*2)</f>
        <v>0.90476190476190477</v>
      </c>
      <c r="E610" s="108"/>
      <c r="F610" s="114"/>
      <c r="G610" s="129"/>
    </row>
    <row r="611" spans="1:7" ht="21" x14ac:dyDescent="0.4">
      <c r="A611" s="155"/>
      <c r="B611" s="114"/>
      <c r="C611" s="135"/>
      <c r="G611" s="129"/>
    </row>
    <row r="612" spans="1:7" ht="19.5" customHeight="1" x14ac:dyDescent="0.45">
      <c r="A612" s="473" t="s">
        <v>8</v>
      </c>
      <c r="B612" s="473"/>
      <c r="C612" s="473"/>
      <c r="D612" s="473"/>
      <c r="E612" s="473"/>
      <c r="F612" s="473"/>
      <c r="G612" s="129"/>
    </row>
    <row r="613" spans="1:7" ht="22.5" x14ac:dyDescent="0.4">
      <c r="A613" s="156">
        <f>B11</f>
        <v>43542</v>
      </c>
      <c r="B613" s="114"/>
      <c r="C613" s="135"/>
      <c r="D613" s="137"/>
      <c r="E613" s="137"/>
      <c r="F613" s="137"/>
      <c r="G613" s="114"/>
    </row>
    <row r="614" spans="1:7" ht="21" x14ac:dyDescent="0.4">
      <c r="A614" s="454" t="s">
        <v>28</v>
      </c>
      <c r="B614" s="455" t="s">
        <v>29</v>
      </c>
      <c r="C614" s="455"/>
      <c r="D614" s="455" t="s">
        <v>42</v>
      </c>
      <c r="E614" s="456" t="s">
        <v>266</v>
      </c>
      <c r="F614" s="456" t="s">
        <v>302</v>
      </c>
      <c r="G614" s="114"/>
    </row>
    <row r="615" spans="1:7" ht="18.75" customHeight="1" x14ac:dyDescent="0.4">
      <c r="A615" s="454"/>
      <c r="B615" s="118" t="s">
        <v>32</v>
      </c>
      <c r="C615" s="118" t="s">
        <v>31</v>
      </c>
      <c r="D615" s="455"/>
      <c r="E615" s="456"/>
      <c r="F615" s="456"/>
      <c r="G615" s="129"/>
    </row>
    <row r="616" spans="1:7" s="80" customFormat="1" ht="18.75" customHeight="1" x14ac:dyDescent="0.4">
      <c r="A616" s="360"/>
      <c r="B616" s="361"/>
      <c r="C616" s="361"/>
      <c r="D616" s="361"/>
      <c r="E616" s="362"/>
      <c r="F616" s="362"/>
      <c r="G616" s="129"/>
    </row>
    <row r="617" spans="1:7" ht="24.75" x14ac:dyDescent="0.4">
      <c r="A617" s="363" t="s">
        <v>90</v>
      </c>
      <c r="B617" s="137"/>
      <c r="C617" s="471"/>
      <c r="D617" s="471"/>
      <c r="E617" s="471"/>
      <c r="F617" s="47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0" t="s">
        <v>34</v>
      </c>
      <c r="B627" s="460"/>
      <c r="C627" s="460"/>
      <c r="D627" s="358">
        <f>SUM(B618:C626)</f>
        <v>18</v>
      </c>
      <c r="E627" s="497"/>
      <c r="F627" s="476"/>
      <c r="G627" s="129"/>
    </row>
    <row r="628" spans="1:7" ht="21" x14ac:dyDescent="0.4">
      <c r="A628" s="460" t="s">
        <v>33</v>
      </c>
      <c r="B628" s="460"/>
      <c r="C628" s="460"/>
      <c r="D628" s="388">
        <f>D627/(COUNT(B618:C626)*2)</f>
        <v>1</v>
      </c>
      <c r="E628" s="498"/>
      <c r="F628" s="499"/>
      <c r="G628" s="129"/>
    </row>
    <row r="629" spans="1:7" ht="21" x14ac:dyDescent="0.4">
      <c r="A629" s="325"/>
      <c r="B629" s="135"/>
      <c r="C629" s="496"/>
      <c r="D629" s="496"/>
      <c r="E629" s="496"/>
      <c r="F629" s="496"/>
      <c r="G629" s="129"/>
    </row>
    <row r="630" spans="1:7" ht="18.75" customHeight="1" x14ac:dyDescent="0.4">
      <c r="A630" s="363" t="s">
        <v>23</v>
      </c>
      <c r="B630" s="137"/>
      <c r="C630" s="120"/>
      <c r="D630" s="120"/>
      <c r="E630" s="120"/>
      <c r="F630" s="120"/>
      <c r="G630" s="129"/>
    </row>
    <row r="631" spans="1:7" ht="84" x14ac:dyDescent="0.4">
      <c r="A631" s="138" t="s">
        <v>83</v>
      </c>
      <c r="B631" s="122">
        <v>1</v>
      </c>
      <c r="C631" s="122"/>
      <c r="D631" s="193" t="s">
        <v>519</v>
      </c>
      <c r="E631" s="123" t="s">
        <v>520</v>
      </c>
      <c r="F631" s="123" t="s">
        <v>299</v>
      </c>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8" t="s">
        <v>34</v>
      </c>
      <c r="B639" s="469"/>
      <c r="C639" s="470"/>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1"/>
      <c r="D642" s="471"/>
      <c r="E642" s="471"/>
      <c r="F642" s="47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8" t="s">
        <v>34</v>
      </c>
      <c r="B650" s="469"/>
      <c r="C650" s="470"/>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5"/>
      <c r="B652" s="485"/>
      <c r="C652" s="485"/>
      <c r="D652" s="485"/>
      <c r="E652" s="485"/>
      <c r="F652" s="485"/>
      <c r="G652" s="485"/>
    </row>
    <row r="653" spans="1:16382" ht="24.75" x14ac:dyDescent="0.4">
      <c r="A653" s="363" t="s">
        <v>26</v>
      </c>
      <c r="B653" s="471"/>
      <c r="C653" s="471"/>
      <c r="D653" s="471"/>
      <c r="E653" s="471"/>
      <c r="F653" s="47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05" x14ac:dyDescent="0.4">
      <c r="A659" s="244" t="s">
        <v>326</v>
      </c>
      <c r="B659" s="122">
        <v>0</v>
      </c>
      <c r="C659" s="143">
        <f>IF(B659=0, -10, "0")</f>
        <v>-10</v>
      </c>
      <c r="D659" s="307" t="s">
        <v>523</v>
      </c>
      <c r="E659" s="307" t="s">
        <v>524</v>
      </c>
      <c r="F659" s="123" t="s">
        <v>299</v>
      </c>
      <c r="G659" s="108"/>
    </row>
    <row r="660" spans="1:7" ht="42" x14ac:dyDescent="0.4">
      <c r="A660" s="121" t="s">
        <v>150</v>
      </c>
      <c r="B660" s="122">
        <v>2</v>
      </c>
      <c r="C660" s="122"/>
      <c r="D660" s="179"/>
      <c r="E660" s="127"/>
      <c r="F660" s="123"/>
      <c r="G660" s="108"/>
    </row>
    <row r="661" spans="1:7" ht="21" x14ac:dyDescent="0.4">
      <c r="A661" s="506" t="s">
        <v>311</v>
      </c>
      <c r="B661" s="507"/>
      <c r="C661" s="507"/>
      <c r="D661" s="507"/>
      <c r="E661" s="507"/>
      <c r="F661" s="508"/>
      <c r="G661" s="108"/>
    </row>
    <row r="662" spans="1:7" s="258" customFormat="1" ht="105" x14ac:dyDescent="0.4">
      <c r="A662" s="125" t="s">
        <v>329</v>
      </c>
      <c r="B662" s="122">
        <v>1</v>
      </c>
      <c r="C662" s="307"/>
      <c r="D662" s="140" t="s">
        <v>511</v>
      </c>
      <c r="E662" s="128" t="s">
        <v>512</v>
      </c>
      <c r="F662" s="128" t="s">
        <v>298</v>
      </c>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13</v>
      </c>
      <c r="E669" s="108"/>
      <c r="F669" s="114"/>
      <c r="G669" s="114"/>
    </row>
    <row r="670" spans="1:7" ht="21" x14ac:dyDescent="0.4">
      <c r="A670" s="130" t="s">
        <v>33</v>
      </c>
      <c r="B670" s="131"/>
      <c r="C670" s="132"/>
      <c r="D670" s="133">
        <f>D669/(COUNT(B654:C668)*2)</f>
        <v>0.4642857142857143</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60</v>
      </c>
      <c r="E672" s="108"/>
      <c r="F672" s="114"/>
      <c r="G672" s="114"/>
    </row>
    <row r="673" spans="1:7" ht="22.5" x14ac:dyDescent="0.45">
      <c r="A673" s="150" t="s">
        <v>171</v>
      </c>
      <c r="B673" s="189"/>
      <c r="C673" s="190"/>
      <c r="D673" s="154">
        <f>D672/(COUNT(B654:C668,B631:C638,B643:C649,B618:C626)*2)</f>
        <v>0.78947368421052633</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3" t="s">
        <v>356</v>
      </c>
      <c r="B676" s="473"/>
      <c r="C676" s="473"/>
      <c r="D676" s="473"/>
      <c r="E676" s="473"/>
      <c r="F676" s="473"/>
      <c r="G676" s="114"/>
    </row>
    <row r="677" spans="1:7" ht="21" x14ac:dyDescent="0.4">
      <c r="A677" s="243">
        <f>B11</f>
        <v>43542</v>
      </c>
      <c r="B677" s="114"/>
      <c r="C677" s="135"/>
      <c r="D677" s="135"/>
      <c r="E677" s="328"/>
      <c r="F677" s="135"/>
      <c r="G677" s="114"/>
    </row>
    <row r="678" spans="1:7" ht="21.75" customHeight="1" x14ac:dyDescent="0.4">
      <c r="A678" s="454" t="s">
        <v>28</v>
      </c>
      <c r="B678" s="455" t="s">
        <v>29</v>
      </c>
      <c r="C678" s="455"/>
      <c r="D678" s="455" t="s">
        <v>42</v>
      </c>
      <c r="E678" s="456" t="s">
        <v>266</v>
      </c>
      <c r="F678" s="456" t="s">
        <v>302</v>
      </c>
      <c r="G678" s="129"/>
    </row>
    <row r="679" spans="1:7" ht="21" x14ac:dyDescent="0.4">
      <c r="A679" s="454"/>
      <c r="B679" s="118" t="s">
        <v>32</v>
      </c>
      <c r="C679" s="118" t="s">
        <v>31</v>
      </c>
      <c r="D679" s="455"/>
      <c r="E679" s="456"/>
      <c r="F679" s="45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60" customHeight="1" x14ac:dyDescent="0.4">
      <c r="A691" s="237" t="s">
        <v>13</v>
      </c>
      <c r="B691" s="122">
        <v>2</v>
      </c>
      <c r="C691" s="275"/>
      <c r="D691" s="427" t="s">
        <v>528</v>
      </c>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42" x14ac:dyDescent="0.4">
      <c r="A696" s="272" t="s">
        <v>389</v>
      </c>
      <c r="B696" s="122" t="s">
        <v>30</v>
      </c>
      <c r="C696" s="174"/>
      <c r="D696" s="426" t="s">
        <v>525</v>
      </c>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509" t="s">
        <v>459</v>
      </c>
      <c r="B704" s="509"/>
      <c r="C704" s="509"/>
      <c r="D704" s="509"/>
      <c r="E704" s="509"/>
      <c r="F704" s="509"/>
      <c r="G704" s="274"/>
    </row>
    <row r="705" spans="1:7" ht="21" customHeight="1" x14ac:dyDescent="0.4">
      <c r="A705" s="251">
        <f>B11</f>
        <v>43542</v>
      </c>
      <c r="B705" s="114"/>
      <c r="C705" s="135"/>
      <c r="D705" s="273"/>
      <c r="E705" s="273"/>
      <c r="F705" s="273"/>
      <c r="G705" s="274"/>
    </row>
    <row r="706" spans="1:7" ht="21" x14ac:dyDescent="0.4">
      <c r="A706" s="480" t="s">
        <v>28</v>
      </c>
      <c r="B706" s="494" t="s">
        <v>29</v>
      </c>
      <c r="C706" s="494"/>
      <c r="D706" s="455" t="s">
        <v>42</v>
      </c>
      <c r="E706" s="456" t="s">
        <v>266</v>
      </c>
      <c r="F706" s="456" t="s">
        <v>302</v>
      </c>
      <c r="G706" s="274"/>
    </row>
    <row r="707" spans="1:7" ht="21" x14ac:dyDescent="0.4">
      <c r="A707" s="481"/>
      <c r="B707" s="383" t="s">
        <v>32</v>
      </c>
      <c r="C707" s="383" t="s">
        <v>31</v>
      </c>
      <c r="D707" s="455"/>
      <c r="E707" s="456"/>
      <c r="F707" s="456"/>
      <c r="G707" s="274"/>
    </row>
    <row r="708" spans="1:7" s="80" customFormat="1" ht="22.5" x14ac:dyDescent="0.4">
      <c r="A708" s="360"/>
      <c r="B708" s="361"/>
      <c r="C708" s="361"/>
      <c r="D708" s="361"/>
      <c r="E708" s="362"/>
      <c r="F708" s="362"/>
      <c r="G708" s="129"/>
    </row>
    <row r="709" spans="1:7" ht="24.75" x14ac:dyDescent="0.4">
      <c r="A709" s="457" t="s">
        <v>306</v>
      </c>
      <c r="B709" s="458"/>
      <c r="C709" s="458"/>
      <c r="D709" s="458"/>
      <c r="E709" s="458"/>
      <c r="F709" s="459"/>
      <c r="G709" s="274"/>
    </row>
    <row r="710" spans="1:7" ht="21" x14ac:dyDescent="0.4">
      <c r="A710" s="160" t="s">
        <v>220</v>
      </c>
      <c r="B710" s="275">
        <v>2</v>
      </c>
      <c r="C710" s="275"/>
      <c r="D710" s="269"/>
      <c r="E710" s="269"/>
      <c r="F710" s="200"/>
      <c r="G710" s="274"/>
    </row>
    <row r="711" spans="1:7" ht="105" x14ac:dyDescent="0.4">
      <c r="A711" s="160" t="s">
        <v>317</v>
      </c>
      <c r="B711" s="275">
        <v>1</v>
      </c>
      <c r="C711" s="275"/>
      <c r="D711" s="429" t="s">
        <v>526</v>
      </c>
      <c r="E711" s="200" t="s">
        <v>527</v>
      </c>
      <c r="F711" s="200" t="s">
        <v>298</v>
      </c>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8"/>
      <c r="C715" s="479"/>
      <c r="D715" s="247">
        <f>SUM(B710:C714)</f>
        <v>9</v>
      </c>
      <c r="E715" s="225"/>
      <c r="F715" s="173"/>
      <c r="G715" s="114"/>
    </row>
    <row r="716" spans="1:7" ht="21" x14ac:dyDescent="0.4">
      <c r="A716" s="130" t="s">
        <v>33</v>
      </c>
      <c r="B716" s="478"/>
      <c r="C716" s="479"/>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457" t="s">
        <v>307</v>
      </c>
      <c r="B718" s="458"/>
      <c r="C718" s="458"/>
      <c r="D718" s="458"/>
      <c r="E718" s="458"/>
      <c r="F718" s="459"/>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15</v>
      </c>
      <c r="E725" s="260"/>
      <c r="F725" s="330"/>
      <c r="G725" s="114"/>
    </row>
    <row r="726" spans="1:7" s="258" customFormat="1" ht="22.5" x14ac:dyDescent="0.45">
      <c r="A726" s="150" t="s">
        <v>430</v>
      </c>
      <c r="B726" s="189"/>
      <c r="C726" s="190"/>
      <c r="D726" s="154">
        <f>D725/(COUNT(B719:C721,B710:C714)*2)</f>
        <v>0.9375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0.90555555555555556</v>
      </c>
      <c r="E728" s="101"/>
      <c r="F728" s="102"/>
      <c r="G728" s="93"/>
    </row>
    <row r="729" spans="1:7" ht="22.5" x14ac:dyDescent="0.3">
      <c r="A729" s="261" t="s">
        <v>423</v>
      </c>
      <c r="B729" s="262"/>
      <c r="C729" s="263"/>
      <c r="D729" s="26">
        <f>SUM(D725,D701,D672,D609,D569,D526,D475,D428,D370,D303,D248,D186,D130,D47)</f>
        <v>383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0.84734513274336287</v>
      </c>
      <c r="E730" s="259"/>
      <c r="F730" s="259"/>
    </row>
  </sheetData>
  <sheetProtection algorithmName="SHA-512" hashValue="opI13G4j5rpBs4+EQuxmwmVhlJ72BYEcCpbMpKBWehtNhlLmJ5jDem9MS0Ua4YEQkuvCc2QKkW5nSPoUniUa7Q==" saltValue="L+ZgQ7uzmqVegakKRR8MtQ==" spinCount="100000" sheet="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0:B146 B21:B25 B195:B202 B167:B175 B113:B119 B148:B164 B324:B343 B359:B366 B56:B63 B207:B226 B39:B42 B536:B541 B592:B605 B558:B565 B394:B414 B618:B626 B122:B128 B681:B700 B579:B587 B66:B82 B312:B319 B379:B389 B465:B471 B519:B525 B417:B424 B492:B504 B292:B299 B546:B555 B662:B668 B506:B516 B719:B721 B257:B264 B348:B356 B178:B185 B449:B463 B654:B660 B269:B289 B231:B235 B643:B649 B105:B110 B85:B102 B237:B244 B437:B444 B528:B529 B484:B490 B631:B638 B30:B37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82" zoomScale="80" zoomScaleNormal="90" zoomScaleSheetLayoutView="80" workbookViewId="0">
      <selection activeCell="I159" sqref="I15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5"/>
      <c r="E1" s="555"/>
      <c r="F1" s="555"/>
      <c r="G1" s="555"/>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6" t="s">
        <v>46</v>
      </c>
      <c r="B6" s="556"/>
      <c r="C6" s="556"/>
      <c r="D6" s="556"/>
      <c r="E6" s="556"/>
      <c r="F6" s="556"/>
      <c r="G6" s="92"/>
    </row>
    <row r="7" spans="1:7" s="2" customFormat="1" ht="21.75" customHeight="1" x14ac:dyDescent="0.45">
      <c r="A7" s="557" t="str">
        <f>'Page de garde'!D18</f>
        <v>Raoued</v>
      </c>
      <c r="B7" s="557"/>
      <c r="C7" s="557"/>
      <c r="D7" s="557"/>
      <c r="E7" s="557"/>
      <c r="F7" s="557"/>
      <c r="G7" s="92"/>
    </row>
    <row r="8" spans="1:7" s="2" customFormat="1" ht="24" x14ac:dyDescent="0.45">
      <c r="A8" s="4" t="s">
        <v>39</v>
      </c>
      <c r="B8" s="558" t="str">
        <f>'A1 Exploitation'!B9:F9</f>
        <v>Dr Raja Bouhalfaya</v>
      </c>
      <c r="C8" s="558"/>
      <c r="D8" s="558"/>
      <c r="E8" s="558"/>
      <c r="F8" s="558"/>
      <c r="G8" s="92"/>
    </row>
    <row r="9" spans="1:7" s="2" customFormat="1" ht="24" x14ac:dyDescent="0.45">
      <c r="A9" s="5" t="s">
        <v>41</v>
      </c>
      <c r="B9" s="559" t="str">
        <f>'A1 Exploitation'!B10:F10</f>
        <v>Directeur du magasin et chefs rayons</v>
      </c>
      <c r="C9" s="559"/>
      <c r="D9" s="559"/>
      <c r="E9" s="559"/>
      <c r="F9" s="559"/>
      <c r="G9" s="92"/>
    </row>
    <row r="10" spans="1:7" s="2" customFormat="1" ht="24" x14ac:dyDescent="0.45">
      <c r="A10" s="4" t="s">
        <v>40</v>
      </c>
      <c r="B10" s="554">
        <f>'A1 Exploitation'!B11:F11</f>
        <v>43542</v>
      </c>
      <c r="C10" s="554"/>
      <c r="D10" s="554"/>
      <c r="E10" s="554"/>
      <c r="F10" s="554"/>
      <c r="G10" s="92"/>
    </row>
    <row r="11" spans="1:7" s="2" customFormat="1" ht="24" x14ac:dyDescent="0.45">
      <c r="A11" s="4" t="s">
        <v>250</v>
      </c>
      <c r="B11" s="551">
        <f>D199</f>
        <v>0.87671232876712324</v>
      </c>
      <c r="C11" s="551"/>
      <c r="D11" s="551"/>
      <c r="E11" s="551"/>
      <c r="F11" s="551"/>
      <c r="G11" s="92"/>
    </row>
    <row r="12" spans="1:7" s="2" customFormat="1" ht="22.5" x14ac:dyDescent="0.45">
      <c r="A12" s="1"/>
      <c r="D12" s="519"/>
      <c r="E12" s="519"/>
      <c r="F12" s="519"/>
      <c r="G12" s="519"/>
    </row>
    <row r="13" spans="1:7" s="2" customFormat="1" ht="11.25" customHeight="1" x14ac:dyDescent="0.3">
      <c r="A13" s="552" t="s">
        <v>28</v>
      </c>
      <c r="B13" s="553" t="s">
        <v>29</v>
      </c>
      <c r="C13" s="553"/>
      <c r="D13" s="553" t="s">
        <v>42</v>
      </c>
      <c r="E13" s="553" t="s">
        <v>160</v>
      </c>
      <c r="F13" s="553" t="s">
        <v>161</v>
      </c>
      <c r="G13" s="80"/>
    </row>
    <row r="14" spans="1:7" s="2" customFormat="1" ht="12.75" customHeight="1" x14ac:dyDescent="0.3">
      <c r="A14" s="552"/>
      <c r="B14" s="22" t="s">
        <v>32</v>
      </c>
      <c r="C14" s="22" t="s">
        <v>31</v>
      </c>
      <c r="D14" s="553"/>
      <c r="E14" s="553"/>
      <c r="F14" s="553"/>
      <c r="G14" s="94"/>
    </row>
    <row r="15" spans="1:7" x14ac:dyDescent="0.3">
      <c r="A15" s="542"/>
      <c r="B15" s="543"/>
      <c r="C15" s="543"/>
      <c r="D15" s="543"/>
      <c r="E15" s="543"/>
      <c r="F15" s="543"/>
    </row>
    <row r="16" spans="1:7" ht="19.5" x14ac:dyDescent="0.4">
      <c r="A16" s="546" t="s">
        <v>0</v>
      </c>
      <c r="B16" s="547"/>
      <c r="C16" s="547"/>
      <c r="D16" s="547"/>
      <c r="E16" s="547"/>
      <c r="F16" s="547"/>
      <c r="G16" s="93" t="s">
        <v>298</v>
      </c>
    </row>
    <row r="17" spans="1:7" x14ac:dyDescent="0.3">
      <c r="A17" s="7" t="s">
        <v>225</v>
      </c>
      <c r="B17" s="62">
        <v>2</v>
      </c>
      <c r="C17" s="62"/>
      <c r="D17" s="63"/>
      <c r="E17" s="63"/>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8" t="s">
        <v>34</v>
      </c>
      <c r="B22" s="544"/>
      <c r="C22" s="545"/>
      <c r="D22" s="99">
        <f>SUM(B17:C21)</f>
        <v>10</v>
      </c>
    </row>
    <row r="23" spans="1:7" x14ac:dyDescent="0.3">
      <c r="A23" s="535" t="s">
        <v>251</v>
      </c>
      <c r="B23" s="536"/>
      <c r="C23" s="537"/>
      <c r="D23" s="21">
        <f>D22/(COUNT(B17:C21)*2)</f>
        <v>1</v>
      </c>
    </row>
    <row r="24" spans="1:7" s="10" customFormat="1" x14ac:dyDescent="0.3">
      <c r="A24" s="14"/>
      <c r="B24" s="15"/>
      <c r="C24" s="15"/>
      <c r="D24" s="16"/>
      <c r="G24" s="93"/>
    </row>
    <row r="25" spans="1:7" ht="19.5" x14ac:dyDescent="0.4">
      <c r="A25" s="540" t="s">
        <v>4</v>
      </c>
      <c r="B25" s="541"/>
      <c r="C25" s="541"/>
      <c r="D25" s="541"/>
      <c r="E25" s="541"/>
      <c r="F25" s="541"/>
    </row>
    <row r="26" spans="1:7" ht="18" x14ac:dyDescent="0.35">
      <c r="A26" s="28" t="s">
        <v>84</v>
      </c>
      <c r="B26" s="62">
        <v>2</v>
      </c>
      <c r="C26" s="88" t="str">
        <f>IF(B26=0, -5, "0")</f>
        <v>0</v>
      </c>
      <c r="D26" s="63"/>
      <c r="E26" s="63"/>
      <c r="F26" s="62"/>
    </row>
    <row r="27" spans="1:7" x14ac:dyDescent="0.3">
      <c r="A27" s="7" t="s">
        <v>77</v>
      </c>
      <c r="B27" s="265">
        <v>2</v>
      </c>
      <c r="C27" s="62"/>
      <c r="D27" s="63" t="s">
        <v>533</v>
      </c>
      <c r="E27" s="62"/>
      <c r="F27" s="62"/>
    </row>
    <row r="28" spans="1:7" ht="33" x14ac:dyDescent="0.3">
      <c r="A28" s="30" t="s">
        <v>308</v>
      </c>
      <c r="B28" s="265">
        <v>2</v>
      </c>
      <c r="C28" s="62"/>
      <c r="D28" s="63" t="s">
        <v>534</v>
      </c>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ht="49.5" x14ac:dyDescent="0.3">
      <c r="A31" s="7" t="s">
        <v>69</v>
      </c>
      <c r="B31" s="265">
        <v>1</v>
      </c>
      <c r="C31" s="62"/>
      <c r="D31" s="63" t="s">
        <v>535</v>
      </c>
      <c r="E31" s="63" t="s">
        <v>536</v>
      </c>
      <c r="F31" s="62"/>
    </row>
    <row r="32" spans="1:7" x14ac:dyDescent="0.3">
      <c r="A32" s="7" t="s">
        <v>249</v>
      </c>
      <c r="B32" s="265">
        <v>2</v>
      </c>
      <c r="C32" s="62"/>
      <c r="D32" s="66"/>
      <c r="E32" s="62"/>
      <c r="F32" s="62"/>
    </row>
    <row r="33" spans="1:7" x14ac:dyDescent="0.3">
      <c r="A33" s="535" t="s">
        <v>34</v>
      </c>
      <c r="B33" s="536"/>
      <c r="C33" s="537"/>
      <c r="D33" s="97">
        <f>SUM(B26:C32)</f>
        <v>13</v>
      </c>
    </row>
    <row r="34" spans="1:7" x14ac:dyDescent="0.3">
      <c r="A34" s="535" t="s">
        <v>251</v>
      </c>
      <c r="B34" s="536"/>
      <c r="C34" s="537"/>
      <c r="D34" s="21">
        <f>D33/(COUNT(B26:C32)*2)</f>
        <v>0.9285714285714286</v>
      </c>
    </row>
    <row r="35" spans="1:7" s="10" customFormat="1" x14ac:dyDescent="0.3">
      <c r="A35" s="14"/>
      <c r="B35" s="15"/>
      <c r="C35" s="15"/>
      <c r="D35" s="16"/>
      <c r="G35" s="93"/>
    </row>
    <row r="36" spans="1:7" s="10" customFormat="1" ht="19.5" x14ac:dyDescent="0.4">
      <c r="A36" s="540" t="s">
        <v>180</v>
      </c>
      <c r="B36" s="541"/>
      <c r="C36" s="541"/>
      <c r="D36" s="541"/>
      <c r="E36" s="541"/>
      <c r="F36" s="541"/>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t="s">
        <v>537</v>
      </c>
      <c r="E38" s="62"/>
      <c r="F38" s="62"/>
      <c r="G38" s="93"/>
    </row>
    <row r="39" spans="1:7" s="10" customFormat="1" x14ac:dyDescent="0.3">
      <c r="A39" s="7" t="s">
        <v>237</v>
      </c>
      <c r="B39" s="265">
        <v>2</v>
      </c>
      <c r="C39" s="62"/>
      <c r="D39" s="63"/>
      <c r="E39" s="62"/>
      <c r="F39" s="62"/>
      <c r="G39" s="93"/>
    </row>
    <row r="40" spans="1:7" s="10" customFormat="1" ht="49.5" x14ac:dyDescent="0.3">
      <c r="A40" s="7" t="s">
        <v>69</v>
      </c>
      <c r="B40" s="265">
        <v>0</v>
      </c>
      <c r="C40" s="62"/>
      <c r="D40" s="81" t="s">
        <v>538</v>
      </c>
      <c r="E40" s="63" t="s">
        <v>539</v>
      </c>
      <c r="F40" s="62" t="s">
        <v>299</v>
      </c>
      <c r="G40" s="93"/>
    </row>
    <row r="41" spans="1:7" s="10" customFormat="1" x14ac:dyDescent="0.3">
      <c r="A41" s="7" t="s">
        <v>249</v>
      </c>
      <c r="B41" s="265">
        <v>1</v>
      </c>
      <c r="C41" s="62"/>
      <c r="D41" s="66"/>
      <c r="E41" s="62"/>
      <c r="F41" s="62"/>
      <c r="G41" s="93"/>
    </row>
    <row r="42" spans="1:7" s="10" customFormat="1" x14ac:dyDescent="0.3">
      <c r="A42" s="535" t="s">
        <v>34</v>
      </c>
      <c r="B42" s="536"/>
      <c r="C42" s="537"/>
      <c r="D42" s="97">
        <f>SUM(B37:C41)</f>
        <v>7</v>
      </c>
      <c r="E42" s="3"/>
      <c r="F42" s="3"/>
      <c r="G42" s="93"/>
    </row>
    <row r="43" spans="1:7" s="10" customFormat="1" x14ac:dyDescent="0.3">
      <c r="A43" s="535" t="s">
        <v>251</v>
      </c>
      <c r="B43" s="536"/>
      <c r="C43" s="537"/>
      <c r="D43" s="21">
        <f>D42/(COUNT(B37:C41)*2)</f>
        <v>0.7</v>
      </c>
      <c r="E43" s="3"/>
      <c r="F43" s="3"/>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ht="33" x14ac:dyDescent="0.3">
      <c r="A50" s="7" t="s">
        <v>71</v>
      </c>
      <c r="B50" s="265" t="s">
        <v>30</v>
      </c>
      <c r="C50" s="62"/>
      <c r="D50" s="105" t="s">
        <v>540</v>
      </c>
      <c r="E50" s="62"/>
      <c r="F50" s="62"/>
    </row>
    <row r="51" spans="1:7" ht="18" x14ac:dyDescent="0.35">
      <c r="A51" s="28" t="s">
        <v>252</v>
      </c>
      <c r="B51" s="265" t="s">
        <v>30</v>
      </c>
      <c r="C51" s="88" t="str">
        <f>IF(B51=0, -5, "0")</f>
        <v>0</v>
      </c>
      <c r="D51" s="66"/>
      <c r="E51" s="62"/>
      <c r="F51" s="62"/>
    </row>
    <row r="52" spans="1:7" x14ac:dyDescent="0.3">
      <c r="A52" s="535" t="s">
        <v>34</v>
      </c>
      <c r="B52" s="536"/>
      <c r="C52" s="537"/>
      <c r="D52" s="97">
        <f>SUM(B46:C51)</f>
        <v>8</v>
      </c>
    </row>
    <row r="53" spans="1:7" x14ac:dyDescent="0.3">
      <c r="A53" s="535" t="s">
        <v>251</v>
      </c>
      <c r="B53" s="536"/>
      <c r="C53" s="537"/>
      <c r="D53" s="21">
        <f>D52/(COUNT(B46:C51)*2)</f>
        <v>1</v>
      </c>
    </row>
    <row r="54" spans="1:7" s="10" customFormat="1" x14ac:dyDescent="0.3">
      <c r="A54" s="14"/>
      <c r="B54" s="15"/>
      <c r="C54" s="15"/>
      <c r="D54" s="16"/>
      <c r="G54" s="93"/>
    </row>
    <row r="55" spans="1:7" ht="19.5" x14ac:dyDescent="0.4">
      <c r="A55" s="540" t="s">
        <v>8</v>
      </c>
      <c r="B55" s="541"/>
      <c r="C55" s="541"/>
      <c r="D55" s="541"/>
      <c r="E55" s="541"/>
      <c r="F55" s="541"/>
    </row>
    <row r="56" spans="1:7" ht="99.75" x14ac:dyDescent="0.35">
      <c r="A56" s="29" t="s">
        <v>148</v>
      </c>
      <c r="B56" s="62">
        <v>1</v>
      </c>
      <c r="C56" s="88" t="str">
        <f>IF(B56=0, -5, "0")</f>
        <v>0</v>
      </c>
      <c r="D56" s="105" t="s">
        <v>541</v>
      </c>
      <c r="E56" s="81" t="s">
        <v>542</v>
      </c>
      <c r="F56" s="62" t="s">
        <v>298</v>
      </c>
    </row>
    <row r="57" spans="1:7" x14ac:dyDescent="0.3">
      <c r="A57" s="9" t="s">
        <v>141</v>
      </c>
      <c r="B57" s="265">
        <v>2</v>
      </c>
      <c r="C57" s="62"/>
      <c r="D57" s="62"/>
      <c r="E57" s="67"/>
      <c r="F57" s="62"/>
    </row>
    <row r="58" spans="1:7" ht="49.5" x14ac:dyDescent="0.3">
      <c r="A58" s="11" t="s">
        <v>205</v>
      </c>
      <c r="B58" s="265">
        <v>1</v>
      </c>
      <c r="C58" s="62"/>
      <c r="D58" s="63" t="s">
        <v>543</v>
      </c>
      <c r="E58" s="81" t="s">
        <v>544</v>
      </c>
      <c r="F58" s="62" t="s">
        <v>299</v>
      </c>
    </row>
    <row r="59" spans="1:7" x14ac:dyDescent="0.3">
      <c r="A59" s="11" t="s">
        <v>79</v>
      </c>
      <c r="B59" s="265">
        <v>2</v>
      </c>
      <c r="C59" s="62"/>
      <c r="D59" s="66"/>
      <c r="E59" s="62"/>
      <c r="F59" s="62"/>
    </row>
    <row r="60" spans="1:7" ht="99.75" x14ac:dyDescent="0.35">
      <c r="A60" s="29" t="s">
        <v>182</v>
      </c>
      <c r="B60" s="265">
        <v>2</v>
      </c>
      <c r="C60" s="88" t="str">
        <f>IF(B60=0, -5, "0")</f>
        <v>0</v>
      </c>
      <c r="D60" s="63" t="s">
        <v>547</v>
      </c>
      <c r="E60" s="62"/>
      <c r="F60" s="62"/>
    </row>
    <row r="61" spans="1:7" ht="18" x14ac:dyDescent="0.35">
      <c r="A61" s="28" t="s">
        <v>253</v>
      </c>
      <c r="B61" s="265">
        <v>2</v>
      </c>
      <c r="C61" s="88" t="str">
        <f>IF(B61=0, -5, "0")</f>
        <v>0</v>
      </c>
      <c r="D61" s="63"/>
      <c r="E61" s="62"/>
      <c r="F61" s="62"/>
    </row>
    <row r="62" spans="1:7" ht="49.5" x14ac:dyDescent="0.3">
      <c r="A62" s="7" t="s">
        <v>249</v>
      </c>
      <c r="B62" s="265">
        <v>1</v>
      </c>
      <c r="C62" s="62"/>
      <c r="D62" s="63" t="s">
        <v>545</v>
      </c>
      <c r="E62" s="63" t="s">
        <v>546</v>
      </c>
      <c r="F62" s="62"/>
    </row>
    <row r="63" spans="1:7" x14ac:dyDescent="0.3">
      <c r="A63" s="535" t="s">
        <v>34</v>
      </c>
      <c r="B63" s="536"/>
      <c r="C63" s="537"/>
      <c r="D63" s="97">
        <f>SUM(B56:C62)</f>
        <v>11</v>
      </c>
    </row>
    <row r="64" spans="1:7" x14ac:dyDescent="0.3">
      <c r="A64" s="535" t="s">
        <v>251</v>
      </c>
      <c r="B64" s="536"/>
      <c r="C64" s="537"/>
      <c r="D64" s="21">
        <f>D63/(COUNT(B56:C62)*2)</f>
        <v>0.7857142857142857</v>
      </c>
    </row>
    <row r="65" spans="1:7" s="10" customFormat="1" x14ac:dyDescent="0.3">
      <c r="A65" s="14"/>
      <c r="B65" s="15"/>
      <c r="C65" s="15"/>
      <c r="D65" s="16"/>
      <c r="G65" s="93"/>
    </row>
    <row r="66" spans="1:7" ht="19.5" x14ac:dyDescent="0.4">
      <c r="A66" s="540" t="s">
        <v>111</v>
      </c>
      <c r="B66" s="541"/>
      <c r="C66" s="541"/>
      <c r="D66" s="541"/>
      <c r="E66" s="541"/>
      <c r="F66" s="541"/>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50.25" x14ac:dyDescent="0.35">
      <c r="A75" s="32" t="s">
        <v>162</v>
      </c>
      <c r="B75" s="68">
        <v>2</v>
      </c>
      <c r="C75" s="88" t="str">
        <f>IF(B75=0, -5, "0")</f>
        <v>0</v>
      </c>
      <c r="D75" s="63" t="s">
        <v>548</v>
      </c>
      <c r="E75" s="73"/>
      <c r="F75" s="62"/>
    </row>
    <row r="76" spans="1:7" ht="18" x14ac:dyDescent="0.35">
      <c r="A76" s="32" t="s">
        <v>195</v>
      </c>
      <c r="B76" s="68" t="s">
        <v>30</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ht="49.5" x14ac:dyDescent="0.3">
      <c r="A79" s="7" t="s">
        <v>149</v>
      </c>
      <c r="B79" s="68">
        <v>1</v>
      </c>
      <c r="C79" s="62"/>
      <c r="D79" s="63" t="s">
        <v>549</v>
      </c>
      <c r="E79" s="63" t="s">
        <v>550</v>
      </c>
      <c r="F79" s="62" t="s">
        <v>299</v>
      </c>
    </row>
    <row r="80" spans="1:7" ht="36" x14ac:dyDescent="0.35">
      <c r="A80" s="29" t="s">
        <v>140</v>
      </c>
      <c r="B80" s="68">
        <v>2</v>
      </c>
      <c r="C80" s="88" t="str">
        <f>IF(B80=0, -5, "0")</f>
        <v>0</v>
      </c>
      <c r="D80" s="63" t="s">
        <v>551</v>
      </c>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5" t="s">
        <v>34</v>
      </c>
      <c r="B84" s="536"/>
      <c r="C84" s="537"/>
      <c r="D84" s="97">
        <f>SUM(B67:C83)</f>
        <v>25</v>
      </c>
    </row>
    <row r="85" spans="1:7" x14ac:dyDescent="0.3">
      <c r="A85" s="535" t="s">
        <v>251</v>
      </c>
      <c r="B85" s="536"/>
      <c r="C85" s="537"/>
      <c r="D85" s="21">
        <f>D84/(COUNT(B67:C83)*2)</f>
        <v>0.96153846153846156</v>
      </c>
    </row>
    <row r="86" spans="1:7" s="10" customFormat="1" x14ac:dyDescent="0.3">
      <c r="A86" s="14"/>
      <c r="B86" s="15"/>
      <c r="C86" s="15"/>
      <c r="D86" s="16"/>
      <c r="G86" s="93"/>
    </row>
    <row r="87" spans="1:7" ht="19.5" x14ac:dyDescent="0.4">
      <c r="A87" s="540" t="s">
        <v>172</v>
      </c>
      <c r="B87" s="541"/>
      <c r="C87" s="541"/>
      <c r="D87" s="541"/>
      <c r="E87" s="541"/>
      <c r="F87" s="541"/>
    </row>
    <row r="88" spans="1:7" ht="52.5" customHeight="1" x14ac:dyDescent="0.4">
      <c r="A88" s="36" t="s">
        <v>229</v>
      </c>
      <c r="B88" s="78" t="s">
        <v>30</v>
      </c>
      <c r="C88" s="69"/>
      <c r="D88" s="70"/>
      <c r="E88" s="63"/>
      <c r="F88" s="62"/>
    </row>
    <row r="89" spans="1:7" ht="19.5" x14ac:dyDescent="0.4">
      <c r="A89" s="7" t="s">
        <v>228</v>
      </c>
      <c r="B89" s="78" t="s">
        <v>30</v>
      </c>
      <c r="C89" s="69"/>
      <c r="D89" s="63"/>
      <c r="E89" s="62"/>
      <c r="F89" s="62"/>
    </row>
    <row r="90" spans="1:7" ht="19.5" x14ac:dyDescent="0.4">
      <c r="A90" s="7" t="s">
        <v>256</v>
      </c>
      <c r="B90" s="78" t="s">
        <v>30</v>
      </c>
      <c r="C90" s="69"/>
      <c r="D90" s="75"/>
      <c r="E90" s="62"/>
      <c r="F90" s="62"/>
    </row>
    <row r="91" spans="1:7" ht="34.5" x14ac:dyDescent="0.4">
      <c r="A91" s="11" t="s">
        <v>257</v>
      </c>
      <c r="B91" s="78" t="s">
        <v>30</v>
      </c>
      <c r="C91" s="69"/>
      <c r="D91" s="75"/>
      <c r="E91" s="62"/>
      <c r="F91" s="62"/>
    </row>
    <row r="92" spans="1:7" ht="19.5" x14ac:dyDescent="0.4">
      <c r="A92" s="8" t="s">
        <v>207</v>
      </c>
      <c r="B92" s="78" t="s">
        <v>30</v>
      </c>
      <c r="C92" s="69"/>
      <c r="D92" s="75"/>
      <c r="E92" s="62"/>
      <c r="F92" s="62"/>
    </row>
    <row r="93" spans="1:7" ht="36" x14ac:dyDescent="0.35">
      <c r="A93" s="32" t="s">
        <v>191</v>
      </c>
      <c r="B93" s="78" t="s">
        <v>30</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t="s">
        <v>30</v>
      </c>
      <c r="C95" s="62"/>
      <c r="D95" s="63"/>
      <c r="E95" s="62"/>
      <c r="F95" s="62"/>
    </row>
    <row r="96" spans="1:7" x14ac:dyDescent="0.3">
      <c r="A96" s="13" t="s">
        <v>238</v>
      </c>
      <c r="B96" s="78" t="s">
        <v>30</v>
      </c>
      <c r="C96" s="62"/>
      <c r="D96" s="63"/>
      <c r="E96" s="62"/>
      <c r="F96" s="62"/>
    </row>
    <row r="97" spans="1:7" x14ac:dyDescent="0.3">
      <c r="A97" s="13" t="s">
        <v>239</v>
      </c>
      <c r="B97" s="78" t="s">
        <v>30</v>
      </c>
      <c r="C97" s="62"/>
      <c r="D97" s="63"/>
      <c r="E97" s="62"/>
      <c r="F97" s="62"/>
    </row>
    <row r="98" spans="1:7" x14ac:dyDescent="0.3">
      <c r="A98" s="7" t="s">
        <v>115</v>
      </c>
      <c r="B98" s="78" t="s">
        <v>30</v>
      </c>
      <c r="C98" s="62"/>
      <c r="D98" s="63"/>
      <c r="E98" s="62"/>
      <c r="F98" s="62"/>
    </row>
    <row r="99" spans="1:7" ht="36" x14ac:dyDescent="0.35">
      <c r="A99" s="32" t="s">
        <v>163</v>
      </c>
      <c r="B99" s="78" t="s">
        <v>30</v>
      </c>
      <c r="C99" s="88" t="str">
        <f>IF(B99=0, -5, "0")</f>
        <v>0</v>
      </c>
      <c r="D99" s="63"/>
      <c r="E99" s="62"/>
      <c r="F99" s="62"/>
    </row>
    <row r="100" spans="1:7" ht="18" x14ac:dyDescent="0.35">
      <c r="A100" s="31" t="s">
        <v>253</v>
      </c>
      <c r="B100" s="78" t="s">
        <v>30</v>
      </c>
      <c r="C100" s="88" t="str">
        <f>IF(B100=0, -5, "0")</f>
        <v>0</v>
      </c>
      <c r="D100" s="63"/>
      <c r="E100" s="62"/>
      <c r="F100" s="62"/>
    </row>
    <row r="101" spans="1:7" x14ac:dyDescent="0.3">
      <c r="A101" s="37" t="s">
        <v>193</v>
      </c>
      <c r="B101" s="78" t="s">
        <v>30</v>
      </c>
      <c r="C101" s="62"/>
      <c r="D101" s="63"/>
      <c r="E101" s="62"/>
      <c r="F101" s="62"/>
    </row>
    <row r="102" spans="1:7" x14ac:dyDescent="0.3">
      <c r="A102" s="535" t="s">
        <v>34</v>
      </c>
      <c r="B102" s="536"/>
      <c r="C102" s="537"/>
      <c r="D102" s="97">
        <f>SUM(B88:C101)</f>
        <v>0</v>
      </c>
    </row>
    <row r="103" spans="1:7" x14ac:dyDescent="0.3">
      <c r="A103" s="535"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0" t="s">
        <v>173</v>
      </c>
      <c r="B106" s="541"/>
      <c r="C106" s="541"/>
      <c r="D106" s="541"/>
      <c r="E106" s="541"/>
      <c r="F106" s="541"/>
      <c r="G106" s="93"/>
    </row>
    <row r="107" spans="1:7" s="10" customFormat="1" ht="67.5" x14ac:dyDescent="0.4">
      <c r="A107" s="36" t="s">
        <v>230</v>
      </c>
      <c r="B107" s="78">
        <v>1</v>
      </c>
      <c r="C107" s="69"/>
      <c r="D107" s="63" t="s">
        <v>552</v>
      </c>
      <c r="E107" s="81" t="s">
        <v>553</v>
      </c>
      <c r="F107" s="62" t="s">
        <v>299</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t="s">
        <v>30</v>
      </c>
      <c r="C111" s="69"/>
      <c r="D111" s="75"/>
      <c r="E111" s="62"/>
      <c r="F111" s="62"/>
      <c r="G111" s="93"/>
    </row>
    <row r="112" spans="1:7" s="10" customFormat="1" ht="105" customHeight="1" x14ac:dyDescent="0.35">
      <c r="A112" s="32" t="s">
        <v>191</v>
      </c>
      <c r="B112" s="78">
        <v>2</v>
      </c>
      <c r="C112" s="88" t="str">
        <f>IF(B112=0, -5, "0")</f>
        <v>0</v>
      </c>
      <c r="D112" s="428" t="s">
        <v>554</v>
      </c>
      <c r="E112" s="62"/>
      <c r="F112" s="62"/>
      <c r="G112" s="93"/>
    </row>
    <row r="113" spans="1:7" s="10" customFormat="1" ht="49.5" x14ac:dyDescent="0.3">
      <c r="A113" s="9" t="s">
        <v>138</v>
      </c>
      <c r="B113" s="78">
        <v>1</v>
      </c>
      <c r="C113" s="62"/>
      <c r="D113" s="81" t="s">
        <v>555</v>
      </c>
      <c r="E113" s="63" t="s">
        <v>574</v>
      </c>
      <c r="F113" s="62" t="s">
        <v>299</v>
      </c>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556</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5" t="s">
        <v>34</v>
      </c>
      <c r="B118" s="536"/>
      <c r="C118" s="537"/>
      <c r="D118" s="97">
        <f>SUM(B107:C117)</f>
        <v>16</v>
      </c>
      <c r="E118" s="3"/>
      <c r="F118" s="3"/>
      <c r="G118" s="93"/>
    </row>
    <row r="119" spans="1:7" s="10" customFormat="1" x14ac:dyDescent="0.3">
      <c r="A119" s="535" t="s">
        <v>251</v>
      </c>
      <c r="B119" s="536"/>
      <c r="C119" s="537"/>
      <c r="D119" s="21">
        <f>D118/(COUNT(B107:C117)*2)</f>
        <v>0.88888888888888884</v>
      </c>
      <c r="E119" s="3"/>
      <c r="F119" s="3"/>
      <c r="G119" s="93"/>
    </row>
    <row r="120" spans="1:7" s="10" customFormat="1" x14ac:dyDescent="0.3">
      <c r="A120" s="14"/>
      <c r="B120" s="15"/>
      <c r="C120" s="15"/>
      <c r="D120" s="16"/>
      <c r="G120" s="93"/>
    </row>
    <row r="121" spans="1:7" ht="19.5" x14ac:dyDescent="0.4">
      <c r="A121" s="540" t="s">
        <v>156</v>
      </c>
      <c r="B121" s="541"/>
      <c r="C121" s="541"/>
      <c r="D121" s="541"/>
      <c r="E121" s="541"/>
      <c r="F121" s="541"/>
    </row>
    <row r="122" spans="1:7" x14ac:dyDescent="0.3">
      <c r="A122" s="30" t="s">
        <v>231</v>
      </c>
      <c r="B122" s="79" t="s">
        <v>30</v>
      </c>
      <c r="C122" s="62"/>
      <c r="D122" s="81"/>
      <c r="E122" s="81"/>
      <c r="F122" s="62"/>
    </row>
    <row r="123" spans="1:7" x14ac:dyDescent="0.3">
      <c r="A123" s="30" t="s">
        <v>228</v>
      </c>
      <c r="B123" s="79" t="s">
        <v>30</v>
      </c>
      <c r="C123" s="62"/>
      <c r="D123" s="63"/>
      <c r="E123" s="63"/>
      <c r="F123" s="62"/>
    </row>
    <row r="124" spans="1:7" ht="19.5" x14ac:dyDescent="0.4">
      <c r="A124" s="7" t="s">
        <v>249</v>
      </c>
      <c r="B124" s="79" t="s">
        <v>30</v>
      </c>
      <c r="C124" s="69"/>
      <c r="D124" s="63"/>
      <c r="E124" s="63"/>
      <c r="F124" s="62"/>
    </row>
    <row r="125" spans="1:7" ht="19.5" x14ac:dyDescent="0.4">
      <c r="A125" s="8" t="s">
        <v>206</v>
      </c>
      <c r="B125" s="79" t="s">
        <v>30</v>
      </c>
      <c r="C125" s="69"/>
      <c r="D125" s="63"/>
      <c r="E125" s="63"/>
      <c r="F125" s="62"/>
    </row>
    <row r="126" spans="1:7" ht="19.5" x14ac:dyDescent="0.4">
      <c r="A126" s="7" t="s">
        <v>248</v>
      </c>
      <c r="B126" s="79" t="s">
        <v>30</v>
      </c>
      <c r="C126" s="69"/>
      <c r="D126" s="75"/>
      <c r="E126" s="70"/>
      <c r="F126" s="62"/>
    </row>
    <row r="127" spans="1:7" ht="36" x14ac:dyDescent="0.35">
      <c r="A127" s="29" t="s">
        <v>174</v>
      </c>
      <c r="B127" s="79" t="s">
        <v>30</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t="s">
        <v>30</v>
      </c>
      <c r="C129" s="89"/>
      <c r="D129" s="63"/>
      <c r="E129" s="63"/>
      <c r="F129" s="62"/>
    </row>
    <row r="130" spans="1:7" ht="36" x14ac:dyDescent="0.35">
      <c r="A130" s="29" t="s">
        <v>164</v>
      </c>
      <c r="B130" s="79" t="s">
        <v>30</v>
      </c>
      <c r="C130" s="88" t="str">
        <f>IF(B130=0, -5, "0")</f>
        <v>0</v>
      </c>
      <c r="D130" s="63"/>
      <c r="E130" s="63"/>
      <c r="F130" s="62"/>
    </row>
    <row r="131" spans="1:7" x14ac:dyDescent="0.3">
      <c r="A131" s="11" t="s">
        <v>232</v>
      </c>
      <c r="B131" s="79" t="s">
        <v>30</v>
      </c>
      <c r="C131" s="89"/>
      <c r="D131" s="63"/>
      <c r="E131" s="63"/>
      <c r="F131" s="62"/>
    </row>
    <row r="132" spans="1:7" ht="18" x14ac:dyDescent="0.35">
      <c r="A132" s="31" t="s">
        <v>272</v>
      </c>
      <c r="B132" s="79" t="s">
        <v>30</v>
      </c>
      <c r="C132" s="88" t="str">
        <f>IF(B132=0, -5, "0")</f>
        <v>0</v>
      </c>
      <c r="D132" s="75"/>
      <c r="E132" s="70"/>
      <c r="F132" s="62"/>
    </row>
    <row r="133" spans="1:7" x14ac:dyDescent="0.3">
      <c r="A133" s="535" t="s">
        <v>34</v>
      </c>
      <c r="B133" s="536"/>
      <c r="C133" s="537"/>
      <c r="D133" s="97">
        <f>SUM(B122:C132)</f>
        <v>0</v>
      </c>
    </row>
    <row r="134" spans="1:7" x14ac:dyDescent="0.3">
      <c r="A134" s="535" t="s">
        <v>251</v>
      </c>
      <c r="B134" s="536"/>
      <c r="C134" s="537"/>
      <c r="D134" s="20" t="e">
        <f>D133/(COUNT(B122:C132)*2)</f>
        <v>#DIV/0!</v>
      </c>
    </row>
    <row r="135" spans="1:7" s="10" customFormat="1" x14ac:dyDescent="0.3">
      <c r="A135" s="14"/>
      <c r="B135" s="15"/>
      <c r="C135" s="15"/>
      <c r="D135" s="19"/>
      <c r="G135" s="93"/>
    </row>
    <row r="136" spans="1:7" ht="19.5" x14ac:dyDescent="0.4">
      <c r="A136" s="540" t="s">
        <v>61</v>
      </c>
      <c r="B136" s="541"/>
      <c r="C136" s="541"/>
      <c r="D136" s="541"/>
      <c r="E136" s="541"/>
      <c r="F136" s="541"/>
    </row>
    <row r="137" spans="1:7" ht="19.5" x14ac:dyDescent="0.4">
      <c r="A137" s="11" t="s">
        <v>258</v>
      </c>
      <c r="B137" s="78" t="s">
        <v>30</v>
      </c>
      <c r="C137" s="69"/>
      <c r="D137" s="71"/>
      <c r="E137" s="62"/>
      <c r="F137" s="62"/>
    </row>
    <row r="138" spans="1:7" ht="18" x14ac:dyDescent="0.35">
      <c r="A138" s="28" t="s">
        <v>108</v>
      </c>
      <c r="B138" s="78" t="s">
        <v>30</v>
      </c>
      <c r="C138" s="88" t="str">
        <f>IF(B138=0, -5, "0")</f>
        <v>0</v>
      </c>
      <c r="D138" s="82"/>
      <c r="E138" s="62"/>
      <c r="F138" s="62"/>
    </row>
    <row r="139" spans="1:7" x14ac:dyDescent="0.3">
      <c r="A139" s="9" t="s">
        <v>233</v>
      </c>
      <c r="B139" s="78" t="s">
        <v>30</v>
      </c>
      <c r="C139" s="63"/>
      <c r="D139" s="71"/>
      <c r="E139" s="62"/>
      <c r="F139" s="62"/>
    </row>
    <row r="140" spans="1:7" x14ac:dyDescent="0.3">
      <c r="A140" s="38" t="s">
        <v>234</v>
      </c>
      <c r="B140" s="78" t="s">
        <v>30</v>
      </c>
      <c r="C140" s="63"/>
      <c r="D140" s="103"/>
      <c r="E140" s="62"/>
      <c r="F140" s="62"/>
    </row>
    <row r="141" spans="1:7" s="10" customFormat="1" x14ac:dyDescent="0.3">
      <c r="A141" s="9" t="s">
        <v>259</v>
      </c>
      <c r="B141" s="78" t="s">
        <v>30</v>
      </c>
      <c r="C141" s="84"/>
      <c r="D141" s="74"/>
      <c r="E141" s="74"/>
      <c r="F141" s="62"/>
      <c r="G141" s="93"/>
    </row>
    <row r="142" spans="1:7" x14ac:dyDescent="0.3">
      <c r="A142" s="11" t="s">
        <v>240</v>
      </c>
      <c r="B142" s="78" t="s">
        <v>30</v>
      </c>
      <c r="C142" s="63"/>
      <c r="D142" s="2"/>
      <c r="E142" s="62"/>
      <c r="F142" s="62"/>
    </row>
    <row r="143" spans="1:7" x14ac:dyDescent="0.3">
      <c r="A143" s="11" t="s">
        <v>260</v>
      </c>
      <c r="B143" s="78" t="s">
        <v>30</v>
      </c>
      <c r="C143" s="90"/>
      <c r="D143" s="66"/>
      <c r="E143" s="62"/>
      <c r="F143" s="62"/>
    </row>
    <row r="144" spans="1:7" ht="18" x14ac:dyDescent="0.35">
      <c r="A144" s="28" t="s">
        <v>198</v>
      </c>
      <c r="B144" s="78" t="s">
        <v>30</v>
      </c>
      <c r="C144" s="88" t="str">
        <f>IF(B144=0, -5, "0")</f>
        <v>0</v>
      </c>
      <c r="D144" s="67"/>
      <c r="E144" s="62"/>
      <c r="F144" s="62"/>
    </row>
    <row r="145" spans="1:7" ht="18" x14ac:dyDescent="0.35">
      <c r="A145" s="28" t="s">
        <v>165</v>
      </c>
      <c r="B145" s="78" t="s">
        <v>30</v>
      </c>
      <c r="C145" s="88" t="str">
        <f>IF(B145=0, -5, "0")</f>
        <v>0</v>
      </c>
      <c r="D145" s="95"/>
      <c r="E145" s="62"/>
      <c r="F145" s="62"/>
    </row>
    <row r="146" spans="1:7" x14ac:dyDescent="0.3">
      <c r="A146" s="11" t="s">
        <v>82</v>
      </c>
      <c r="B146" s="78" t="s">
        <v>30</v>
      </c>
      <c r="C146" s="63"/>
      <c r="D146" s="66"/>
      <c r="E146" s="62"/>
      <c r="F146" s="62"/>
    </row>
    <row r="147" spans="1:7" x14ac:dyDescent="0.3">
      <c r="A147" s="36" t="s">
        <v>175</v>
      </c>
      <c r="B147" s="78" t="s">
        <v>30</v>
      </c>
      <c r="C147" s="63"/>
      <c r="D147" s="66"/>
      <c r="E147" s="62"/>
      <c r="F147" s="62"/>
    </row>
    <row r="148" spans="1:7" x14ac:dyDescent="0.3">
      <c r="A148" s="7" t="s">
        <v>261</v>
      </c>
      <c r="B148" s="78" t="s">
        <v>30</v>
      </c>
      <c r="C148" s="63"/>
      <c r="D148" s="83"/>
      <c r="E148" s="62"/>
      <c r="F148" s="62"/>
    </row>
    <row r="149" spans="1:7" x14ac:dyDescent="0.3">
      <c r="A149" s="535" t="s">
        <v>34</v>
      </c>
      <c r="B149" s="536"/>
      <c r="C149" s="537"/>
      <c r="D149" s="97">
        <f>SUM(B137:C148)</f>
        <v>0</v>
      </c>
    </row>
    <row r="150" spans="1:7" x14ac:dyDescent="0.3">
      <c r="A150" s="535" t="s">
        <v>251</v>
      </c>
      <c r="B150" s="536"/>
      <c r="C150" s="537"/>
      <c r="D150" s="21" t="e">
        <f>D149/(COUNT(B137:C148)*2)</f>
        <v>#DIV/0!</v>
      </c>
    </row>
    <row r="151" spans="1:7" s="10" customFormat="1" x14ac:dyDescent="0.3">
      <c r="A151" s="14"/>
      <c r="B151" s="15"/>
      <c r="C151" s="15"/>
      <c r="D151" s="16"/>
      <c r="G151" s="93"/>
    </row>
    <row r="152" spans="1:7" ht="19.5" x14ac:dyDescent="0.4">
      <c r="A152" s="540" t="s">
        <v>178</v>
      </c>
      <c r="B152" s="541"/>
      <c r="C152" s="541"/>
      <c r="D152" s="541"/>
      <c r="E152" s="541"/>
      <c r="F152" s="541"/>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ht="33" x14ac:dyDescent="0.3">
      <c r="A159" s="46" t="s">
        <v>275</v>
      </c>
      <c r="B159" s="265">
        <v>1</v>
      </c>
      <c r="C159" s="62"/>
      <c r="D159" s="63" t="s">
        <v>557</v>
      </c>
      <c r="E159" s="63" t="s">
        <v>558</v>
      </c>
      <c r="F159" s="62"/>
    </row>
    <row r="160" spans="1:7" x14ac:dyDescent="0.3">
      <c r="A160" s="46" t="s">
        <v>137</v>
      </c>
      <c r="B160" s="265">
        <v>2</v>
      </c>
      <c r="C160" s="62"/>
      <c r="D160" s="86"/>
      <c r="E160" s="62"/>
      <c r="F160" s="62"/>
    </row>
    <row r="161" spans="1:7" x14ac:dyDescent="0.3">
      <c r="A161" s="535" t="s">
        <v>34</v>
      </c>
      <c r="B161" s="544"/>
      <c r="C161" s="545"/>
      <c r="D161" s="99">
        <f>SUM(B153:C160)</f>
        <v>15</v>
      </c>
    </row>
    <row r="162" spans="1:7" x14ac:dyDescent="0.3">
      <c r="A162" s="535" t="s">
        <v>251</v>
      </c>
      <c r="B162" s="536"/>
      <c r="C162" s="537"/>
      <c r="D162" s="21">
        <f>D161/(COUNT(B153:C160)*2)</f>
        <v>0.9375</v>
      </c>
    </row>
    <row r="163" spans="1:7" s="10" customFormat="1" x14ac:dyDescent="0.3">
      <c r="A163" s="14"/>
      <c r="B163" s="15"/>
      <c r="C163" s="17"/>
      <c r="D163" s="18"/>
      <c r="G163" s="93"/>
    </row>
    <row r="164" spans="1:7" ht="19.5" x14ac:dyDescent="0.4">
      <c r="A164" s="540" t="s">
        <v>64</v>
      </c>
      <c r="B164" s="541"/>
      <c r="C164" s="541"/>
      <c r="D164" s="541"/>
      <c r="E164" s="541"/>
      <c r="F164" s="541"/>
    </row>
    <row r="165" spans="1:7" ht="99.75" x14ac:dyDescent="0.35">
      <c r="A165" s="28" t="s">
        <v>242</v>
      </c>
      <c r="B165" s="62">
        <v>1</v>
      </c>
      <c r="C165" s="88" t="str">
        <f>IF(B165=0, -5, "0")</f>
        <v>0</v>
      </c>
      <c r="D165" s="81" t="s">
        <v>575</v>
      </c>
      <c r="E165" s="63" t="s">
        <v>559</v>
      </c>
      <c r="F165" s="62" t="s">
        <v>298</v>
      </c>
    </row>
    <row r="166" spans="1:7" x14ac:dyDescent="0.3">
      <c r="A166" s="7" t="s">
        <v>243</v>
      </c>
      <c r="B166" s="265">
        <v>2</v>
      </c>
      <c r="C166" s="62"/>
      <c r="D166" s="63"/>
      <c r="E166" s="62"/>
      <c r="F166" s="62"/>
    </row>
    <row r="167" spans="1:7" ht="49.5" x14ac:dyDescent="0.3">
      <c r="A167" s="30" t="s">
        <v>176</v>
      </c>
      <c r="B167" s="265">
        <v>1</v>
      </c>
      <c r="C167" s="62"/>
      <c r="D167" s="81" t="s">
        <v>560</v>
      </c>
      <c r="E167" s="63" t="s">
        <v>561</v>
      </c>
      <c r="F167" s="62" t="s">
        <v>299</v>
      </c>
    </row>
    <row r="168" spans="1:7" x14ac:dyDescent="0.3">
      <c r="A168" s="7" t="s">
        <v>73</v>
      </c>
      <c r="B168" s="265">
        <v>2</v>
      </c>
      <c r="C168" s="62"/>
      <c r="D168" s="62"/>
      <c r="E168" s="63"/>
      <c r="F168" s="62"/>
    </row>
    <row r="169" spans="1:7" x14ac:dyDescent="0.3">
      <c r="A169" s="535" t="s">
        <v>34</v>
      </c>
      <c r="B169" s="536"/>
      <c r="C169" s="537"/>
      <c r="D169" s="97">
        <f>SUM(B165:C168)</f>
        <v>6</v>
      </c>
    </row>
    <row r="170" spans="1:7" x14ac:dyDescent="0.3">
      <c r="A170" s="535" t="s">
        <v>251</v>
      </c>
      <c r="B170" s="536"/>
      <c r="C170" s="537"/>
      <c r="D170" s="21">
        <f>D169/(COUNT(B165:C168)*2)</f>
        <v>0.75</v>
      </c>
    </row>
    <row r="171" spans="1:7" s="10" customFormat="1" x14ac:dyDescent="0.3">
      <c r="A171" s="14"/>
      <c r="B171" s="15"/>
      <c r="C171" s="15"/>
      <c r="D171" s="16"/>
      <c r="G171" s="93"/>
    </row>
    <row r="172" spans="1:7" ht="19.5" x14ac:dyDescent="0.4">
      <c r="A172" s="538" t="s">
        <v>15</v>
      </c>
      <c r="B172" s="539"/>
      <c r="C172" s="539"/>
      <c r="D172" s="539"/>
      <c r="E172" s="539"/>
      <c r="F172" s="539"/>
    </row>
    <row r="173" spans="1:7" ht="49.5" x14ac:dyDescent="0.3">
      <c r="A173" s="8" t="s">
        <v>152</v>
      </c>
      <c r="B173" s="62">
        <v>1</v>
      </c>
      <c r="C173" s="62"/>
      <c r="D173" s="81" t="s">
        <v>576</v>
      </c>
      <c r="E173" s="81" t="s">
        <v>562</v>
      </c>
      <c r="F173" s="62" t="s">
        <v>298</v>
      </c>
    </row>
    <row r="174" spans="1:7" x14ac:dyDescent="0.3">
      <c r="A174" s="7" t="s">
        <v>74</v>
      </c>
      <c r="B174" s="265">
        <v>1</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5" t="s">
        <v>34</v>
      </c>
      <c r="B177" s="536"/>
      <c r="C177" s="537"/>
      <c r="D177" s="97">
        <f>SUM(B173:C176)</f>
        <v>6</v>
      </c>
    </row>
    <row r="178" spans="1:7" x14ac:dyDescent="0.3">
      <c r="A178" s="535" t="s">
        <v>251</v>
      </c>
      <c r="B178" s="536"/>
      <c r="C178" s="537"/>
      <c r="D178" s="21">
        <f>D177/(COUNT(B173:C176)*2)</f>
        <v>0.75</v>
      </c>
    </row>
    <row r="179" spans="1:7" s="10" customFormat="1" x14ac:dyDescent="0.3">
      <c r="A179" s="14"/>
      <c r="B179" s="15"/>
      <c r="C179" s="15"/>
      <c r="D179" s="16"/>
      <c r="G179" s="93"/>
    </row>
    <row r="180" spans="1:7" ht="19.5" x14ac:dyDescent="0.4">
      <c r="A180" s="540" t="s">
        <v>65</v>
      </c>
      <c r="B180" s="541"/>
      <c r="C180" s="541"/>
      <c r="D180" s="541"/>
      <c r="E180" s="541"/>
      <c r="F180" s="541"/>
    </row>
    <row r="181" spans="1:7" ht="33" x14ac:dyDescent="0.3">
      <c r="A181" s="30" t="s">
        <v>270</v>
      </c>
      <c r="B181" s="62">
        <v>0</v>
      </c>
      <c r="C181" s="62"/>
      <c r="D181" s="63" t="s">
        <v>525</v>
      </c>
      <c r="E181" s="63" t="s">
        <v>563</v>
      </c>
      <c r="F181" s="62" t="s">
        <v>299</v>
      </c>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5" t="s">
        <v>34</v>
      </c>
      <c r="B186" s="536"/>
      <c r="C186" s="537"/>
      <c r="D186" s="97">
        <f>SUM(B181:C185)</f>
        <v>8</v>
      </c>
    </row>
    <row r="187" spans="1:7" x14ac:dyDescent="0.3">
      <c r="A187" s="535" t="s">
        <v>251</v>
      </c>
      <c r="B187" s="536"/>
      <c r="C187" s="537"/>
      <c r="D187" s="21">
        <f>D186/(COUNT(B181:C185)*2)</f>
        <v>0.8</v>
      </c>
    </row>
    <row r="188" spans="1:7" s="10" customFormat="1" x14ac:dyDescent="0.3">
      <c r="A188" s="14"/>
      <c r="B188" s="15"/>
      <c r="C188" s="15"/>
      <c r="D188" s="16"/>
      <c r="G188" s="93"/>
    </row>
    <row r="189" spans="1:7" ht="19.5" x14ac:dyDescent="0.4">
      <c r="A189" s="540" t="s">
        <v>177</v>
      </c>
      <c r="B189" s="541"/>
      <c r="C189" s="541"/>
      <c r="D189" s="541"/>
      <c r="E189" s="541"/>
      <c r="F189" s="541"/>
    </row>
    <row r="190" spans="1:7" ht="33" x14ac:dyDescent="0.3">
      <c r="A190" s="30" t="s">
        <v>309</v>
      </c>
      <c r="B190" s="62">
        <v>1</v>
      </c>
      <c r="C190" s="62"/>
      <c r="D190" s="63" t="s">
        <v>564</v>
      </c>
      <c r="E190" s="62"/>
      <c r="F190" s="62" t="s">
        <v>298</v>
      </c>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35" t="s">
        <v>34</v>
      </c>
      <c r="B194" s="536"/>
      <c r="C194" s="537"/>
      <c r="D194" s="40">
        <f>SUM(B190:C193)</f>
        <v>3</v>
      </c>
    </row>
    <row r="195" spans="1:6" x14ac:dyDescent="0.3">
      <c r="A195" s="535" t="s">
        <v>251</v>
      </c>
      <c r="B195" s="536"/>
      <c r="C195" s="537"/>
      <c r="D195" s="21">
        <f>D194/(COUNT(B190:C193)*2)</f>
        <v>0.75</v>
      </c>
    </row>
    <row r="197" spans="1:6" ht="18" x14ac:dyDescent="0.35">
      <c r="A197" s="43" t="s">
        <v>422</v>
      </c>
      <c r="B197" s="42"/>
      <c r="C197" s="42"/>
      <c r="D197" s="104">
        <v>0.66600000000000004</v>
      </c>
      <c r="E197" s="101"/>
      <c r="F197" s="102"/>
    </row>
    <row r="198" spans="1:6" ht="22.5" x14ac:dyDescent="0.3">
      <c r="A198" s="23" t="s">
        <v>423</v>
      </c>
      <c r="B198" s="24"/>
      <c r="C198" s="25"/>
      <c r="D198" s="26">
        <f>SUM(D194,D186,D177,D169,D161,D63,D52,D33,D22,D118,D149,D133,D102,D84,D42)</f>
        <v>128</v>
      </c>
    </row>
    <row r="199" spans="1:6" ht="22.5" x14ac:dyDescent="0.3">
      <c r="A199" s="23" t="s">
        <v>276</v>
      </c>
      <c r="B199" s="24"/>
      <c r="C199" s="25"/>
      <c r="D199" s="27">
        <f>D198/(COUNT(B190:C193,B181:C185,B173:C176,B165:C168,B153:C160,B56:C62,B46:C51,B26:C32,B17:C21,B107:C117,B137:C148,B122:C132,B88:C101,B67:C83,B37:C41)*2)</f>
        <v>0.87671232876712324</v>
      </c>
    </row>
  </sheetData>
  <sheetProtection algorithmName="SHA-512" hashValue="J+QeLBZPkNy8oRdn8vk867R7DHm2LNCGMP2GvphkfSJm03N2dtjE/VjIqrfCVlOfrw/QpmQCoe0kxgwRamL9EQ==" saltValue="+mel4PqkXsQqZRU6jj0AWQ=="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90:B193 B26:B32 B37:B41 B46:B51 B181:B185 B67:B83 B88:B101 B107:B117 B56:B62 B122:B132 B153:B160 B165:B168 B173:B176 B17:B21">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1"/>
  <sheetViews>
    <sheetView tabSelected="1" view="pageBreakPreview" topLeftCell="A447" zoomScale="60" zoomScaleNormal="100" workbookViewId="0">
      <selection activeCell="B452" sqref="B45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9"/>
      <c r="E1" s="519"/>
      <c r="F1" s="519"/>
      <c r="G1" s="51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20" t="s">
        <v>151</v>
      </c>
      <c r="B7" s="520"/>
      <c r="C7" s="520"/>
      <c r="D7" s="520"/>
      <c r="E7" s="520"/>
      <c r="F7" s="520"/>
      <c r="G7" s="111"/>
    </row>
    <row r="8" spans="1:7" ht="22.5" x14ac:dyDescent="0.45">
      <c r="A8" s="521" t="str">
        <f>'Page de garde'!D18</f>
        <v>Raoued</v>
      </c>
      <c r="B8" s="521"/>
      <c r="C8" s="521"/>
      <c r="D8" s="521"/>
      <c r="E8" s="521"/>
      <c r="F8" s="521"/>
      <c r="G8" s="111"/>
    </row>
    <row r="9" spans="1:7" ht="22.5" x14ac:dyDescent="0.45">
      <c r="A9" s="112" t="s">
        <v>39</v>
      </c>
      <c r="B9" s="522" t="s">
        <v>580</v>
      </c>
      <c r="C9" s="522"/>
      <c r="D9" s="522"/>
      <c r="E9" s="522"/>
      <c r="F9" s="522"/>
      <c r="G9" s="111"/>
    </row>
    <row r="10" spans="1:7" ht="22.5" x14ac:dyDescent="0.45">
      <c r="A10" s="113" t="s">
        <v>41</v>
      </c>
      <c r="B10" s="523" t="s">
        <v>581</v>
      </c>
      <c r="C10" s="523"/>
      <c r="D10" s="523"/>
      <c r="E10" s="523"/>
      <c r="F10" s="523"/>
      <c r="G10" s="111"/>
    </row>
    <row r="11" spans="1:7" ht="22.5" x14ac:dyDescent="0.45">
      <c r="A11" s="112" t="s">
        <v>40</v>
      </c>
      <c r="B11" s="518">
        <v>43588</v>
      </c>
      <c r="C11" s="518"/>
      <c r="D11" s="518"/>
      <c r="E11" s="518"/>
      <c r="F11" s="518"/>
      <c r="G11" s="111"/>
    </row>
    <row r="12" spans="1:7" ht="22.5" x14ac:dyDescent="0.45">
      <c r="A12" s="112" t="s">
        <v>200</v>
      </c>
      <c r="B12" s="524">
        <f>D731</f>
        <v>0.80932203389830504</v>
      </c>
      <c r="C12" s="524"/>
      <c r="D12" s="524"/>
      <c r="E12" s="524"/>
      <c r="F12" s="524"/>
      <c r="G12" s="111"/>
    </row>
    <row r="13" spans="1:7" ht="22.5" x14ac:dyDescent="0.45">
      <c r="A13" s="110"/>
      <c r="B13" s="108"/>
      <c r="C13" s="108"/>
      <c r="D13" s="519"/>
      <c r="E13" s="519"/>
      <c r="F13" s="519"/>
      <c r="G13" s="51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43588</v>
      </c>
      <c r="B16" s="117"/>
      <c r="C16" s="117"/>
      <c r="D16" s="117"/>
      <c r="E16" s="117"/>
      <c r="F16" s="117"/>
      <c r="G16" s="114"/>
    </row>
    <row r="17" spans="1:8" ht="16.5" customHeight="1" x14ac:dyDescent="0.4">
      <c r="A17" s="454" t="s">
        <v>28</v>
      </c>
      <c r="B17" s="455" t="s">
        <v>29</v>
      </c>
      <c r="C17" s="455"/>
      <c r="D17" s="455" t="s">
        <v>42</v>
      </c>
      <c r="E17" s="456" t="s">
        <v>266</v>
      </c>
      <c r="F17" s="456" t="s">
        <v>300</v>
      </c>
      <c r="G17" s="114"/>
    </row>
    <row r="18" spans="1:8" ht="16.5" customHeight="1" x14ac:dyDescent="0.4">
      <c r="A18" s="454"/>
      <c r="B18" s="118" t="s">
        <v>32</v>
      </c>
      <c r="C18" s="118" t="s">
        <v>31</v>
      </c>
      <c r="D18" s="455"/>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60" t="s">
        <v>16</v>
      </c>
      <c r="B29" s="561"/>
      <c r="C29" s="561"/>
      <c r="D29" s="561"/>
      <c r="E29" s="561"/>
      <c r="F29" s="561"/>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84" x14ac:dyDescent="0.4">
      <c r="A35" s="141" t="s">
        <v>400</v>
      </c>
      <c r="B35" s="122">
        <v>1</v>
      </c>
      <c r="C35" s="142" t="str">
        <f>IF(B35=0, -5, "0")</f>
        <v>0</v>
      </c>
      <c r="D35" s="128" t="s">
        <v>608</v>
      </c>
      <c r="E35" s="123" t="s">
        <v>582</v>
      </c>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60" t="s">
        <v>311</v>
      </c>
      <c r="B38" s="561"/>
      <c r="C38" s="561"/>
      <c r="D38" s="561"/>
      <c r="E38" s="561"/>
      <c r="F38" s="561"/>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c r="D43" s="411">
        <f>IFERROR(E43/F43,"N.A")</f>
        <v>1</v>
      </c>
      <c r="E43" s="414">
        <f>COUNTIF('A1 Exploitation'!F21:F42,"ok")</f>
        <v>2</v>
      </c>
      <c r="F43" s="414">
        <f>COUNTA('A1 Exploitation'!F21:F42)</f>
        <v>2</v>
      </c>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33</v>
      </c>
      <c r="E47" s="108"/>
      <c r="F47" s="114"/>
      <c r="G47" s="114"/>
    </row>
    <row r="48" spans="1:7" ht="22.5" x14ac:dyDescent="0.45">
      <c r="A48" s="377" t="s">
        <v>168</v>
      </c>
      <c r="B48" s="151"/>
      <c r="C48" s="152"/>
      <c r="D48" s="154">
        <f>D47/(COUNT(B30:C37,B21:C25,B39:C43)*2)</f>
        <v>0.97058823529411764</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43588</v>
      </c>
      <c r="B51" s="114"/>
      <c r="C51" s="135"/>
      <c r="D51" s="114"/>
      <c r="E51" s="108"/>
      <c r="F51" s="114"/>
      <c r="G51" s="114"/>
    </row>
    <row r="52" spans="1:7" ht="21" x14ac:dyDescent="0.4">
      <c r="A52" s="454" t="s">
        <v>28</v>
      </c>
      <c r="B52" s="455" t="s">
        <v>29</v>
      </c>
      <c r="C52" s="455"/>
      <c r="D52" s="455" t="s">
        <v>42</v>
      </c>
      <c r="E52" s="456" t="s">
        <v>266</v>
      </c>
      <c r="F52" s="456" t="s">
        <v>302</v>
      </c>
      <c r="G52" s="129"/>
    </row>
    <row r="53" spans="1:7" ht="21" x14ac:dyDescent="0.4">
      <c r="A53" s="454"/>
      <c r="B53" s="118" t="s">
        <v>32</v>
      </c>
      <c r="C53" s="118" t="s">
        <v>31</v>
      </c>
      <c r="D53" s="455"/>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40"/>
      <c r="B64" s="441"/>
      <c r="C64" s="441"/>
      <c r="D64" s="441"/>
      <c r="E64" s="441"/>
      <c r="F64" s="441"/>
      <c r="G64" s="441"/>
    </row>
    <row r="65" spans="1:7" ht="43.5" customHeight="1" x14ac:dyDescent="0.4">
      <c r="A65" s="529" t="s">
        <v>351</v>
      </c>
      <c r="B65" s="529"/>
      <c r="C65" s="529"/>
      <c r="D65" s="529"/>
      <c r="E65" s="529"/>
      <c r="F65" s="52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9"/>
      <c r="B83" s="449"/>
      <c r="C83" s="449"/>
      <c r="D83" s="449"/>
      <c r="E83" s="449"/>
      <c r="F83" s="449"/>
      <c r="G83" s="449"/>
    </row>
    <row r="84" spans="1:7" ht="45" customHeight="1" x14ac:dyDescent="0.45">
      <c r="A84" s="530" t="s">
        <v>352</v>
      </c>
      <c r="B84" s="530"/>
      <c r="C84" s="530"/>
      <c r="D84" s="530"/>
      <c r="E84" s="530"/>
      <c r="F84" s="53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5"/>
      <c r="B103" s="443"/>
      <c r="C103" s="443"/>
      <c r="D103" s="443"/>
      <c r="E103" s="443"/>
      <c r="F103" s="450"/>
      <c r="G103" s="173"/>
    </row>
    <row r="104" spans="1:7" s="80" customFormat="1" ht="46.5" customHeight="1" x14ac:dyDescent="0.4">
      <c r="A104" s="529" t="s">
        <v>353</v>
      </c>
      <c r="B104" s="529"/>
      <c r="C104" s="529"/>
      <c r="D104" s="529"/>
      <c r="E104" s="529"/>
      <c r="F104" s="52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1"/>
      <c r="B111" s="452"/>
      <c r="C111" s="452"/>
      <c r="D111" s="452"/>
      <c r="E111" s="452"/>
      <c r="F111" s="453"/>
      <c r="G111" s="129"/>
    </row>
    <row r="112" spans="1:7" s="80" customFormat="1" ht="39.75" customHeight="1" x14ac:dyDescent="0.4">
      <c r="A112" s="529" t="s">
        <v>390</v>
      </c>
      <c r="B112" s="529"/>
      <c r="C112" s="529"/>
      <c r="D112" s="529"/>
      <c r="E112" s="529"/>
      <c r="F112" s="52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3"/>
      <c r="B120" s="443"/>
      <c r="C120" s="443"/>
      <c r="D120" s="443"/>
      <c r="E120" s="443"/>
      <c r="F120" s="443"/>
      <c r="G120" s="173"/>
    </row>
    <row r="121" spans="1:7" ht="22.5" x14ac:dyDescent="0.4">
      <c r="A121" s="529" t="s">
        <v>311</v>
      </c>
      <c r="B121" s="529"/>
      <c r="C121" s="529"/>
      <c r="D121" s="529"/>
      <c r="E121" s="529"/>
      <c r="F121" s="52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4"/>
      <c r="B132" s="444"/>
      <c r="C132" s="444"/>
      <c r="D132" s="444"/>
      <c r="E132" s="444"/>
      <c r="F132" s="444"/>
      <c r="G132" s="114"/>
    </row>
    <row r="133" spans="1:16384" ht="22.5" customHeight="1" x14ac:dyDescent="0.4">
      <c r="A133" s="531" t="s">
        <v>424</v>
      </c>
      <c r="B133" s="531"/>
      <c r="C133" s="531"/>
      <c r="D133" s="531"/>
      <c r="E133" s="531"/>
      <c r="F133" s="531"/>
      <c r="G133" s="114"/>
    </row>
    <row r="134" spans="1:16384" ht="22.5" customHeight="1" x14ac:dyDescent="0.4">
      <c r="A134" s="532"/>
      <c r="B134" s="532"/>
      <c r="C134" s="532"/>
      <c r="D134" s="532"/>
      <c r="E134" s="532"/>
      <c r="F134" s="532"/>
      <c r="G134" s="114"/>
    </row>
    <row r="135" spans="1:16384" s="326" customFormat="1" ht="22.5" customHeight="1" x14ac:dyDescent="0.25">
      <c r="A135" s="454" t="s">
        <v>28</v>
      </c>
      <c r="B135" s="455" t="s">
        <v>29</v>
      </c>
      <c r="C135" s="455"/>
      <c r="D135" s="455" t="s">
        <v>42</v>
      </c>
      <c r="E135" s="456" t="s">
        <v>266</v>
      </c>
      <c r="F135" s="456" t="s">
        <v>302</v>
      </c>
    </row>
    <row r="136" spans="1:16384" s="326" customFormat="1" ht="22.5" customHeight="1" x14ac:dyDescent="0.25">
      <c r="A136" s="454"/>
      <c r="B136" s="118" t="s">
        <v>32</v>
      </c>
      <c r="C136" s="118" t="s">
        <v>31</v>
      </c>
      <c r="D136" s="455"/>
      <c r="E136" s="456"/>
      <c r="F136" s="45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3" t="s">
        <v>461</v>
      </c>
      <c r="B139" s="533"/>
      <c r="C139" s="533"/>
      <c r="D139" s="533"/>
      <c r="E139" s="533"/>
      <c r="F139" s="53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82" t="s">
        <v>350</v>
      </c>
      <c r="B147" s="482"/>
      <c r="C147" s="482"/>
      <c r="D147" s="482"/>
      <c r="E147" s="482"/>
      <c r="F147" s="482"/>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t="s">
        <v>583</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63" x14ac:dyDescent="0.4">
      <c r="A159" s="290" t="s">
        <v>354</v>
      </c>
      <c r="B159" s="318">
        <v>0</v>
      </c>
      <c r="C159" s="142">
        <f>IF(B159=0, -2, "0")</f>
        <v>-2</v>
      </c>
      <c r="D159" s="125" t="s">
        <v>604</v>
      </c>
      <c r="E159" s="125" t="s">
        <v>584</v>
      </c>
      <c r="F159" s="322"/>
      <c r="G159" s="114"/>
    </row>
    <row r="160" spans="1:7" ht="42" x14ac:dyDescent="0.4">
      <c r="A160" s="290" t="s">
        <v>63</v>
      </c>
      <c r="B160" s="318">
        <v>0</v>
      </c>
      <c r="C160" s="142">
        <f>IF(B160=0, -2, "0")</f>
        <v>-2</v>
      </c>
      <c r="D160" s="125" t="s">
        <v>585</v>
      </c>
      <c r="E160" s="125" t="s">
        <v>586</v>
      </c>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45"/>
      <c r="B165" s="443"/>
      <c r="C165" s="443"/>
      <c r="D165" s="443"/>
      <c r="E165" s="443"/>
      <c r="F165" s="443"/>
      <c r="G165" s="114"/>
    </row>
    <row r="166" spans="1:7" ht="32.25" customHeight="1" x14ac:dyDescent="0.4">
      <c r="A166" s="533" t="s">
        <v>462</v>
      </c>
      <c r="B166" s="533"/>
      <c r="C166" s="533"/>
      <c r="D166" s="533"/>
      <c r="E166" s="533"/>
      <c r="F166" s="533"/>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47" x14ac:dyDescent="0.4">
      <c r="A170" s="125" t="s">
        <v>343</v>
      </c>
      <c r="B170" s="122">
        <v>1</v>
      </c>
      <c r="C170" s="125"/>
      <c r="D170" s="125" t="s">
        <v>587</v>
      </c>
      <c r="E170" s="123" t="s">
        <v>628</v>
      </c>
      <c r="F170" s="322"/>
      <c r="G170" s="114"/>
    </row>
    <row r="171" spans="1:7"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46"/>
      <c r="B176" s="447"/>
      <c r="C176" s="447"/>
      <c r="D176" s="447"/>
      <c r="E176" s="447"/>
      <c r="F176" s="447"/>
      <c r="G176" s="114"/>
    </row>
    <row r="177" spans="1:7" ht="32.25" customHeight="1" x14ac:dyDescent="0.4">
      <c r="A177" s="533" t="s">
        <v>311</v>
      </c>
      <c r="B177" s="533"/>
      <c r="C177" s="533"/>
      <c r="D177" s="533"/>
      <c r="E177" s="533"/>
      <c r="F177" s="533"/>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0.875</v>
      </c>
      <c r="E185" s="414">
        <f>COUNTIF('A1 Exploitation'!F141:F184,"ok")</f>
        <v>7</v>
      </c>
      <c r="F185" s="414">
        <f>COUNTA('A1 Exploitation'!F141:F184)</f>
        <v>8</v>
      </c>
      <c r="G185" s="114"/>
    </row>
    <row r="186" spans="1:7" ht="22.5" x14ac:dyDescent="0.4">
      <c r="A186" s="292" t="s">
        <v>438</v>
      </c>
      <c r="B186" s="483"/>
      <c r="C186" s="484"/>
      <c r="D186" s="309">
        <f>SUM(B148:C164,B178:C185,B167:C175,B140:C145)</f>
        <v>70</v>
      </c>
      <c r="E186" s="108"/>
      <c r="F186" s="114"/>
      <c r="G186" s="114"/>
    </row>
    <row r="187" spans="1:7" ht="22.5" x14ac:dyDescent="0.4">
      <c r="A187" s="292" t="s">
        <v>439</v>
      </c>
      <c r="B187" s="278"/>
      <c r="C187" s="279"/>
      <c r="D187" s="280">
        <f>D186/(COUNT(B140:C145,B148:C164,B167:C175,B178:C185)*2)</f>
        <v>0.83333333333333337</v>
      </c>
      <c r="E187" s="108"/>
      <c r="F187" s="114"/>
      <c r="G187" s="114"/>
    </row>
    <row r="188" spans="1:7" ht="21" x14ac:dyDescent="0.4">
      <c r="A188" s="448"/>
      <c r="B188" s="448"/>
      <c r="C188" s="448"/>
      <c r="D188" s="448"/>
      <c r="E188" s="448"/>
      <c r="F188" s="448"/>
      <c r="G188" s="114"/>
    </row>
    <row r="189" spans="1:7" ht="22.5" x14ac:dyDescent="0.45">
      <c r="A189" s="115" t="s">
        <v>100</v>
      </c>
      <c r="B189" s="115"/>
      <c r="C189" s="115"/>
      <c r="D189" s="115"/>
      <c r="E189" s="115"/>
      <c r="F189" s="115"/>
      <c r="G189" s="114"/>
    </row>
    <row r="190" spans="1:7" ht="21" x14ac:dyDescent="0.4">
      <c r="A190" s="156">
        <f>B11</f>
        <v>43588</v>
      </c>
      <c r="B190" s="114"/>
      <c r="C190" s="135"/>
      <c r="D190" s="114"/>
      <c r="E190" s="108"/>
      <c r="F190" s="114"/>
      <c r="G190" s="114"/>
    </row>
    <row r="191" spans="1:7" ht="21" x14ac:dyDescent="0.4">
      <c r="A191" s="454" t="s">
        <v>28</v>
      </c>
      <c r="B191" s="455" t="s">
        <v>29</v>
      </c>
      <c r="C191" s="455"/>
      <c r="D191" s="455" t="s">
        <v>42</v>
      </c>
      <c r="E191" s="456" t="s">
        <v>266</v>
      </c>
      <c r="F191" s="456" t="s">
        <v>302</v>
      </c>
      <c r="G191" s="114"/>
    </row>
    <row r="192" spans="1:7" ht="21" x14ac:dyDescent="0.4">
      <c r="A192" s="454"/>
      <c r="B192" s="118" t="s">
        <v>32</v>
      </c>
      <c r="C192" s="118" t="s">
        <v>31</v>
      </c>
      <c r="D192" s="455"/>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8" t="s">
        <v>34</v>
      </c>
      <c r="B203" s="469"/>
      <c r="C203" s="47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8" t="s">
        <v>34</v>
      </c>
      <c r="B227" s="469"/>
      <c r="C227" s="47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5" t="s">
        <v>311</v>
      </c>
      <c r="B236" s="526"/>
      <c r="C236" s="526"/>
      <c r="D236" s="52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68" t="s">
        <v>34</v>
      </c>
      <c r="B245" s="469"/>
      <c r="C245" s="47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43588</v>
      </c>
      <c r="B252" s="114"/>
      <c r="C252" s="135"/>
      <c r="D252" s="129"/>
      <c r="E252" s="108"/>
      <c r="F252" s="114"/>
      <c r="G252" s="114"/>
    </row>
    <row r="253" spans="1:7" ht="21" x14ac:dyDescent="0.4">
      <c r="A253" s="454" t="s">
        <v>28</v>
      </c>
      <c r="B253" s="455" t="s">
        <v>29</v>
      </c>
      <c r="C253" s="455"/>
      <c r="D253" s="455" t="s">
        <v>42</v>
      </c>
      <c r="E253" s="456" t="s">
        <v>266</v>
      </c>
      <c r="F253" s="456" t="s">
        <v>302</v>
      </c>
      <c r="G253" s="129"/>
    </row>
    <row r="254" spans="1:7" ht="21" x14ac:dyDescent="0.4">
      <c r="A254" s="454"/>
      <c r="B254" s="118" t="s">
        <v>32</v>
      </c>
      <c r="C254" s="118" t="s">
        <v>31</v>
      </c>
      <c r="D254" s="455"/>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8" t="s">
        <v>34</v>
      </c>
      <c r="B265" s="469"/>
      <c r="C265" s="470"/>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26" x14ac:dyDescent="0.4">
      <c r="A276" s="291" t="s">
        <v>440</v>
      </c>
      <c r="B276" s="122">
        <v>0</v>
      </c>
      <c r="C276" s="143">
        <f>IF(B276=0, -10, "0")</f>
        <v>-10</v>
      </c>
      <c r="D276" s="196" t="s">
        <v>629</v>
      </c>
      <c r="E276" s="170" t="s">
        <v>570</v>
      </c>
      <c r="F276" s="123"/>
      <c r="G276" s="129"/>
    </row>
    <row r="277" spans="1:7" ht="115.5" customHeight="1" x14ac:dyDescent="0.4">
      <c r="A277" s="400" t="s">
        <v>394</v>
      </c>
      <c r="B277" s="122">
        <v>1</v>
      </c>
      <c r="C277" s="142" t="str">
        <f>IF(B277=0, -2, "0")</f>
        <v>0</v>
      </c>
      <c r="D277" s="194" t="s">
        <v>630</v>
      </c>
      <c r="E277" s="123" t="s">
        <v>591</v>
      </c>
      <c r="F277" s="123"/>
      <c r="G277" s="114"/>
    </row>
    <row r="278" spans="1:7" ht="72" customHeight="1" x14ac:dyDescent="0.4">
      <c r="A278" s="121" t="s">
        <v>117</v>
      </c>
      <c r="B278" s="122">
        <v>1</v>
      </c>
      <c r="C278" s="122"/>
      <c r="D278" s="431" t="s">
        <v>605</v>
      </c>
      <c r="E278" s="123" t="s">
        <v>590</v>
      </c>
      <c r="F278" s="123"/>
      <c r="G278" s="114"/>
    </row>
    <row r="279" spans="1:7" ht="152.25" customHeight="1" x14ac:dyDescent="0.4">
      <c r="A279" s="209" t="s">
        <v>372</v>
      </c>
      <c r="B279" s="122">
        <v>1</v>
      </c>
      <c r="C279" s="169" t="str">
        <f>IF(B279=0, -5, "0")</f>
        <v>0</v>
      </c>
      <c r="D279" s="430" t="s">
        <v>606</v>
      </c>
      <c r="E279" s="124"/>
      <c r="F279" s="123"/>
      <c r="G279" s="114"/>
    </row>
    <row r="280" spans="1:7" ht="90" customHeight="1" x14ac:dyDescent="0.4">
      <c r="A280" s="209" t="s">
        <v>373</v>
      </c>
      <c r="B280" s="122">
        <v>0</v>
      </c>
      <c r="C280" s="169">
        <f>IF(B280=0, -5, "0")</f>
        <v>-5</v>
      </c>
      <c r="D280" s="270" t="s">
        <v>588</v>
      </c>
      <c r="E280" s="123" t="s">
        <v>589</v>
      </c>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6"/>
      <c r="B290" s="476"/>
      <c r="C290" s="476"/>
      <c r="D290" s="476"/>
      <c r="E290" s="476"/>
      <c r="F290" s="476"/>
      <c r="G290" s="129"/>
    </row>
    <row r="291" spans="1:7" s="80" customFormat="1" ht="31.5" customHeight="1" x14ac:dyDescent="0.4">
      <c r="A291" s="528" t="s">
        <v>311</v>
      </c>
      <c r="B291" s="528"/>
      <c r="C291" s="528"/>
      <c r="D291" s="528"/>
      <c r="E291" s="528"/>
      <c r="F291" s="528"/>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1</v>
      </c>
      <c r="C299" s="122"/>
      <c r="D299" s="411">
        <f>IFERROR(E299/F299,"N.A")</f>
        <v>0.5714285714285714</v>
      </c>
      <c r="E299" s="414">
        <f>COUNTIF('A1 Exploitation'!F257:F298,"ok")</f>
        <v>4</v>
      </c>
      <c r="F299" s="414">
        <f>COUNTA('A1 Exploitation'!F257:F298)</f>
        <v>7</v>
      </c>
      <c r="G299" s="129"/>
    </row>
    <row r="300" spans="1:7" ht="21" x14ac:dyDescent="0.4">
      <c r="A300" s="148" t="s">
        <v>34</v>
      </c>
      <c r="B300" s="148"/>
      <c r="C300" s="148"/>
      <c r="D300" s="148">
        <f>SUM(B269:C289,B292:C299)</f>
        <v>35</v>
      </c>
      <c r="E300" s="108"/>
      <c r="F300" s="114"/>
      <c r="G300" s="114"/>
    </row>
    <row r="301" spans="1:7" ht="21" x14ac:dyDescent="0.4">
      <c r="A301" s="130" t="s">
        <v>33</v>
      </c>
      <c r="B301" s="131"/>
      <c r="C301" s="132"/>
      <c r="D301" s="133">
        <f>D300/(COUNT(B269:C289,B292:C299)*2)</f>
        <v>0.56451612903225812</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51</v>
      </c>
      <c r="E303" s="108"/>
      <c r="F303" s="114"/>
      <c r="G303" s="114"/>
    </row>
    <row r="304" spans="1:7" ht="22.5" x14ac:dyDescent="0.45">
      <c r="A304" s="377" t="s">
        <v>444</v>
      </c>
      <c r="B304" s="189"/>
      <c r="C304" s="190"/>
      <c r="D304" s="154">
        <f>D303/(COUNT(B257:C264,B269:C289,B292:C299)*2)</f>
        <v>0.65384615384615385</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43588</v>
      </c>
      <c r="B307" s="114"/>
      <c r="C307" s="135"/>
      <c r="D307" s="114"/>
      <c r="E307" s="108"/>
      <c r="F307" s="114"/>
      <c r="G307" s="114"/>
    </row>
    <row r="308" spans="1:7" ht="21" x14ac:dyDescent="0.4">
      <c r="A308" s="454" t="s">
        <v>28</v>
      </c>
      <c r="B308" s="455" t="s">
        <v>29</v>
      </c>
      <c r="C308" s="455"/>
      <c r="D308" s="455" t="s">
        <v>42</v>
      </c>
      <c r="E308" s="456" t="s">
        <v>266</v>
      </c>
      <c r="F308" s="456" t="s">
        <v>302</v>
      </c>
      <c r="G308" s="129"/>
    </row>
    <row r="309" spans="1:7" ht="21" x14ac:dyDescent="0.4">
      <c r="A309" s="454"/>
      <c r="B309" s="118" t="s">
        <v>32</v>
      </c>
      <c r="C309" s="118" t="s">
        <v>31</v>
      </c>
      <c r="D309" s="455"/>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512" t="s">
        <v>311</v>
      </c>
      <c r="B358" s="512"/>
      <c r="C358" s="512"/>
      <c r="D358" s="512"/>
      <c r="E358" s="512"/>
      <c r="F358" s="51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43588</v>
      </c>
      <c r="B374" s="114"/>
      <c r="C374" s="135"/>
      <c r="D374" s="114"/>
      <c r="E374" s="225"/>
      <c r="F374" s="173"/>
      <c r="G374" s="173"/>
    </row>
    <row r="375" spans="1:7" s="260" customFormat="1" ht="21" x14ac:dyDescent="0.4">
      <c r="A375" s="454" t="s">
        <v>28</v>
      </c>
      <c r="B375" s="455" t="s">
        <v>29</v>
      </c>
      <c r="C375" s="455"/>
      <c r="D375" s="455" t="s">
        <v>42</v>
      </c>
      <c r="E375" s="456" t="s">
        <v>266</v>
      </c>
      <c r="F375" s="456" t="s">
        <v>302</v>
      </c>
      <c r="G375" s="173"/>
    </row>
    <row r="376" spans="1:7" s="260" customFormat="1" ht="21" x14ac:dyDescent="0.4">
      <c r="A376" s="454"/>
      <c r="B376" s="118" t="s">
        <v>32</v>
      </c>
      <c r="C376" s="118" t="s">
        <v>31</v>
      </c>
      <c r="D376" s="455"/>
      <c r="E376" s="456"/>
      <c r="F376" s="45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10"/>
      <c r="B415" s="449"/>
      <c r="C415" s="449"/>
      <c r="D415" s="449"/>
      <c r="E415" s="449"/>
      <c r="F415" s="449"/>
      <c r="G415" s="449"/>
    </row>
    <row r="416" spans="1:7" s="260" customFormat="1" ht="24.75" x14ac:dyDescent="0.4">
      <c r="A416" s="515" t="s">
        <v>320</v>
      </c>
      <c r="B416" s="515"/>
      <c r="C416" s="515"/>
      <c r="D416" s="515"/>
      <c r="E416" s="515"/>
      <c r="F416" s="51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43588</v>
      </c>
      <c r="B432" s="114"/>
      <c r="C432" s="135"/>
      <c r="D432" s="129"/>
      <c r="E432" s="108"/>
      <c r="F432" s="114"/>
      <c r="G432" s="114"/>
    </row>
    <row r="433" spans="1:7" ht="21" x14ac:dyDescent="0.4">
      <c r="A433" s="454" t="s">
        <v>28</v>
      </c>
      <c r="B433" s="455" t="s">
        <v>29</v>
      </c>
      <c r="C433" s="455"/>
      <c r="D433" s="455" t="s">
        <v>42</v>
      </c>
      <c r="E433" s="456" t="s">
        <v>266</v>
      </c>
      <c r="F433" s="456" t="s">
        <v>302</v>
      </c>
      <c r="G433" s="129"/>
    </row>
    <row r="434" spans="1:7" ht="21" x14ac:dyDescent="0.4">
      <c r="A434" s="454"/>
      <c r="B434" s="118" t="s">
        <v>32</v>
      </c>
      <c r="C434" s="118" t="s">
        <v>31</v>
      </c>
      <c r="D434" s="455"/>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63" x14ac:dyDescent="0.4">
      <c r="A437" s="235" t="s">
        <v>6</v>
      </c>
      <c r="B437" s="122">
        <v>1</v>
      </c>
      <c r="C437" s="122"/>
      <c r="D437" s="123" t="s">
        <v>609</v>
      </c>
      <c r="E437" s="123" t="s">
        <v>610</v>
      </c>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15</v>
      </c>
      <c r="E445" s="108"/>
      <c r="F445" s="114"/>
      <c r="G445" s="114"/>
    </row>
    <row r="446" spans="1:7" ht="21" x14ac:dyDescent="0.4">
      <c r="A446" s="130" t="s">
        <v>33</v>
      </c>
      <c r="B446" s="131"/>
      <c r="C446" s="132"/>
      <c r="D446" s="133">
        <f>D445/(COUNT(B437:C444)*2)</f>
        <v>0.9375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3"/>
      <c r="F451" s="123"/>
      <c r="G451" s="114"/>
    </row>
    <row r="452" spans="1:7" ht="22.5" x14ac:dyDescent="0.45">
      <c r="A452" s="215" t="s">
        <v>361</v>
      </c>
      <c r="B452" s="122">
        <v>2</v>
      </c>
      <c r="C452" s="174" t="str">
        <f>IF(B452=0, -5, "0")</f>
        <v>0</v>
      </c>
      <c r="D452" s="239"/>
      <c r="E452" s="124"/>
      <c r="F452" s="123"/>
      <c r="G452" s="114"/>
    </row>
    <row r="453" spans="1:7" ht="63" x14ac:dyDescent="0.4">
      <c r="A453" s="215" t="s">
        <v>362</v>
      </c>
      <c r="B453" s="122">
        <v>0</v>
      </c>
      <c r="C453" s="169">
        <f>IF(B453=0, -5, "0")</f>
        <v>-5</v>
      </c>
      <c r="D453" s="138" t="s">
        <v>592</v>
      </c>
      <c r="E453" s="123" t="s">
        <v>593</v>
      </c>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126" x14ac:dyDescent="0.4">
      <c r="A462" s="240" t="s">
        <v>316</v>
      </c>
      <c r="B462" s="122">
        <v>0</v>
      </c>
      <c r="C462" s="143">
        <f>IF(B462=0, -10, "0")</f>
        <v>-10</v>
      </c>
      <c r="D462" s="123" t="s">
        <v>607</v>
      </c>
      <c r="E462" s="123" t="s">
        <v>594</v>
      </c>
      <c r="F462" s="123"/>
      <c r="G462" s="114"/>
    </row>
    <row r="463" spans="1:7" s="80" customFormat="1" ht="22.5" x14ac:dyDescent="0.4">
      <c r="A463" s="342"/>
      <c r="B463" s="340"/>
      <c r="C463" s="343"/>
      <c r="D463" s="344"/>
      <c r="E463" s="345"/>
      <c r="F463" s="344"/>
      <c r="G463" s="129"/>
    </row>
    <row r="464" spans="1:7" ht="24.75" x14ac:dyDescent="0.4">
      <c r="A464" s="515" t="s">
        <v>311</v>
      </c>
      <c r="B464" s="515"/>
      <c r="C464" s="515"/>
      <c r="D464" s="515"/>
      <c r="E464" s="515"/>
      <c r="F464" s="51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1</v>
      </c>
      <c r="C471" s="122"/>
      <c r="D471" s="411">
        <f>IFERROR(E471/F471,"N.A")</f>
        <v>0.75</v>
      </c>
      <c r="E471" s="414">
        <f>COUNTIF('A1 Exploitation'!F437:F470,"ok")</f>
        <v>3</v>
      </c>
      <c r="F471" s="414">
        <f>COUNTA('A1 Exploitation'!F437:F470)</f>
        <v>4</v>
      </c>
      <c r="G471" s="114"/>
    </row>
    <row r="472" spans="1:7" ht="21" x14ac:dyDescent="0.4">
      <c r="A472" s="130" t="s">
        <v>34</v>
      </c>
      <c r="B472" s="148"/>
      <c r="C472" s="148"/>
      <c r="D472" s="242">
        <f>SUM(B449:C462,B465:C471)</f>
        <v>22</v>
      </c>
      <c r="E472" s="108"/>
      <c r="F472" s="114"/>
      <c r="G472" s="114"/>
    </row>
    <row r="473" spans="1:7" ht="21" x14ac:dyDescent="0.4">
      <c r="A473" s="130" t="s">
        <v>33</v>
      </c>
      <c r="B473" s="131"/>
      <c r="C473" s="132"/>
      <c r="D473" s="133">
        <f>D472/(COUNT(B449:C462,B465:C471)*2)</f>
        <v>0.47826086956521741</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37</v>
      </c>
      <c r="E475" s="108"/>
      <c r="F475" s="114"/>
      <c r="G475" s="114"/>
    </row>
    <row r="476" spans="1:7" ht="22.5" x14ac:dyDescent="0.45">
      <c r="A476" s="377" t="s">
        <v>452</v>
      </c>
      <c r="B476" s="189"/>
      <c r="C476" s="190"/>
      <c r="D476" s="154">
        <f>D475/(COUNT(B449:C462,B437:C444,B465:C471)*2)</f>
        <v>0.59677419354838712</v>
      </c>
      <c r="E476" s="108"/>
      <c r="F476" s="114"/>
      <c r="G476" s="114"/>
    </row>
    <row r="477" spans="1:7" ht="21" x14ac:dyDescent="0.4">
      <c r="A477" s="155"/>
      <c r="B477" s="114"/>
      <c r="C477" s="135"/>
      <c r="D477" s="114"/>
      <c r="E477" s="108"/>
      <c r="F477" s="114"/>
      <c r="G477" s="114"/>
    </row>
    <row r="478" spans="1:7" ht="24.75" x14ac:dyDescent="0.4">
      <c r="A478" s="516" t="s">
        <v>425</v>
      </c>
      <c r="B478" s="516"/>
      <c r="C478" s="516"/>
      <c r="D478" s="516"/>
      <c r="E478" s="516"/>
      <c r="F478" s="516"/>
      <c r="G478" s="114"/>
    </row>
    <row r="479" spans="1:7" ht="21" customHeight="1" x14ac:dyDescent="0.4">
      <c r="A479" s="234">
        <f>B11</f>
        <v>43588</v>
      </c>
      <c r="F479" s="258"/>
      <c r="G479" s="114"/>
    </row>
    <row r="480" spans="1:7" ht="21" x14ac:dyDescent="0.4">
      <c r="A480" s="486" t="s">
        <v>28</v>
      </c>
      <c r="B480" s="487" t="s">
        <v>29</v>
      </c>
      <c r="C480" s="487"/>
      <c r="D480" s="487" t="s">
        <v>42</v>
      </c>
      <c r="E480" s="488" t="s">
        <v>266</v>
      </c>
      <c r="F480" s="488" t="s">
        <v>302</v>
      </c>
      <c r="G480" s="114"/>
    </row>
    <row r="481" spans="1:7" ht="21" x14ac:dyDescent="0.4">
      <c r="A481" s="486"/>
      <c r="B481" s="320" t="s">
        <v>32</v>
      </c>
      <c r="C481" s="320" t="s">
        <v>31</v>
      </c>
      <c r="D481" s="487"/>
      <c r="E481" s="488"/>
      <c r="F481" s="488"/>
      <c r="G481" s="114"/>
    </row>
    <row r="482" spans="1:7" s="260" customFormat="1" ht="22.5" x14ac:dyDescent="0.4">
      <c r="A482" s="367"/>
      <c r="B482" s="368"/>
      <c r="C482" s="368"/>
      <c r="D482" s="368"/>
      <c r="E482" s="354"/>
      <c r="F482" s="354"/>
      <c r="G482" s="173"/>
    </row>
    <row r="483" spans="1:7" s="260" customFormat="1" ht="24.75" x14ac:dyDescent="0.4">
      <c r="A483" s="477" t="s">
        <v>52</v>
      </c>
      <c r="B483" s="477"/>
      <c r="C483" s="477"/>
      <c r="D483" s="477"/>
      <c r="E483" s="477"/>
      <c r="F483" s="477"/>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4" t="s">
        <v>463</v>
      </c>
      <c r="B491" s="475"/>
      <c r="C491" s="475"/>
      <c r="D491" s="475"/>
      <c r="E491" s="475"/>
      <c r="F491" s="475"/>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9" t="s">
        <v>23</v>
      </c>
      <c r="B505" s="490"/>
      <c r="C505" s="490"/>
      <c r="D505" s="490"/>
      <c r="E505" s="490"/>
      <c r="F505" s="491"/>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9"/>
      <c r="B517" s="499"/>
      <c r="C517" s="499"/>
      <c r="D517" s="499"/>
      <c r="E517" s="499"/>
      <c r="F517" s="499"/>
      <c r="G517" s="499"/>
    </row>
    <row r="518" spans="1:7" ht="26.25" customHeight="1" x14ac:dyDescent="0.5">
      <c r="A518" s="369" t="s">
        <v>311</v>
      </c>
      <c r="B518" s="511"/>
      <c r="C518" s="511"/>
      <c r="D518" s="511"/>
      <c r="E518" s="511"/>
      <c r="F518" s="51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7" t="s">
        <v>97</v>
      </c>
      <c r="B530" s="517"/>
      <c r="C530" s="517"/>
      <c r="D530" s="517"/>
      <c r="E530" s="517"/>
      <c r="F530" s="517"/>
      <c r="G530" s="114"/>
    </row>
    <row r="531" spans="1:7" ht="22.5" customHeight="1" x14ac:dyDescent="0.4">
      <c r="A531" s="234">
        <f>B11</f>
        <v>43588</v>
      </c>
      <c r="B531" s="114"/>
      <c r="C531" s="135"/>
      <c r="D531" s="137"/>
      <c r="E531" s="137"/>
      <c r="F531" s="137"/>
      <c r="G531" s="114"/>
    </row>
    <row r="532" spans="1:7" ht="21" x14ac:dyDescent="0.4">
      <c r="A532" s="492" t="s">
        <v>28</v>
      </c>
      <c r="B532" s="494" t="s">
        <v>29</v>
      </c>
      <c r="C532" s="495"/>
      <c r="D532" s="455" t="s">
        <v>42</v>
      </c>
      <c r="E532" s="456" t="s">
        <v>266</v>
      </c>
      <c r="F532" s="456" t="s">
        <v>302</v>
      </c>
      <c r="G532" s="114"/>
    </row>
    <row r="533" spans="1:7" ht="21" x14ac:dyDescent="0.4">
      <c r="A533" s="493"/>
      <c r="B533" s="315" t="s">
        <v>32</v>
      </c>
      <c r="C533" s="316" t="s">
        <v>31</v>
      </c>
      <c r="D533" s="455"/>
      <c r="E533" s="456"/>
      <c r="F533" s="456"/>
      <c r="G533" s="114"/>
    </row>
    <row r="534" spans="1:7" s="80" customFormat="1" ht="22.5" x14ac:dyDescent="0.4">
      <c r="A534" s="365"/>
      <c r="B534" s="366"/>
      <c r="C534" s="366"/>
      <c r="D534" s="361"/>
      <c r="E534" s="362"/>
      <c r="F534" s="362"/>
      <c r="G534" s="129"/>
    </row>
    <row r="535" spans="1:7" ht="24.75" x14ac:dyDescent="0.4">
      <c r="A535" s="370" t="s">
        <v>17</v>
      </c>
      <c r="B535" s="317"/>
      <c r="C535" s="513"/>
      <c r="D535" s="513"/>
      <c r="E535" s="513"/>
      <c r="F535" s="514"/>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8" t="s">
        <v>34</v>
      </c>
      <c r="B542" s="469"/>
      <c r="C542" s="470"/>
      <c r="D542" s="407">
        <f>SUM(B536:C541)</f>
        <v>12</v>
      </c>
      <c r="E542" s="248"/>
      <c r="F542" s="248"/>
      <c r="G542" s="114"/>
    </row>
    <row r="543" spans="1:7" ht="21" customHeight="1" x14ac:dyDescent="0.4">
      <c r="A543" s="468" t="s">
        <v>33</v>
      </c>
      <c r="B543" s="469"/>
      <c r="C543" s="470"/>
      <c r="D543" s="388">
        <f>D542/(COUNT(B536:C541)*2)</f>
        <v>1</v>
      </c>
      <c r="E543" s="248"/>
      <c r="F543" s="248"/>
      <c r="G543" s="114"/>
    </row>
    <row r="544" spans="1:7" ht="21" x14ac:dyDescent="0.4">
      <c r="A544" s="442"/>
      <c r="B544" s="442"/>
      <c r="C544" s="442"/>
      <c r="D544" s="442"/>
      <c r="E544" s="442"/>
      <c r="F544" s="442"/>
      <c r="G544" s="135"/>
    </row>
    <row r="545" spans="1:7" ht="24.75" x14ac:dyDescent="0.4">
      <c r="A545" s="363" t="s">
        <v>94</v>
      </c>
      <c r="B545" s="137"/>
      <c r="C545" s="137"/>
      <c r="D545" s="173"/>
      <c r="E545" s="225"/>
      <c r="F545" s="173"/>
      <c r="G545" s="135"/>
    </row>
    <row r="546" spans="1:7" ht="42" x14ac:dyDescent="0.4">
      <c r="A546" s="121" t="s">
        <v>99</v>
      </c>
      <c r="B546" s="122">
        <v>1</v>
      </c>
      <c r="C546" s="206"/>
      <c r="D546" s="121" t="s">
        <v>595</v>
      </c>
      <c r="E546" s="124" t="s">
        <v>596</v>
      </c>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34"/>
      <c r="B556" s="467"/>
      <c r="C556" s="467"/>
      <c r="D556" s="467"/>
      <c r="E556" s="467"/>
      <c r="F556" s="467"/>
      <c r="G556" s="467"/>
    </row>
    <row r="557" spans="1:7" ht="35.25" customHeight="1" x14ac:dyDescent="0.4">
      <c r="A557" s="371" t="s">
        <v>311</v>
      </c>
      <c r="B557" s="337"/>
      <c r="C557" s="465"/>
      <c r="D557" s="465"/>
      <c r="E557" s="465"/>
      <c r="F557" s="466"/>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1</v>
      </c>
      <c r="C565" s="122"/>
      <c r="D565" s="411">
        <f>IFERROR(E565/F565,"N.A")</f>
        <v>0.33333333333333331</v>
      </c>
      <c r="E565" s="414">
        <f>COUNTIF('A1 Exploitation'!F536:F564,"ok")</f>
        <v>1</v>
      </c>
      <c r="F565" s="414">
        <f>COUNTA('A1 Exploitation'!F536:F564)</f>
        <v>3</v>
      </c>
      <c r="G565" s="114"/>
    </row>
    <row r="566" spans="1:7" ht="21" x14ac:dyDescent="0.4">
      <c r="A566" s="460" t="s">
        <v>34</v>
      </c>
      <c r="B566" s="460"/>
      <c r="C566" s="461"/>
      <c r="D566" s="378">
        <f>SUM(B558:C565,B546:C555)</f>
        <v>34</v>
      </c>
      <c r="E566" s="108"/>
      <c r="F566" s="114"/>
      <c r="G566" s="114"/>
    </row>
    <row r="567" spans="1:7" ht="21" x14ac:dyDescent="0.4">
      <c r="A567" s="460" t="s">
        <v>33</v>
      </c>
      <c r="B567" s="460"/>
      <c r="C567" s="460"/>
      <c r="D567" s="388">
        <f>D566/(COUNT(B558:C565,B546:C555)*2)</f>
        <v>0.94444444444444442</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46</v>
      </c>
      <c r="E569" s="177"/>
      <c r="F569" s="129"/>
      <c r="G569" s="114"/>
    </row>
    <row r="570" spans="1:7" ht="21" customHeight="1" x14ac:dyDescent="0.45">
      <c r="A570" s="377" t="s">
        <v>456</v>
      </c>
      <c r="B570" s="189"/>
      <c r="C570" s="190"/>
      <c r="D570" s="154">
        <f>D569/(COUNT(B546:C555,B536:C541,B558:C565)*2)</f>
        <v>0.95833333333333337</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73" t="s">
        <v>19</v>
      </c>
      <c r="B573" s="473"/>
      <c r="C573" s="473"/>
      <c r="D573" s="473"/>
      <c r="E573" s="473"/>
      <c r="F573" s="473"/>
      <c r="G573" s="114"/>
    </row>
    <row r="574" spans="1:7" ht="22.5" x14ac:dyDescent="0.4">
      <c r="A574" s="243">
        <f>B11</f>
        <v>43588</v>
      </c>
      <c r="B574" s="114"/>
      <c r="C574" s="135"/>
      <c r="D574" s="356"/>
      <c r="E574" s="356"/>
      <c r="F574" s="356"/>
      <c r="G574" s="114"/>
    </row>
    <row r="575" spans="1:7" ht="21" x14ac:dyDescent="0.4">
      <c r="A575" s="486" t="s">
        <v>28</v>
      </c>
      <c r="B575" s="487" t="s">
        <v>29</v>
      </c>
      <c r="C575" s="487"/>
      <c r="D575" s="487" t="s">
        <v>42</v>
      </c>
      <c r="E575" s="488" t="s">
        <v>266</v>
      </c>
      <c r="F575" s="488" t="s">
        <v>302</v>
      </c>
      <c r="G575" s="114"/>
    </row>
    <row r="576" spans="1:7" ht="21" x14ac:dyDescent="0.4">
      <c r="A576" s="486"/>
      <c r="B576" s="320" t="s">
        <v>32</v>
      </c>
      <c r="C576" s="320" t="s">
        <v>31</v>
      </c>
      <c r="D576" s="487"/>
      <c r="E576" s="488"/>
      <c r="F576" s="488"/>
      <c r="G576" s="129"/>
    </row>
    <row r="577" spans="1:7" s="80" customFormat="1" ht="22.5" x14ac:dyDescent="0.4">
      <c r="A577" s="372"/>
      <c r="B577" s="373"/>
      <c r="C577" s="373"/>
      <c r="D577" s="373"/>
      <c r="E577" s="341"/>
      <c r="F577" s="374"/>
      <c r="G577" s="129"/>
    </row>
    <row r="578" spans="1:7" ht="24.75" x14ac:dyDescent="0.4">
      <c r="A578" s="500" t="s">
        <v>10</v>
      </c>
      <c r="B578" s="501"/>
      <c r="C578" s="501"/>
      <c r="D578" s="501"/>
      <c r="E578" s="501"/>
      <c r="F578" s="502"/>
      <c r="G578" s="129"/>
    </row>
    <row r="579" spans="1:7" ht="63" x14ac:dyDescent="0.4">
      <c r="A579" s="121" t="s">
        <v>86</v>
      </c>
      <c r="B579" s="122">
        <v>1</v>
      </c>
      <c r="C579" s="122"/>
      <c r="D579" s="123" t="s">
        <v>597</v>
      </c>
      <c r="E579" s="123" t="s">
        <v>598</v>
      </c>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60" t="s">
        <v>34</v>
      </c>
      <c r="B588" s="460"/>
      <c r="C588" s="461"/>
      <c r="D588" s="378">
        <f>SUM(B579:C587)</f>
        <v>17</v>
      </c>
      <c r="E588" s="108"/>
      <c r="F588" s="114"/>
      <c r="G588" s="114"/>
    </row>
    <row r="589" spans="1:7" ht="21" x14ac:dyDescent="0.4">
      <c r="A589" s="460" t="s">
        <v>33</v>
      </c>
      <c r="B589" s="460"/>
      <c r="C589" s="460"/>
      <c r="D589" s="388">
        <f>D588/(COUNT(B579:C587)*2)</f>
        <v>0.94444444444444442</v>
      </c>
      <c r="E589" s="108"/>
      <c r="F589" s="114"/>
      <c r="G589" s="114"/>
    </row>
    <row r="590" spans="1:7" ht="21" x14ac:dyDescent="0.4">
      <c r="A590" s="389"/>
      <c r="B590" s="390"/>
      <c r="C590" s="390"/>
      <c r="D590" s="391"/>
      <c r="E590" s="108"/>
      <c r="F590" s="114"/>
      <c r="G590" s="114"/>
    </row>
    <row r="591" spans="1:7" ht="39.75" customHeight="1" x14ac:dyDescent="0.4">
      <c r="A591" s="503" t="s">
        <v>23</v>
      </c>
      <c r="B591" s="504"/>
      <c r="C591" s="504"/>
      <c r="D591" s="504"/>
      <c r="E591" s="504"/>
      <c r="F591" s="505"/>
      <c r="G591" s="129"/>
    </row>
    <row r="592" spans="1:7" ht="105" x14ac:dyDescent="0.4">
      <c r="A592" s="121" t="s">
        <v>87</v>
      </c>
      <c r="B592" s="122">
        <v>0</v>
      </c>
      <c r="C592" s="122"/>
      <c r="D592" s="123" t="s">
        <v>611</v>
      </c>
      <c r="E592" s="123" t="s">
        <v>612</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84" x14ac:dyDescent="0.4">
      <c r="A596" s="401" t="s">
        <v>88</v>
      </c>
      <c r="B596" s="122">
        <v>1</v>
      </c>
      <c r="C596" s="195" t="str">
        <f>IF(B596=0, -5, "0")</f>
        <v>0</v>
      </c>
      <c r="D596" s="271" t="s">
        <v>600</v>
      </c>
      <c r="E596" s="271" t="s">
        <v>601</v>
      </c>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27" hidden="1" customHeight="1" x14ac:dyDescent="0.4">
      <c r="A599" s="389"/>
      <c r="B599" s="122"/>
      <c r="C599" s="307"/>
      <c r="D599" s="172"/>
      <c r="E599" s="124"/>
      <c r="F599" s="123"/>
      <c r="G599" s="129"/>
    </row>
    <row r="600" spans="1:7" ht="48.75" customHeight="1" x14ac:dyDescent="0.4">
      <c r="A600" s="125" t="s">
        <v>329</v>
      </c>
      <c r="B600" s="122">
        <v>2</v>
      </c>
      <c r="C600" s="271"/>
      <c r="D600" s="172"/>
      <c r="E600" s="124"/>
      <c r="F600" s="123"/>
      <c r="G600" s="129"/>
    </row>
    <row r="601" spans="1:7" ht="21" x14ac:dyDescent="0.4">
      <c r="A601" s="290" t="s">
        <v>396</v>
      </c>
      <c r="B601" s="122">
        <v>2</v>
      </c>
      <c r="C601" s="142" t="str">
        <f>IF(B601=0, -2, "0")</f>
        <v>0</v>
      </c>
      <c r="D601" s="172"/>
      <c r="E601" s="124"/>
      <c r="F601" s="123"/>
      <c r="G601" s="129"/>
    </row>
    <row r="602" spans="1:7" ht="39.75" customHeight="1" x14ac:dyDescent="0.4">
      <c r="A602" s="121" t="s">
        <v>303</v>
      </c>
      <c r="B602" s="122">
        <v>2</v>
      </c>
      <c r="C602" s="122"/>
      <c r="D602" s="172"/>
      <c r="E602" s="124"/>
      <c r="F602" s="123"/>
      <c r="G602" s="129"/>
    </row>
    <row r="603" spans="1:7" ht="21" x14ac:dyDescent="0.4">
      <c r="A603" s="157" t="s">
        <v>377</v>
      </c>
      <c r="B603" s="122">
        <v>2</v>
      </c>
      <c r="C603" s="122"/>
      <c r="D603" s="146"/>
      <c r="E603" s="147"/>
      <c r="F603" s="123"/>
      <c r="G603" s="129"/>
    </row>
    <row r="604" spans="1:7" ht="21" x14ac:dyDescent="0.4">
      <c r="A604" s="188" t="s">
        <v>328</v>
      </c>
      <c r="B604" s="122">
        <v>2</v>
      </c>
      <c r="C604" s="122"/>
      <c r="D604" s="121"/>
      <c r="E604" s="124"/>
      <c r="F604" s="123"/>
      <c r="G604" s="129"/>
    </row>
    <row r="605" spans="1:7" ht="21" x14ac:dyDescent="0.4">
      <c r="A605" s="125" t="s">
        <v>406</v>
      </c>
      <c r="B605" s="122">
        <v>2</v>
      </c>
      <c r="C605" s="122"/>
      <c r="D605" s="305"/>
      <c r="E605" s="124"/>
      <c r="F605" s="123"/>
      <c r="G605" s="129"/>
    </row>
    <row r="606" spans="1:7" ht="83.25" customHeight="1" x14ac:dyDescent="0.4">
      <c r="A606" s="160" t="s">
        <v>447</v>
      </c>
      <c r="B606" s="122">
        <f>IF(D606=1, 2, IF(AND(D606&lt;1,D606&gt;0), 1, IF(D606=0,"0","NA")))</f>
        <v>1</v>
      </c>
      <c r="C606" s="122"/>
      <c r="D606" s="411">
        <f>IFERROR(E606/F606,"N.A")</f>
        <v>0.75</v>
      </c>
      <c r="E606" s="414">
        <f>COUNTIF('A1 Exploitation'!F579:F604,"ok")</f>
        <v>3</v>
      </c>
      <c r="F606" s="414">
        <f>COUNTA('A1 Exploitation'!F579:F604)</f>
        <v>4</v>
      </c>
      <c r="G606" s="129"/>
    </row>
    <row r="607" spans="1:7" ht="21" x14ac:dyDescent="0.4">
      <c r="A607" s="460" t="s">
        <v>34</v>
      </c>
      <c r="B607" s="460"/>
      <c r="C607" s="461"/>
      <c r="D607" s="378">
        <f>SUM(B592:C606)</f>
        <v>24</v>
      </c>
      <c r="E607" s="108"/>
      <c r="F607" s="114"/>
      <c r="G607" s="114"/>
    </row>
    <row r="608" spans="1:7" ht="21" x14ac:dyDescent="0.4">
      <c r="A608" s="460" t="s">
        <v>33</v>
      </c>
      <c r="B608" s="460"/>
      <c r="C608" s="460"/>
      <c r="D608" s="388">
        <f>D607/(COUNT(B592:C606)*2)</f>
        <v>0.8571428571428571</v>
      </c>
      <c r="E608" s="108"/>
      <c r="F608" s="114"/>
      <c r="G608" s="114"/>
    </row>
    <row r="609" spans="1:7" ht="21" x14ac:dyDescent="0.4">
      <c r="A609" s="389"/>
      <c r="B609" s="390"/>
      <c r="C609" s="392"/>
      <c r="D609" s="393"/>
      <c r="E609" s="108"/>
      <c r="F609" s="114"/>
      <c r="G609" s="114"/>
    </row>
    <row r="610" spans="1:7" s="80" customFormat="1" ht="22.5" x14ac:dyDescent="0.45">
      <c r="A610" s="377" t="s">
        <v>37</v>
      </c>
      <c r="B610" s="151"/>
      <c r="C610" s="152"/>
      <c r="D610" s="153">
        <f>SUM(B579:C587,B592:C606)</f>
        <v>41</v>
      </c>
      <c r="E610" s="304"/>
      <c r="F610" s="304"/>
      <c r="G610" s="129"/>
    </row>
    <row r="611" spans="1:7" ht="22.5" x14ac:dyDescent="0.45">
      <c r="A611" s="462" t="s">
        <v>170</v>
      </c>
      <c r="B611" s="463"/>
      <c r="C611" s="464"/>
      <c r="D611" s="154">
        <f>D610/(COUNT(B579:C587,B592:C606)*2)</f>
        <v>0.89130434782608692</v>
      </c>
      <c r="E611" s="108"/>
      <c r="F611" s="114"/>
      <c r="G611" s="129"/>
    </row>
    <row r="612" spans="1:7" ht="21" x14ac:dyDescent="0.4">
      <c r="A612" s="155"/>
      <c r="B612" s="114"/>
      <c r="C612" s="135"/>
      <c r="G612" s="129"/>
    </row>
    <row r="613" spans="1:7" ht="19.5" customHeight="1" x14ac:dyDescent="0.45">
      <c r="A613" s="473" t="s">
        <v>8</v>
      </c>
      <c r="B613" s="473"/>
      <c r="C613" s="473"/>
      <c r="D613" s="473"/>
      <c r="E613" s="473"/>
      <c r="F613" s="473"/>
      <c r="G613" s="129"/>
    </row>
    <row r="614" spans="1:7" ht="22.5" x14ac:dyDescent="0.4">
      <c r="A614" s="156">
        <f>B11</f>
        <v>43588</v>
      </c>
      <c r="B614" s="114"/>
      <c r="C614" s="135"/>
      <c r="D614" s="137"/>
      <c r="E614" s="137"/>
      <c r="F614" s="137"/>
      <c r="G614" s="114"/>
    </row>
    <row r="615" spans="1:7" ht="21" x14ac:dyDescent="0.4">
      <c r="A615" s="454" t="s">
        <v>28</v>
      </c>
      <c r="B615" s="455" t="s">
        <v>29</v>
      </c>
      <c r="C615" s="455"/>
      <c r="D615" s="455" t="s">
        <v>42</v>
      </c>
      <c r="E615" s="456" t="s">
        <v>266</v>
      </c>
      <c r="F615" s="456" t="s">
        <v>302</v>
      </c>
      <c r="G615" s="114"/>
    </row>
    <row r="616" spans="1:7" ht="18.75" customHeight="1" x14ac:dyDescent="0.4">
      <c r="A616" s="454"/>
      <c r="B616" s="118" t="s">
        <v>32</v>
      </c>
      <c r="C616" s="118" t="s">
        <v>31</v>
      </c>
      <c r="D616" s="455"/>
      <c r="E616" s="456"/>
      <c r="F616" s="456"/>
      <c r="G616" s="129"/>
    </row>
    <row r="617" spans="1:7" s="80" customFormat="1" ht="18.75" customHeight="1" x14ac:dyDescent="0.4">
      <c r="A617" s="360"/>
      <c r="B617" s="361"/>
      <c r="C617" s="361"/>
      <c r="D617" s="361"/>
      <c r="E617" s="362"/>
      <c r="F617" s="362"/>
      <c r="G617" s="129"/>
    </row>
    <row r="618" spans="1:7" ht="24.75" x14ac:dyDescent="0.4">
      <c r="A618" s="363" t="s">
        <v>90</v>
      </c>
      <c r="B618" s="137"/>
      <c r="C618" s="471"/>
      <c r="D618" s="471"/>
      <c r="E618" s="471"/>
      <c r="F618" s="472"/>
      <c r="G618" s="114"/>
    </row>
    <row r="619" spans="1:7" ht="21" x14ac:dyDescent="0.4">
      <c r="A619" s="159" t="s">
        <v>89</v>
      </c>
      <c r="B619" s="122">
        <v>2</v>
      </c>
      <c r="C619" s="122"/>
      <c r="D619" s="123"/>
      <c r="E619" s="124"/>
      <c r="F619" s="123"/>
      <c r="G619" s="129"/>
    </row>
    <row r="620" spans="1:7" ht="21" x14ac:dyDescent="0.4">
      <c r="A620" s="159" t="s">
        <v>221</v>
      </c>
      <c r="B620" s="122">
        <v>2</v>
      </c>
      <c r="C620" s="122"/>
      <c r="D620" s="123"/>
      <c r="E620" s="124"/>
      <c r="F620" s="123"/>
      <c r="G620" s="129"/>
    </row>
    <row r="621" spans="1:7" ht="21" x14ac:dyDescent="0.4">
      <c r="A621" s="157" t="s">
        <v>25</v>
      </c>
      <c r="B621" s="122">
        <v>2</v>
      </c>
      <c r="C621" s="122"/>
      <c r="D621" s="123"/>
      <c r="E621" s="124"/>
      <c r="F621" s="123"/>
      <c r="G621" s="129"/>
    </row>
    <row r="622" spans="1:7" ht="21" x14ac:dyDescent="0.4">
      <c r="A622" s="164" t="s">
        <v>11</v>
      </c>
      <c r="B622" s="122">
        <v>2</v>
      </c>
      <c r="C622" s="122"/>
      <c r="D622" s="123"/>
      <c r="E622" s="124"/>
      <c r="F622" s="123"/>
      <c r="G622" s="129"/>
    </row>
    <row r="623" spans="1:7" ht="22.5" x14ac:dyDescent="0.45">
      <c r="A623" s="226" t="s">
        <v>50</v>
      </c>
      <c r="B623" s="122">
        <v>2</v>
      </c>
      <c r="C623" s="143" t="str">
        <f>IF(B623=0, -10, IF(B623=1, -5, "0"))</f>
        <v>0</v>
      </c>
      <c r="D623" s="128"/>
      <c r="E623" s="124"/>
      <c r="F623" s="123"/>
      <c r="G623" s="129"/>
    </row>
    <row r="624" spans="1:7" ht="21" x14ac:dyDescent="0.4">
      <c r="A624" s="164" t="s">
        <v>113</v>
      </c>
      <c r="B624" s="122">
        <v>2</v>
      </c>
      <c r="C624" s="165"/>
      <c r="D624" s="128"/>
      <c r="E624" s="124"/>
      <c r="F624" s="123"/>
      <c r="G624" s="129"/>
    </row>
    <row r="625" spans="1:7" ht="21" x14ac:dyDescent="0.4">
      <c r="A625" s="164" t="s">
        <v>203</v>
      </c>
      <c r="B625" s="122">
        <v>2</v>
      </c>
      <c r="C625" s="122"/>
      <c r="D625" s="121"/>
      <c r="E625" s="124"/>
      <c r="F625" s="123"/>
      <c r="G625" s="129"/>
    </row>
    <row r="626" spans="1:7" ht="22.5" customHeight="1" x14ac:dyDescent="0.4">
      <c r="A626" s="290" t="s">
        <v>396</v>
      </c>
      <c r="B626" s="122">
        <v>2</v>
      </c>
      <c r="C626" s="142" t="str">
        <f>IF(B626=0, -2, "0")</f>
        <v>0</v>
      </c>
      <c r="D626" s="305"/>
      <c r="E626" s="124"/>
      <c r="F626" s="123"/>
      <c r="G626" s="129"/>
    </row>
    <row r="627" spans="1:7" ht="45" x14ac:dyDescent="0.4">
      <c r="A627" s="244" t="s">
        <v>457</v>
      </c>
      <c r="B627" s="122">
        <v>2</v>
      </c>
      <c r="C627" s="143" t="str">
        <f>IF(B627=0, -10, "0")</f>
        <v>0</v>
      </c>
      <c r="D627" s="123"/>
      <c r="E627" s="124"/>
      <c r="F627" s="123"/>
      <c r="G627" s="129"/>
    </row>
    <row r="628" spans="1:7" ht="21" x14ac:dyDescent="0.4">
      <c r="A628" s="460" t="s">
        <v>34</v>
      </c>
      <c r="B628" s="460"/>
      <c r="C628" s="460"/>
      <c r="D628" s="378">
        <f>SUM(B619:C627)</f>
        <v>18</v>
      </c>
      <c r="E628" s="497"/>
      <c r="F628" s="476"/>
      <c r="G628" s="129"/>
    </row>
    <row r="629" spans="1:7" ht="21" x14ac:dyDescent="0.4">
      <c r="A629" s="460" t="s">
        <v>33</v>
      </c>
      <c r="B629" s="460"/>
      <c r="C629" s="460"/>
      <c r="D629" s="388">
        <f>D628/(COUNT(B619:C627)*2)</f>
        <v>1</v>
      </c>
      <c r="E629" s="498"/>
      <c r="F629" s="499"/>
      <c r="G629" s="129"/>
    </row>
    <row r="630" spans="1:7" ht="21" x14ac:dyDescent="0.4">
      <c r="A630" s="325"/>
      <c r="B630" s="135"/>
      <c r="C630" s="496"/>
      <c r="D630" s="496"/>
      <c r="E630" s="496"/>
      <c r="F630" s="496"/>
      <c r="G630" s="129"/>
    </row>
    <row r="631" spans="1:7" ht="18.75" customHeight="1" x14ac:dyDescent="0.4">
      <c r="A631" s="363" t="s">
        <v>23</v>
      </c>
      <c r="B631" s="137"/>
      <c r="C631" s="120"/>
      <c r="D631" s="120"/>
      <c r="E631" s="120"/>
      <c r="F631" s="120"/>
      <c r="G631" s="129"/>
    </row>
    <row r="632" spans="1:7" ht="21" x14ac:dyDescent="0.4">
      <c r="A632" s="138" t="s">
        <v>83</v>
      </c>
      <c r="B632" s="122">
        <v>2</v>
      </c>
      <c r="C632" s="122"/>
      <c r="D632" s="193"/>
      <c r="E632" s="124"/>
      <c r="F632" s="123"/>
      <c r="G632" s="129"/>
    </row>
    <row r="633" spans="1:7" ht="24.75" customHeight="1" x14ac:dyDescent="0.45">
      <c r="A633" s="226" t="s">
        <v>50</v>
      </c>
      <c r="B633" s="122">
        <v>2</v>
      </c>
      <c r="C633" s="143" t="str">
        <f>IF(B633=0, -10, IF(B633=1, -5, "0"))</f>
        <v>0</v>
      </c>
      <c r="D633" s="245"/>
      <c r="E633" s="124"/>
      <c r="F633" s="123"/>
      <c r="G633" s="129"/>
    </row>
    <row r="634" spans="1:7" ht="21" x14ac:dyDescent="0.4">
      <c r="A634" s="138" t="s">
        <v>186</v>
      </c>
      <c r="B634" s="122">
        <v>2</v>
      </c>
      <c r="C634" s="122"/>
      <c r="D634" s="212"/>
      <c r="E634" s="124"/>
      <c r="F634" s="123"/>
      <c r="G634" s="114"/>
    </row>
    <row r="635" spans="1:7" ht="21" x14ac:dyDescent="0.4">
      <c r="A635" s="138" t="s">
        <v>12</v>
      </c>
      <c r="B635" s="122">
        <v>2</v>
      </c>
      <c r="C635" s="122"/>
      <c r="D635" s="128"/>
      <c r="E635" s="124"/>
      <c r="F635" s="123"/>
      <c r="G635" s="114"/>
    </row>
    <row r="636" spans="1:7" ht="21" x14ac:dyDescent="0.4">
      <c r="A636" s="160" t="s">
        <v>91</v>
      </c>
      <c r="B636" s="122">
        <v>2</v>
      </c>
      <c r="C636" s="122"/>
      <c r="D636" s="265"/>
      <c r="E636" s="124"/>
      <c r="F636" s="123"/>
      <c r="G636" s="114"/>
    </row>
    <row r="637" spans="1:7" ht="21" x14ac:dyDescent="0.4">
      <c r="A637" s="203" t="s">
        <v>419</v>
      </c>
      <c r="B637" s="122">
        <v>2</v>
      </c>
      <c r="C637" s="143"/>
      <c r="D637" s="265"/>
      <c r="E637" s="124"/>
      <c r="F637" s="123"/>
      <c r="G637" s="114"/>
    </row>
    <row r="638" spans="1:7" ht="83.25" customHeight="1" x14ac:dyDescent="0.4">
      <c r="A638" s="203" t="s">
        <v>418</v>
      </c>
      <c r="B638" s="122">
        <v>1</v>
      </c>
      <c r="C638" s="143"/>
      <c r="D638" s="160" t="s">
        <v>602</v>
      </c>
      <c r="E638" s="123" t="s">
        <v>603</v>
      </c>
      <c r="F638" s="123"/>
      <c r="G638" s="114"/>
    </row>
    <row r="639" spans="1:7" ht="21" customHeight="1" x14ac:dyDescent="0.4">
      <c r="A639" s="121" t="s">
        <v>132</v>
      </c>
      <c r="B639" s="122">
        <v>2</v>
      </c>
      <c r="C639" s="126"/>
      <c r="D639" s="324"/>
      <c r="E639" s="124"/>
      <c r="F639" s="123"/>
      <c r="G639" s="114"/>
    </row>
    <row r="640" spans="1:7" ht="22.5" x14ac:dyDescent="0.4">
      <c r="A640" s="468" t="s">
        <v>34</v>
      </c>
      <c r="B640" s="469"/>
      <c r="C640" s="470"/>
      <c r="D640" s="247">
        <f>SUM(B632:C639)</f>
        <v>15</v>
      </c>
      <c r="E640" s="326"/>
      <c r="F640" s="326"/>
      <c r="G640" s="323"/>
    </row>
    <row r="641" spans="1:16382" ht="22.5" x14ac:dyDescent="0.4">
      <c r="A641" s="130" t="s">
        <v>33</v>
      </c>
      <c r="B641" s="131"/>
      <c r="C641" s="131"/>
      <c r="D641" s="133">
        <f>D640/(COUNT(B632:C639)*2)</f>
        <v>0.9375</v>
      </c>
      <c r="E641" s="326"/>
      <c r="F641" s="326"/>
      <c r="G641" s="114"/>
    </row>
    <row r="642" spans="1:16382" ht="27" customHeight="1" x14ac:dyDescent="0.4">
      <c r="A642" s="246"/>
      <c r="B642" s="246"/>
      <c r="C642" s="246"/>
      <c r="D642" s="323"/>
      <c r="E642" s="323"/>
      <c r="F642" s="323"/>
      <c r="G642" s="114"/>
    </row>
    <row r="643" spans="1:16382" ht="24.75" x14ac:dyDescent="0.4">
      <c r="A643" s="363" t="s">
        <v>96</v>
      </c>
      <c r="B643" s="137"/>
      <c r="C643" s="471"/>
      <c r="D643" s="471"/>
      <c r="E643" s="471"/>
      <c r="F643" s="472"/>
      <c r="G643" s="114"/>
    </row>
    <row r="644" spans="1:16382" s="260" customFormat="1" ht="20.25" customHeight="1" x14ac:dyDescent="0.4">
      <c r="A644" s="138" t="s">
        <v>83</v>
      </c>
      <c r="B644" s="122">
        <v>2</v>
      </c>
      <c r="C644" s="122"/>
      <c r="D644" s="128"/>
      <c r="E644" s="127"/>
      <c r="F644" s="123"/>
      <c r="G644" s="248"/>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1"/>
      <c r="AL644" s="41"/>
      <c r="AM644" s="41"/>
      <c r="AN644" s="41"/>
      <c r="AO644" s="41"/>
      <c r="AP644" s="41"/>
      <c r="AQ644" s="41"/>
      <c r="AR644" s="41"/>
      <c r="AS644" s="41"/>
      <c r="AT644" s="41"/>
      <c r="AU644" s="41"/>
      <c r="AV644" s="41"/>
      <c r="AW644" s="41"/>
      <c r="AX644" s="41"/>
      <c r="AY644" s="41"/>
      <c r="AZ644" s="41"/>
      <c r="BA644" s="41"/>
      <c r="BB644" s="41"/>
      <c r="BC644" s="41"/>
      <c r="BD644" s="41"/>
      <c r="BE644" s="41"/>
      <c r="BF644" s="41"/>
      <c r="BG644" s="41"/>
      <c r="BH644" s="41"/>
      <c r="BI644" s="41"/>
      <c r="BJ644" s="41"/>
      <c r="BK644" s="41"/>
      <c r="BL644" s="41"/>
      <c r="BM644" s="41"/>
      <c r="BN644" s="41"/>
      <c r="BO644" s="41"/>
      <c r="BP644" s="41"/>
      <c r="BQ644" s="41"/>
      <c r="BR644" s="41"/>
      <c r="BS644" s="41"/>
      <c r="BT644" s="41"/>
      <c r="BU644" s="41"/>
      <c r="BV644" s="41"/>
      <c r="BW644" s="41"/>
      <c r="BX644" s="41"/>
      <c r="BY644" s="41"/>
      <c r="BZ644" s="41"/>
      <c r="CA644" s="41"/>
      <c r="CB644" s="41"/>
      <c r="CC644" s="41"/>
      <c r="CD644" s="41"/>
      <c r="CE644" s="41"/>
      <c r="CF644" s="41"/>
      <c r="CG644" s="41"/>
      <c r="CH644" s="41"/>
      <c r="CI644" s="41"/>
      <c r="CJ644" s="41"/>
      <c r="CK644" s="41"/>
      <c r="CL644" s="41"/>
      <c r="CM644" s="41"/>
      <c r="CN644" s="41"/>
      <c r="CO644" s="41"/>
      <c r="CP644" s="41"/>
      <c r="CQ644" s="41"/>
      <c r="CR644" s="41"/>
      <c r="CS644" s="41"/>
      <c r="CT644" s="41"/>
      <c r="CU644" s="41"/>
      <c r="CV644" s="41"/>
      <c r="CW644" s="41"/>
      <c r="CX644" s="41"/>
      <c r="CY644" s="41"/>
      <c r="CZ644" s="41"/>
      <c r="DA644" s="41"/>
      <c r="DB644" s="41"/>
      <c r="DC644" s="41"/>
      <c r="DD644" s="41"/>
      <c r="DE644" s="41"/>
      <c r="DF644" s="41"/>
      <c r="DG644" s="41"/>
      <c r="DH644" s="41"/>
      <c r="DI644" s="41"/>
      <c r="DJ644" s="41"/>
      <c r="DK644" s="41"/>
      <c r="DL644" s="41"/>
      <c r="DM644" s="41"/>
      <c r="DN644" s="41"/>
      <c r="DO644" s="41"/>
      <c r="DP644" s="41"/>
      <c r="DQ644" s="41"/>
      <c r="DR644" s="41"/>
      <c r="DS644" s="41"/>
      <c r="DT644" s="41"/>
      <c r="DU644" s="41"/>
      <c r="DV644" s="41"/>
      <c r="DW644" s="41"/>
      <c r="DX644" s="41"/>
      <c r="DY644" s="41"/>
      <c r="DZ644" s="41"/>
      <c r="EA644" s="41"/>
      <c r="EB644" s="41"/>
      <c r="EC644" s="41"/>
      <c r="ED644" s="41"/>
      <c r="EE644" s="41"/>
      <c r="EF644" s="41"/>
      <c r="EG644" s="41"/>
      <c r="EH644" s="41"/>
      <c r="EI644" s="41"/>
      <c r="EJ644" s="41"/>
      <c r="EK644" s="41"/>
      <c r="EL644" s="41"/>
      <c r="EM644" s="41"/>
      <c r="EN644" s="41"/>
      <c r="EO644" s="41"/>
      <c r="EP644" s="41"/>
      <c r="EQ644" s="41"/>
      <c r="ER644" s="41"/>
      <c r="ES644" s="41"/>
      <c r="ET644" s="41"/>
      <c r="EU644" s="41"/>
      <c r="EV644" s="41"/>
      <c r="EW644" s="41"/>
      <c r="EX644" s="41"/>
      <c r="EY644" s="41"/>
      <c r="EZ644" s="41"/>
      <c r="FA644" s="41"/>
      <c r="FB644" s="41"/>
      <c r="FC644" s="41"/>
      <c r="FD644" s="41"/>
      <c r="FE644" s="41"/>
      <c r="FF644" s="41"/>
      <c r="FG644" s="41"/>
      <c r="FH644" s="41"/>
      <c r="FI644" s="41"/>
      <c r="FJ644" s="41"/>
      <c r="FK644" s="41"/>
      <c r="FL644" s="41"/>
      <c r="FM644" s="41"/>
      <c r="FN644" s="41"/>
      <c r="FO644" s="41"/>
      <c r="FP644" s="41"/>
      <c r="FQ644" s="41"/>
      <c r="FR644" s="41"/>
      <c r="FS644" s="41"/>
      <c r="FT644" s="41"/>
      <c r="FU644" s="41"/>
      <c r="FV644" s="41"/>
      <c r="FW644" s="41"/>
      <c r="FX644" s="41"/>
      <c r="FY644" s="41"/>
      <c r="FZ644" s="41"/>
      <c r="GA644" s="41"/>
      <c r="GB644" s="41"/>
      <c r="GC644" s="41"/>
      <c r="GD644" s="41"/>
      <c r="GE644" s="41"/>
      <c r="GF644" s="41"/>
      <c r="GG644" s="41"/>
      <c r="GH644" s="41"/>
      <c r="GI644" s="41"/>
      <c r="GJ644" s="41"/>
      <c r="GK644" s="41"/>
      <c r="GL644" s="41"/>
      <c r="GM644" s="41"/>
      <c r="GN644" s="41"/>
      <c r="GO644" s="41"/>
      <c r="GP644" s="41"/>
      <c r="GQ644" s="41"/>
      <c r="GR644" s="41"/>
      <c r="GS644" s="41"/>
      <c r="GT644" s="41"/>
      <c r="GU644" s="41"/>
      <c r="GV644" s="41"/>
      <c r="GW644" s="41"/>
      <c r="GX644" s="41"/>
      <c r="GY644" s="41"/>
      <c r="GZ644" s="41"/>
      <c r="HA644" s="41"/>
      <c r="HB644" s="41"/>
      <c r="HC644" s="41"/>
      <c r="HD644" s="41"/>
      <c r="HE644" s="41"/>
      <c r="HF644" s="41"/>
      <c r="HG644" s="41"/>
      <c r="HH644" s="41"/>
      <c r="HI644" s="41"/>
      <c r="HJ644" s="41"/>
      <c r="HK644" s="41"/>
      <c r="HL644" s="41"/>
      <c r="HM644" s="41"/>
      <c r="HN644" s="41"/>
      <c r="HO644" s="41"/>
      <c r="HP644" s="41"/>
      <c r="HQ644" s="41"/>
      <c r="HR644" s="41"/>
      <c r="HS644" s="41"/>
      <c r="HT644" s="41"/>
      <c r="HU644" s="41"/>
      <c r="HV644" s="41"/>
      <c r="HW644" s="41"/>
      <c r="HX644" s="41"/>
      <c r="HY644" s="41"/>
      <c r="HZ644" s="41"/>
      <c r="IA644" s="41"/>
      <c r="IB644" s="41"/>
      <c r="IC644" s="41"/>
      <c r="ID644" s="41"/>
      <c r="IE644" s="41"/>
      <c r="IF644" s="41"/>
      <c r="IG644" s="41"/>
      <c r="IH644" s="41"/>
      <c r="II644" s="41"/>
      <c r="IJ644" s="41"/>
      <c r="IK644" s="41"/>
      <c r="IL644" s="41"/>
      <c r="IM644" s="41"/>
      <c r="IN644" s="41"/>
      <c r="IO644" s="41"/>
      <c r="IP644" s="41"/>
      <c r="IQ644" s="41"/>
      <c r="IR644" s="41"/>
      <c r="IS644" s="41"/>
      <c r="IT644" s="41"/>
      <c r="IU644" s="41"/>
      <c r="IV644" s="41"/>
      <c r="IW644" s="41"/>
      <c r="IX644" s="41"/>
      <c r="IY644" s="41"/>
      <c r="IZ644" s="41"/>
      <c r="JA644" s="41"/>
      <c r="JB644" s="41"/>
      <c r="JC644" s="41"/>
      <c r="JD644" s="41"/>
      <c r="JE644" s="41"/>
      <c r="JF644" s="41"/>
      <c r="JG644" s="41"/>
      <c r="JH644" s="41"/>
      <c r="JI644" s="41"/>
      <c r="JJ644" s="41"/>
      <c r="JK644" s="41"/>
      <c r="JL644" s="41"/>
      <c r="JM644" s="41"/>
      <c r="JN644" s="41"/>
      <c r="JO644" s="41"/>
      <c r="JP644" s="41"/>
      <c r="JQ644" s="41"/>
      <c r="JR644" s="41"/>
      <c r="JS644" s="41"/>
      <c r="JT644" s="41"/>
      <c r="JU644" s="41"/>
      <c r="JV644" s="41"/>
      <c r="JW644" s="41"/>
      <c r="JX644" s="41"/>
      <c r="JY644" s="41"/>
      <c r="JZ644" s="41"/>
      <c r="KA644" s="41"/>
      <c r="KB644" s="41"/>
      <c r="KC644" s="41"/>
      <c r="KD644" s="41"/>
      <c r="KE644" s="41"/>
      <c r="KF644" s="41"/>
      <c r="KG644" s="41"/>
      <c r="KH644" s="41"/>
      <c r="KI644" s="41"/>
      <c r="KJ644" s="41"/>
      <c r="KK644" s="41"/>
      <c r="KL644" s="41"/>
      <c r="KM644" s="41"/>
      <c r="KN644" s="41"/>
      <c r="KO644" s="41"/>
      <c r="KP644" s="41"/>
      <c r="KQ644" s="41"/>
      <c r="KR644" s="41"/>
      <c r="KS644" s="41"/>
      <c r="KT644" s="41"/>
      <c r="KU644" s="41"/>
      <c r="KV644" s="41"/>
      <c r="KW644" s="41"/>
      <c r="KX644" s="41"/>
      <c r="KY644" s="41"/>
      <c r="KZ644" s="41"/>
      <c r="LA644" s="41"/>
      <c r="LB644" s="41"/>
      <c r="LC644" s="41"/>
      <c r="LD644" s="41"/>
      <c r="LE644" s="41"/>
      <c r="LF644" s="41"/>
      <c r="LG644" s="41"/>
      <c r="LH644" s="41"/>
      <c r="LI644" s="41"/>
      <c r="LJ644" s="41"/>
      <c r="LK644" s="41"/>
      <c r="LL644" s="41"/>
      <c r="LM644" s="41"/>
      <c r="LN644" s="41"/>
      <c r="LO644" s="41"/>
      <c r="LP644" s="41"/>
      <c r="LQ644" s="41"/>
      <c r="LR644" s="41"/>
      <c r="LS644" s="41"/>
      <c r="LT644" s="41"/>
      <c r="LU644" s="41"/>
      <c r="LV644" s="41"/>
      <c r="LW644" s="41"/>
      <c r="LX644" s="41"/>
      <c r="LY644" s="41"/>
      <c r="LZ644" s="41"/>
      <c r="MA644" s="41"/>
      <c r="MB644" s="41"/>
      <c r="MC644" s="41"/>
      <c r="MD644" s="41"/>
      <c r="ME644" s="41"/>
      <c r="MF644" s="41"/>
      <c r="MG644" s="41"/>
      <c r="MH644" s="41"/>
      <c r="MI644" s="41"/>
      <c r="MJ644" s="41"/>
      <c r="MK644" s="41"/>
      <c r="ML644" s="41"/>
      <c r="MM644" s="41"/>
      <c r="MN644" s="41"/>
      <c r="MO644" s="41"/>
      <c r="MP644" s="41"/>
      <c r="MQ644" s="41"/>
      <c r="MR644" s="41"/>
      <c r="MS644" s="41"/>
      <c r="MT644" s="41"/>
      <c r="MU644" s="41"/>
      <c r="MV644" s="41"/>
      <c r="MW644" s="41"/>
      <c r="MX644" s="41"/>
      <c r="MY644" s="41"/>
      <c r="MZ644" s="41"/>
      <c r="NA644" s="41"/>
      <c r="NB644" s="41"/>
      <c r="NC644" s="41"/>
      <c r="ND644" s="41"/>
      <c r="NE644" s="41"/>
      <c r="NF644" s="41"/>
      <c r="NG644" s="41"/>
      <c r="NH644" s="41"/>
      <c r="NI644" s="41"/>
      <c r="NJ644" s="41"/>
      <c r="NK644" s="41"/>
      <c r="NL644" s="41"/>
      <c r="NM644" s="41"/>
      <c r="NN644" s="41"/>
      <c r="NO644" s="41"/>
      <c r="NP644" s="41"/>
      <c r="NQ644" s="41"/>
      <c r="NR644" s="41"/>
      <c r="NS644" s="41"/>
      <c r="NT644" s="41"/>
      <c r="NU644" s="41"/>
      <c r="NV644" s="41"/>
      <c r="NW644" s="41"/>
      <c r="NX644" s="41"/>
      <c r="NY644" s="41"/>
      <c r="NZ644" s="41"/>
      <c r="OA644" s="41"/>
      <c r="OB644" s="41"/>
      <c r="OC644" s="41"/>
      <c r="OD644" s="41"/>
      <c r="OE644" s="41"/>
      <c r="OF644" s="41"/>
      <c r="OG644" s="41"/>
      <c r="OH644" s="41"/>
      <c r="OI644" s="41"/>
      <c r="OJ644" s="41"/>
      <c r="OK644" s="41"/>
      <c r="OL644" s="41"/>
      <c r="OM644" s="41"/>
      <c r="ON644" s="41"/>
      <c r="OO644" s="41"/>
      <c r="OP644" s="41"/>
      <c r="OQ644" s="41"/>
      <c r="OR644" s="41"/>
      <c r="OS644" s="41"/>
      <c r="OT644" s="41"/>
      <c r="OU644" s="41"/>
      <c r="OV644" s="41"/>
      <c r="OW644" s="41"/>
      <c r="OX644" s="41"/>
      <c r="OY644" s="41"/>
      <c r="OZ644" s="41"/>
      <c r="PA644" s="41"/>
      <c r="PB644" s="41"/>
      <c r="PC644" s="41"/>
      <c r="PD644" s="41"/>
      <c r="PE644" s="41"/>
      <c r="PF644" s="41"/>
      <c r="PG644" s="41"/>
      <c r="PH644" s="41"/>
      <c r="PI644" s="41"/>
      <c r="PJ644" s="41"/>
      <c r="PK644" s="41"/>
      <c r="PL644" s="41"/>
      <c r="PM644" s="41"/>
      <c r="PN644" s="41"/>
      <c r="PO644" s="41"/>
      <c r="PP644" s="41"/>
      <c r="PQ644" s="41"/>
      <c r="PR644" s="41"/>
      <c r="PS644" s="41"/>
      <c r="PT644" s="41"/>
      <c r="PU644" s="41"/>
      <c r="PV644" s="41"/>
      <c r="PW644" s="41"/>
      <c r="PX644" s="41"/>
      <c r="PY644" s="41"/>
      <c r="PZ644" s="41"/>
      <c r="QA644" s="41"/>
      <c r="QB644" s="41"/>
      <c r="QC644" s="41"/>
      <c r="QD644" s="41"/>
      <c r="QE644" s="41"/>
      <c r="QF644" s="41"/>
      <c r="QG644" s="41"/>
      <c r="QH644" s="41"/>
      <c r="QI644" s="41"/>
      <c r="QJ644" s="41"/>
      <c r="QK644" s="41"/>
      <c r="QL644" s="41"/>
      <c r="QM644" s="41"/>
      <c r="QN644" s="41"/>
      <c r="QO644" s="41"/>
      <c r="QP644" s="41"/>
      <c r="QQ644" s="41"/>
      <c r="QR644" s="41"/>
      <c r="QS644" s="41"/>
      <c r="QT644" s="41"/>
      <c r="QU644" s="41"/>
      <c r="QV644" s="41"/>
      <c r="QW644" s="41"/>
      <c r="QX644" s="41"/>
      <c r="QY644" s="41"/>
      <c r="QZ644" s="41"/>
      <c r="RA644" s="41"/>
      <c r="RB644" s="41"/>
      <c r="RC644" s="41"/>
      <c r="RD644" s="41"/>
      <c r="RE644" s="41"/>
      <c r="RF644" s="41"/>
      <c r="RG644" s="41"/>
      <c r="RH644" s="41"/>
      <c r="RI644" s="41"/>
      <c r="RJ644" s="41"/>
      <c r="RK644" s="41"/>
      <c r="RL644" s="41"/>
      <c r="RM644" s="41"/>
      <c r="RN644" s="41"/>
      <c r="RO644" s="41"/>
      <c r="RP644" s="41"/>
      <c r="RQ644" s="41"/>
      <c r="RR644" s="41"/>
      <c r="RS644" s="41"/>
      <c r="RT644" s="41"/>
      <c r="RU644" s="41"/>
      <c r="RV644" s="41"/>
      <c r="RW644" s="41"/>
      <c r="RX644" s="41"/>
      <c r="RY644" s="41"/>
      <c r="RZ644" s="41"/>
      <c r="SA644" s="41"/>
      <c r="SB644" s="41"/>
      <c r="SC644" s="41"/>
      <c r="SD644" s="41"/>
      <c r="SE644" s="41"/>
      <c r="SF644" s="41"/>
      <c r="SG644" s="41"/>
      <c r="SH644" s="41"/>
      <c r="SI644" s="41"/>
      <c r="SJ644" s="41"/>
      <c r="SK644" s="41"/>
      <c r="SL644" s="41"/>
      <c r="SM644" s="41"/>
      <c r="SN644" s="41"/>
      <c r="SO644" s="41"/>
      <c r="SP644" s="41"/>
      <c r="SQ644" s="41"/>
      <c r="SR644" s="41"/>
      <c r="SS644" s="41"/>
      <c r="ST644" s="41"/>
      <c r="SU644" s="41"/>
      <c r="SV644" s="41"/>
      <c r="SW644" s="41"/>
      <c r="SX644" s="41"/>
      <c r="SY644" s="41"/>
      <c r="SZ644" s="41"/>
      <c r="TA644" s="41"/>
      <c r="TB644" s="41"/>
      <c r="TC644" s="41"/>
      <c r="TD644" s="41"/>
      <c r="TE644" s="41"/>
      <c r="TF644" s="41"/>
      <c r="TG644" s="41"/>
      <c r="TH644" s="41"/>
      <c r="TI644" s="41"/>
      <c r="TJ644" s="41"/>
      <c r="TK644" s="41"/>
      <c r="TL644" s="41"/>
      <c r="TM644" s="41"/>
      <c r="TN644" s="41"/>
      <c r="TO644" s="41"/>
      <c r="TP644" s="41"/>
      <c r="TQ644" s="41"/>
      <c r="TR644" s="41"/>
      <c r="TS644" s="41"/>
      <c r="TT644" s="41"/>
      <c r="TU644" s="41"/>
      <c r="TV644" s="41"/>
      <c r="TW644" s="41"/>
      <c r="TX644" s="41"/>
      <c r="TY644" s="41"/>
      <c r="TZ644" s="41"/>
      <c r="UA644" s="41"/>
      <c r="UB644" s="41"/>
      <c r="UC644" s="41"/>
      <c r="UD644" s="41"/>
      <c r="UE644" s="41"/>
      <c r="UF644" s="41"/>
      <c r="UG644" s="41"/>
      <c r="UH644" s="41"/>
      <c r="UI644" s="41"/>
      <c r="UJ644" s="41"/>
      <c r="UK644" s="41"/>
      <c r="UL644" s="41"/>
      <c r="UM644" s="41"/>
      <c r="UN644" s="41"/>
      <c r="UO644" s="41"/>
      <c r="UP644" s="41"/>
      <c r="UQ644" s="41"/>
      <c r="UR644" s="41"/>
      <c r="US644" s="41"/>
      <c r="UT644" s="41"/>
      <c r="UU644" s="41"/>
      <c r="UV644" s="41"/>
      <c r="UW644" s="41"/>
      <c r="UX644" s="41"/>
      <c r="UY644" s="41"/>
      <c r="UZ644" s="41"/>
      <c r="VA644" s="41"/>
      <c r="VB644" s="41"/>
      <c r="VC644" s="41"/>
      <c r="VD644" s="41"/>
      <c r="VE644" s="41"/>
      <c r="VF644" s="41"/>
      <c r="VG644" s="41"/>
      <c r="VH644" s="41"/>
      <c r="VI644" s="41"/>
      <c r="VJ644" s="41"/>
      <c r="VK644" s="41"/>
      <c r="VL644" s="41"/>
      <c r="VM644" s="41"/>
      <c r="VN644" s="41"/>
      <c r="VO644" s="41"/>
      <c r="VP644" s="41"/>
      <c r="VQ644" s="41"/>
      <c r="VR644" s="41"/>
      <c r="VS644" s="41"/>
      <c r="VT644" s="41"/>
      <c r="VU644" s="41"/>
      <c r="VV644" s="41"/>
      <c r="VW644" s="41"/>
      <c r="VX644" s="41"/>
      <c r="VY644" s="41"/>
      <c r="VZ644" s="41"/>
      <c r="WA644" s="41"/>
      <c r="WB644" s="41"/>
      <c r="WC644" s="41"/>
      <c r="WD644" s="41"/>
      <c r="WE644" s="41"/>
      <c r="WF644" s="41"/>
      <c r="WG644" s="41"/>
      <c r="WH644" s="41"/>
      <c r="WI644" s="41"/>
      <c r="WJ644" s="41"/>
      <c r="WK644" s="41"/>
      <c r="WL644" s="41"/>
      <c r="WM644" s="41"/>
      <c r="WN644" s="41"/>
      <c r="WO644" s="41"/>
      <c r="WP644" s="41"/>
      <c r="WQ644" s="41"/>
      <c r="WR644" s="41"/>
      <c r="WS644" s="41"/>
      <c r="WT644" s="41"/>
      <c r="WU644" s="41"/>
      <c r="WV644" s="41"/>
      <c r="WW644" s="41"/>
      <c r="WX644" s="41"/>
      <c r="WY644" s="41"/>
      <c r="WZ644" s="41"/>
      <c r="XA644" s="41"/>
      <c r="XB644" s="41"/>
      <c r="XC644" s="41"/>
      <c r="XD644" s="41"/>
      <c r="XE644" s="41"/>
      <c r="XF644" s="41"/>
      <c r="XG644" s="41"/>
      <c r="XH644" s="41"/>
      <c r="XI644" s="41"/>
      <c r="XJ644" s="41"/>
      <c r="XK644" s="41"/>
      <c r="XL644" s="41"/>
      <c r="XM644" s="41"/>
      <c r="XN644" s="41"/>
      <c r="XO644" s="41"/>
      <c r="XP644" s="41"/>
      <c r="XQ644" s="41"/>
      <c r="XR644" s="41"/>
      <c r="XS644" s="41"/>
      <c r="XT644" s="41"/>
      <c r="XU644" s="41"/>
      <c r="XV644" s="41"/>
      <c r="XW644" s="41"/>
      <c r="XX644" s="41"/>
      <c r="XY644" s="41"/>
      <c r="XZ644" s="41"/>
      <c r="YA644" s="41"/>
      <c r="YB644" s="41"/>
      <c r="YC644" s="41"/>
      <c r="YD644" s="41"/>
      <c r="YE644" s="41"/>
      <c r="YF644" s="41"/>
      <c r="YG644" s="41"/>
      <c r="YH644" s="41"/>
      <c r="YI644" s="41"/>
      <c r="YJ644" s="41"/>
      <c r="YK644" s="41"/>
      <c r="YL644" s="41"/>
      <c r="YM644" s="41"/>
      <c r="YN644" s="41"/>
      <c r="YO644" s="41"/>
      <c r="YP644" s="41"/>
      <c r="YQ644" s="41"/>
      <c r="YR644" s="41"/>
      <c r="YS644" s="41"/>
      <c r="YT644" s="41"/>
      <c r="YU644" s="41"/>
      <c r="YV644" s="41"/>
      <c r="YW644" s="41"/>
      <c r="YX644" s="41"/>
      <c r="YY644" s="41"/>
      <c r="YZ644" s="41"/>
      <c r="ZA644" s="41"/>
      <c r="ZB644" s="41"/>
      <c r="ZC644" s="41"/>
      <c r="ZD644" s="41"/>
      <c r="ZE644" s="41"/>
      <c r="ZF644" s="41"/>
      <c r="ZG644" s="41"/>
      <c r="ZH644" s="41"/>
      <c r="ZI644" s="41"/>
      <c r="ZJ644" s="41"/>
      <c r="ZK644" s="41"/>
      <c r="ZL644" s="41"/>
      <c r="ZM644" s="41"/>
      <c r="ZN644" s="41"/>
      <c r="ZO644" s="41"/>
      <c r="ZP644" s="41"/>
      <c r="ZQ644" s="41"/>
      <c r="ZR644" s="41"/>
      <c r="ZS644" s="41"/>
      <c r="ZT644" s="41"/>
      <c r="ZU644" s="41"/>
      <c r="ZV644" s="41"/>
      <c r="ZW644" s="41"/>
      <c r="ZX644" s="41"/>
      <c r="ZY644" s="41"/>
      <c r="ZZ644" s="41"/>
      <c r="AAA644" s="41"/>
      <c r="AAB644" s="41"/>
      <c r="AAC644" s="41"/>
      <c r="AAD644" s="41"/>
      <c r="AAE644" s="41"/>
      <c r="AAF644" s="41"/>
      <c r="AAG644" s="41"/>
      <c r="AAH644" s="41"/>
      <c r="AAI644" s="41"/>
      <c r="AAJ644" s="41"/>
      <c r="AAK644" s="41"/>
      <c r="AAL644" s="41"/>
      <c r="AAM644" s="41"/>
      <c r="AAN644" s="41"/>
      <c r="AAO644" s="41"/>
      <c r="AAP644" s="41"/>
      <c r="AAQ644" s="41"/>
      <c r="AAR644" s="41"/>
      <c r="AAS644" s="41"/>
      <c r="AAT644" s="41"/>
      <c r="AAU644" s="41"/>
      <c r="AAV644" s="41"/>
      <c r="AAW644" s="41"/>
      <c r="AAX644" s="41"/>
      <c r="AAY644" s="41"/>
      <c r="AAZ644" s="41"/>
      <c r="ABA644" s="41"/>
      <c r="ABB644" s="41"/>
      <c r="ABC644" s="41"/>
      <c r="ABD644" s="41"/>
      <c r="ABE644" s="41"/>
      <c r="ABF644" s="41"/>
      <c r="ABG644" s="41"/>
      <c r="ABH644" s="41"/>
      <c r="ABI644" s="41"/>
      <c r="ABJ644" s="41"/>
      <c r="ABK644" s="41"/>
      <c r="ABL644" s="41"/>
      <c r="ABM644" s="41"/>
      <c r="ABN644" s="41"/>
      <c r="ABO644" s="41"/>
      <c r="ABP644" s="41"/>
      <c r="ABQ644" s="41"/>
      <c r="ABR644" s="41"/>
      <c r="ABS644" s="41"/>
      <c r="ABT644" s="41"/>
      <c r="ABU644" s="41"/>
      <c r="ABV644" s="41"/>
      <c r="ABW644" s="41"/>
      <c r="ABX644" s="41"/>
      <c r="ABY644" s="41"/>
      <c r="ABZ644" s="41"/>
      <c r="ACA644" s="41"/>
      <c r="ACB644" s="41"/>
      <c r="ACC644" s="41"/>
      <c r="ACD644" s="41"/>
      <c r="ACE644" s="41"/>
      <c r="ACF644" s="41"/>
      <c r="ACG644" s="41"/>
      <c r="ACH644" s="41"/>
      <c r="ACI644" s="41"/>
      <c r="ACJ644" s="41"/>
      <c r="ACK644" s="41"/>
      <c r="ACL644" s="41"/>
      <c r="ACM644" s="41"/>
      <c r="ACN644" s="41"/>
      <c r="ACO644" s="41"/>
      <c r="ACP644" s="41"/>
      <c r="ACQ644" s="41"/>
      <c r="ACR644" s="41"/>
      <c r="ACS644" s="41"/>
      <c r="ACT644" s="41"/>
      <c r="ACU644" s="41"/>
      <c r="ACV644" s="41"/>
      <c r="ACW644" s="41"/>
      <c r="ACX644" s="41"/>
      <c r="ACY644" s="41"/>
      <c r="ACZ644" s="41"/>
      <c r="ADA644" s="41"/>
      <c r="ADB644" s="41"/>
      <c r="ADC644" s="41"/>
      <c r="ADD644" s="41"/>
      <c r="ADE644" s="41"/>
      <c r="ADF644" s="41"/>
      <c r="ADG644" s="41"/>
      <c r="ADH644" s="41"/>
      <c r="ADI644" s="41"/>
      <c r="ADJ644" s="41"/>
      <c r="ADK644" s="41"/>
      <c r="ADL644" s="41"/>
      <c r="ADM644" s="41"/>
      <c r="ADN644" s="41"/>
      <c r="ADO644" s="41"/>
      <c r="ADP644" s="41"/>
      <c r="ADQ644" s="41"/>
      <c r="ADR644" s="41"/>
      <c r="ADS644" s="41"/>
      <c r="ADT644" s="41"/>
      <c r="ADU644" s="41"/>
      <c r="ADV644" s="41"/>
      <c r="ADW644" s="41"/>
      <c r="ADX644" s="41"/>
      <c r="ADY644" s="41"/>
      <c r="ADZ644" s="41"/>
      <c r="AEA644" s="41"/>
      <c r="AEB644" s="41"/>
      <c r="AEC644" s="41"/>
      <c r="AED644" s="41"/>
      <c r="AEE644" s="41"/>
      <c r="AEF644" s="41"/>
      <c r="AEG644" s="41"/>
      <c r="AEH644" s="41"/>
      <c r="AEI644" s="41"/>
      <c r="AEJ644" s="41"/>
      <c r="AEK644" s="41"/>
      <c r="AEL644" s="41"/>
      <c r="AEM644" s="41"/>
      <c r="AEN644" s="41"/>
      <c r="AEO644" s="41"/>
      <c r="AEP644" s="41"/>
      <c r="AEQ644" s="41"/>
      <c r="AER644" s="41"/>
      <c r="AES644" s="41"/>
      <c r="AET644" s="41"/>
      <c r="AEU644" s="41"/>
      <c r="AEV644" s="41"/>
      <c r="AEW644" s="41"/>
      <c r="AEX644" s="41"/>
      <c r="AEY644" s="41"/>
      <c r="AEZ644" s="41"/>
      <c r="AFA644" s="41"/>
      <c r="AFB644" s="41"/>
      <c r="AFC644" s="41"/>
      <c r="AFD644" s="41"/>
      <c r="AFE644" s="41"/>
      <c r="AFF644" s="41"/>
      <c r="AFG644" s="41"/>
      <c r="AFH644" s="41"/>
      <c r="AFI644" s="41"/>
      <c r="AFJ644" s="41"/>
      <c r="AFK644" s="41"/>
      <c r="AFL644" s="41"/>
      <c r="AFM644" s="41"/>
      <c r="AFN644" s="41"/>
      <c r="AFO644" s="41"/>
      <c r="AFP644" s="41"/>
      <c r="AFQ644" s="41"/>
      <c r="AFR644" s="41"/>
      <c r="AFS644" s="41"/>
      <c r="AFT644" s="41"/>
      <c r="AFU644" s="41"/>
      <c r="AFV644" s="41"/>
      <c r="AFW644" s="41"/>
      <c r="AFX644" s="41"/>
      <c r="AFY644" s="41"/>
      <c r="AFZ644" s="41"/>
      <c r="AGA644" s="41"/>
      <c r="AGB644" s="41"/>
      <c r="AGC644" s="41"/>
      <c r="AGD644" s="41"/>
      <c r="AGE644" s="41"/>
      <c r="AGF644" s="41"/>
      <c r="AGG644" s="41"/>
      <c r="AGH644" s="41"/>
      <c r="AGI644" s="41"/>
      <c r="AGJ644" s="41"/>
      <c r="AGK644" s="41"/>
      <c r="AGL644" s="41"/>
      <c r="AGM644" s="41"/>
      <c r="AGN644" s="41"/>
      <c r="AGO644" s="41"/>
      <c r="AGP644" s="41"/>
      <c r="AGQ644" s="41"/>
      <c r="AGR644" s="41"/>
      <c r="AGS644" s="41"/>
      <c r="AGT644" s="41"/>
      <c r="AGU644" s="41"/>
      <c r="AGV644" s="41"/>
      <c r="AGW644" s="41"/>
      <c r="AGX644" s="41"/>
      <c r="AGY644" s="41"/>
      <c r="AGZ644" s="41"/>
      <c r="AHA644" s="41"/>
      <c r="AHB644" s="41"/>
      <c r="AHC644" s="41"/>
      <c r="AHD644" s="41"/>
      <c r="AHE644" s="41"/>
      <c r="AHF644" s="41"/>
      <c r="AHG644" s="41"/>
      <c r="AHH644" s="41"/>
      <c r="AHI644" s="41"/>
      <c r="AHJ644" s="41"/>
      <c r="AHK644" s="41"/>
      <c r="AHL644" s="41"/>
      <c r="AHM644" s="41"/>
      <c r="AHN644" s="41"/>
      <c r="AHO644" s="41"/>
      <c r="AHP644" s="41"/>
      <c r="AHQ644" s="41"/>
      <c r="AHR644" s="41"/>
      <c r="AHS644" s="41"/>
      <c r="AHT644" s="41"/>
      <c r="AHU644" s="41"/>
      <c r="AHV644" s="41"/>
      <c r="AHW644" s="41"/>
      <c r="AHX644" s="41"/>
      <c r="AHY644" s="41"/>
      <c r="AHZ644" s="41"/>
      <c r="AIA644" s="41"/>
      <c r="AIB644" s="41"/>
      <c r="AIC644" s="41"/>
      <c r="AID644" s="41"/>
      <c r="AIE644" s="41"/>
      <c r="AIF644" s="41"/>
      <c r="AIG644" s="41"/>
      <c r="AIH644" s="41"/>
      <c r="AII644" s="41"/>
      <c r="AIJ644" s="41"/>
      <c r="AIK644" s="41"/>
      <c r="AIL644" s="41"/>
      <c r="AIM644" s="41"/>
      <c r="AIN644" s="41"/>
      <c r="AIO644" s="41"/>
      <c r="AIP644" s="41"/>
      <c r="AIQ644" s="41"/>
      <c r="AIR644" s="41"/>
      <c r="AIS644" s="41"/>
      <c r="AIT644" s="41"/>
      <c r="AIU644" s="41"/>
      <c r="AIV644" s="41"/>
      <c r="AIW644" s="41"/>
      <c r="AIX644" s="41"/>
      <c r="AIY644" s="41"/>
      <c r="AIZ644" s="41"/>
      <c r="AJA644" s="41"/>
      <c r="AJB644" s="41"/>
      <c r="AJC644" s="41"/>
      <c r="AJD644" s="41"/>
      <c r="AJE644" s="41"/>
      <c r="AJF644" s="41"/>
      <c r="AJG644" s="41"/>
      <c r="AJH644" s="41"/>
      <c r="AJI644" s="41"/>
      <c r="AJJ644" s="41"/>
      <c r="AJK644" s="41"/>
      <c r="AJL644" s="41"/>
      <c r="AJM644" s="41"/>
      <c r="AJN644" s="41"/>
      <c r="AJO644" s="41"/>
      <c r="AJP644" s="41"/>
      <c r="AJQ644" s="41"/>
      <c r="AJR644" s="41"/>
      <c r="AJS644" s="41"/>
      <c r="AJT644" s="41"/>
      <c r="AJU644" s="41"/>
      <c r="AJV644" s="41"/>
      <c r="AJW644" s="41"/>
      <c r="AJX644" s="41"/>
      <c r="AJY644" s="41"/>
      <c r="AJZ644" s="41"/>
      <c r="AKA644" s="41"/>
      <c r="AKB644" s="41"/>
      <c r="AKC644" s="41"/>
      <c r="AKD644" s="41"/>
      <c r="AKE644" s="41"/>
      <c r="AKF644" s="41"/>
      <c r="AKG644" s="41"/>
      <c r="AKH644" s="41"/>
      <c r="AKI644" s="41"/>
      <c r="AKJ644" s="41"/>
      <c r="AKK644" s="41"/>
      <c r="AKL644" s="41"/>
      <c r="AKM644" s="41"/>
      <c r="AKN644" s="41"/>
      <c r="AKO644" s="41"/>
      <c r="AKP644" s="41"/>
      <c r="AKQ644" s="41"/>
      <c r="AKR644" s="41"/>
      <c r="AKS644" s="41"/>
      <c r="AKT644" s="41"/>
      <c r="AKU644" s="41"/>
      <c r="AKV644" s="41"/>
      <c r="AKW644" s="41"/>
      <c r="AKX644" s="41"/>
      <c r="AKY644" s="41"/>
      <c r="AKZ644" s="41"/>
      <c r="ALA644" s="41"/>
      <c r="ALB644" s="41"/>
      <c r="ALC644" s="41"/>
      <c r="ALD644" s="41"/>
      <c r="ALE644" s="41"/>
      <c r="ALF644" s="41"/>
      <c r="ALG644" s="41"/>
      <c r="ALH644" s="41"/>
      <c r="ALI644" s="41"/>
      <c r="ALJ644" s="41"/>
      <c r="ALK644" s="41"/>
      <c r="ALL644" s="41"/>
      <c r="ALM644" s="41"/>
      <c r="ALN644" s="41"/>
      <c r="ALO644" s="41"/>
      <c r="ALP644" s="41"/>
      <c r="ALQ644" s="41"/>
      <c r="ALR644" s="41"/>
      <c r="ALS644" s="41"/>
      <c r="ALT644" s="41"/>
      <c r="ALU644" s="41"/>
      <c r="ALV644" s="41"/>
      <c r="ALW644" s="41"/>
      <c r="ALX644" s="41"/>
      <c r="ALY644" s="41"/>
      <c r="ALZ644" s="41"/>
      <c r="AMA644" s="41"/>
      <c r="AMB644" s="41"/>
      <c r="AMC644" s="41"/>
      <c r="AMD644" s="41"/>
      <c r="AME644" s="41"/>
      <c r="AMF644" s="41"/>
      <c r="AMG644" s="41"/>
      <c r="AMH644" s="41"/>
      <c r="AMI644" s="41"/>
      <c r="AMJ644" s="41"/>
      <c r="AMK644" s="41"/>
      <c r="AML644" s="41"/>
      <c r="AMM644" s="41"/>
      <c r="AMN644" s="41"/>
      <c r="AMO644" s="41"/>
      <c r="AMP644" s="41"/>
      <c r="AMQ644" s="41"/>
      <c r="AMR644" s="41"/>
      <c r="AMS644" s="41"/>
      <c r="AMT644" s="41"/>
      <c r="AMU644" s="41"/>
      <c r="AMV644" s="41"/>
      <c r="AMW644" s="41"/>
      <c r="AMX644" s="41"/>
      <c r="AMY644" s="41"/>
      <c r="AMZ644" s="41"/>
      <c r="ANA644" s="41"/>
      <c r="ANB644" s="41"/>
      <c r="ANC644" s="41"/>
      <c r="AND644" s="41"/>
      <c r="ANE644" s="41"/>
      <c r="ANF644" s="41"/>
      <c r="ANG644" s="41"/>
      <c r="ANH644" s="41"/>
      <c r="ANI644" s="41"/>
      <c r="ANJ644" s="41"/>
      <c r="ANK644" s="41"/>
      <c r="ANL644" s="41"/>
      <c r="ANM644" s="41"/>
      <c r="ANN644" s="41"/>
      <c r="ANO644" s="41"/>
      <c r="ANP644" s="41"/>
      <c r="ANQ644" s="41"/>
      <c r="ANR644" s="41"/>
      <c r="ANS644" s="41"/>
      <c r="ANT644" s="41"/>
      <c r="ANU644" s="41"/>
      <c r="ANV644" s="41"/>
      <c r="ANW644" s="41"/>
      <c r="ANX644" s="41"/>
      <c r="ANY644" s="41"/>
      <c r="ANZ644" s="41"/>
      <c r="AOA644" s="41"/>
      <c r="AOB644" s="41"/>
      <c r="AOC644" s="41"/>
      <c r="AOD644" s="41"/>
      <c r="AOE644" s="41"/>
      <c r="AOF644" s="41"/>
      <c r="AOG644" s="41"/>
      <c r="AOH644" s="41"/>
      <c r="AOI644" s="41"/>
      <c r="AOJ644" s="41"/>
      <c r="AOK644" s="41"/>
      <c r="AOL644" s="41"/>
      <c r="AOM644" s="41"/>
      <c r="AON644" s="41"/>
      <c r="AOO644" s="41"/>
      <c r="AOP644" s="41"/>
      <c r="AOQ644" s="41"/>
      <c r="AOR644" s="41"/>
      <c r="AOS644" s="41"/>
      <c r="AOT644" s="41"/>
      <c r="AOU644" s="41"/>
      <c r="AOV644" s="41"/>
      <c r="AOW644" s="41"/>
      <c r="AOX644" s="41"/>
      <c r="AOY644" s="41"/>
      <c r="AOZ644" s="41"/>
      <c r="APA644" s="41"/>
      <c r="APB644" s="41"/>
      <c r="APC644" s="41"/>
      <c r="APD644" s="41"/>
      <c r="APE644" s="41"/>
      <c r="APF644" s="41"/>
      <c r="APG644" s="41"/>
      <c r="APH644" s="41"/>
      <c r="API644" s="41"/>
      <c r="APJ644" s="41"/>
      <c r="APK644" s="41"/>
      <c r="APL644" s="41"/>
      <c r="APM644" s="41"/>
      <c r="APN644" s="41"/>
      <c r="APO644" s="41"/>
      <c r="APP644" s="41"/>
      <c r="APQ644" s="41"/>
      <c r="APR644" s="41"/>
      <c r="APS644" s="41"/>
      <c r="APT644" s="41"/>
      <c r="APU644" s="41"/>
      <c r="APV644" s="41"/>
      <c r="APW644" s="41"/>
      <c r="APX644" s="41"/>
      <c r="APY644" s="41"/>
      <c r="APZ644" s="41"/>
      <c r="AQA644" s="41"/>
      <c r="AQB644" s="41"/>
      <c r="AQC644" s="41"/>
      <c r="AQD644" s="41"/>
      <c r="AQE644" s="41"/>
      <c r="AQF644" s="41"/>
      <c r="AQG644" s="41"/>
      <c r="AQH644" s="41"/>
      <c r="AQI644" s="41"/>
      <c r="AQJ644" s="41"/>
      <c r="AQK644" s="41"/>
      <c r="AQL644" s="41"/>
      <c r="AQM644" s="41"/>
      <c r="AQN644" s="41"/>
      <c r="AQO644" s="41"/>
      <c r="AQP644" s="41"/>
      <c r="AQQ644" s="41"/>
      <c r="AQR644" s="41"/>
      <c r="AQS644" s="41"/>
      <c r="AQT644" s="41"/>
      <c r="AQU644" s="41"/>
      <c r="AQV644" s="41"/>
      <c r="AQW644" s="41"/>
      <c r="AQX644" s="41"/>
      <c r="AQY644" s="41"/>
      <c r="AQZ644" s="41"/>
      <c r="ARA644" s="41"/>
      <c r="ARB644" s="41"/>
      <c r="ARC644" s="41"/>
      <c r="ARD644" s="41"/>
      <c r="ARE644" s="41"/>
      <c r="ARF644" s="41"/>
      <c r="ARG644" s="41"/>
      <c r="ARH644" s="41"/>
      <c r="ARI644" s="41"/>
      <c r="ARJ644" s="41"/>
      <c r="ARK644" s="41"/>
      <c r="ARL644" s="41"/>
      <c r="ARM644" s="41"/>
      <c r="ARN644" s="41"/>
      <c r="ARO644" s="41"/>
      <c r="ARP644" s="41"/>
      <c r="ARQ644" s="41"/>
      <c r="ARR644" s="41"/>
      <c r="ARS644" s="41"/>
      <c r="ART644" s="41"/>
      <c r="ARU644" s="41"/>
      <c r="ARV644" s="41"/>
      <c r="ARW644" s="41"/>
      <c r="ARX644" s="41"/>
      <c r="ARY644" s="41"/>
      <c r="ARZ644" s="41"/>
      <c r="ASA644" s="41"/>
      <c r="ASB644" s="41"/>
      <c r="ASC644" s="41"/>
      <c r="ASD644" s="41"/>
      <c r="ASE644" s="41"/>
      <c r="ASF644" s="41"/>
      <c r="ASG644" s="41"/>
      <c r="ASH644" s="41"/>
      <c r="ASI644" s="41"/>
      <c r="ASJ644" s="41"/>
      <c r="ASK644" s="41"/>
      <c r="ASL644" s="41"/>
      <c r="ASM644" s="41"/>
      <c r="ASN644" s="41"/>
      <c r="ASO644" s="41"/>
      <c r="ASP644" s="41"/>
      <c r="ASQ644" s="41"/>
      <c r="ASR644" s="41"/>
      <c r="ASS644" s="41"/>
      <c r="AST644" s="41"/>
      <c r="ASU644" s="41"/>
      <c r="ASV644" s="41"/>
      <c r="ASW644" s="41"/>
      <c r="ASX644" s="41"/>
      <c r="ASY644" s="41"/>
      <c r="ASZ644" s="41"/>
      <c r="ATA644" s="41"/>
      <c r="ATB644" s="41"/>
      <c r="ATC644" s="41"/>
      <c r="ATD644" s="41"/>
      <c r="ATE644" s="41"/>
      <c r="ATF644" s="41"/>
      <c r="ATG644" s="41"/>
      <c r="ATH644" s="41"/>
      <c r="ATI644" s="41"/>
      <c r="ATJ644" s="41"/>
      <c r="ATK644" s="41"/>
      <c r="ATL644" s="41"/>
      <c r="ATM644" s="41"/>
      <c r="ATN644" s="41"/>
      <c r="ATO644" s="41"/>
      <c r="ATP644" s="41"/>
      <c r="ATQ644" s="41"/>
      <c r="ATR644" s="41"/>
      <c r="ATS644" s="41"/>
      <c r="ATT644" s="41"/>
      <c r="ATU644" s="41"/>
      <c r="ATV644" s="41"/>
      <c r="ATW644" s="41"/>
      <c r="ATX644" s="41"/>
      <c r="ATY644" s="41"/>
      <c r="ATZ644" s="41"/>
      <c r="AUA644" s="41"/>
      <c r="AUB644" s="41"/>
      <c r="AUC644" s="41"/>
      <c r="AUD644" s="41"/>
      <c r="AUE644" s="41"/>
      <c r="AUF644" s="41"/>
      <c r="AUG644" s="41"/>
      <c r="AUH644" s="41"/>
      <c r="AUI644" s="41"/>
      <c r="AUJ644" s="41"/>
      <c r="AUK644" s="41"/>
      <c r="AUL644" s="41"/>
      <c r="AUM644" s="41"/>
      <c r="AUN644" s="41"/>
      <c r="AUO644" s="41"/>
      <c r="AUP644" s="41"/>
      <c r="AUQ644" s="41"/>
      <c r="AUR644" s="41"/>
      <c r="AUS644" s="41"/>
      <c r="AUT644" s="41"/>
      <c r="AUU644" s="41"/>
      <c r="AUV644" s="41"/>
      <c r="AUW644" s="41"/>
      <c r="AUX644" s="41"/>
      <c r="AUY644" s="41"/>
      <c r="AUZ644" s="41"/>
      <c r="AVA644" s="41"/>
      <c r="AVB644" s="41"/>
      <c r="AVC644" s="41"/>
      <c r="AVD644" s="41"/>
      <c r="AVE644" s="41"/>
      <c r="AVF644" s="41"/>
      <c r="AVG644" s="41"/>
      <c r="AVH644" s="41"/>
      <c r="AVI644" s="41"/>
      <c r="AVJ644" s="41"/>
      <c r="AVK644" s="41"/>
      <c r="AVL644" s="41"/>
      <c r="AVM644" s="41"/>
      <c r="AVN644" s="41"/>
      <c r="AVO644" s="41"/>
      <c r="AVP644" s="41"/>
      <c r="AVQ644" s="41"/>
      <c r="AVR644" s="41"/>
      <c r="AVS644" s="41"/>
      <c r="AVT644" s="41"/>
      <c r="AVU644" s="41"/>
      <c r="AVV644" s="41"/>
      <c r="AVW644" s="41"/>
      <c r="AVX644" s="41"/>
      <c r="AVY644" s="41"/>
      <c r="AVZ644" s="41"/>
      <c r="AWA644" s="41"/>
      <c r="AWB644" s="41"/>
      <c r="AWC644" s="41"/>
      <c r="AWD644" s="41"/>
      <c r="AWE644" s="41"/>
      <c r="AWF644" s="41"/>
      <c r="AWG644" s="41"/>
      <c r="AWH644" s="41"/>
      <c r="AWI644" s="41"/>
      <c r="AWJ644" s="41"/>
      <c r="AWK644" s="41"/>
      <c r="AWL644" s="41"/>
      <c r="AWM644" s="41"/>
      <c r="AWN644" s="41"/>
      <c r="AWO644" s="41"/>
      <c r="AWP644" s="41"/>
      <c r="AWQ644" s="41"/>
      <c r="AWR644" s="41"/>
      <c r="AWS644" s="41"/>
      <c r="AWT644" s="41"/>
      <c r="AWU644" s="41"/>
      <c r="AWV644" s="41"/>
      <c r="AWW644" s="41"/>
      <c r="AWX644" s="41"/>
      <c r="AWY644" s="41"/>
      <c r="AWZ644" s="41"/>
      <c r="AXA644" s="41"/>
      <c r="AXB644" s="41"/>
      <c r="AXC644" s="41"/>
      <c r="AXD644" s="41"/>
      <c r="AXE644" s="41"/>
      <c r="AXF644" s="41"/>
      <c r="AXG644" s="41"/>
      <c r="AXH644" s="41"/>
      <c r="AXI644" s="41"/>
      <c r="AXJ644" s="41"/>
      <c r="AXK644" s="41"/>
      <c r="AXL644" s="41"/>
      <c r="AXM644" s="41"/>
      <c r="AXN644" s="41"/>
      <c r="AXO644" s="41"/>
      <c r="AXP644" s="41"/>
      <c r="AXQ644" s="41"/>
      <c r="AXR644" s="41"/>
      <c r="AXS644" s="41"/>
      <c r="AXT644" s="41"/>
      <c r="AXU644" s="41"/>
      <c r="AXV644" s="41"/>
      <c r="AXW644" s="41"/>
      <c r="AXX644" s="41"/>
      <c r="AXY644" s="41"/>
      <c r="AXZ644" s="41"/>
      <c r="AYA644" s="41"/>
      <c r="AYB644" s="41"/>
      <c r="AYC644" s="41"/>
      <c r="AYD644" s="41"/>
      <c r="AYE644" s="41"/>
      <c r="AYF644" s="41"/>
      <c r="AYG644" s="41"/>
      <c r="AYH644" s="41"/>
      <c r="AYI644" s="41"/>
      <c r="AYJ644" s="41"/>
      <c r="AYK644" s="41"/>
      <c r="AYL644" s="41"/>
      <c r="AYM644" s="41"/>
      <c r="AYN644" s="41"/>
      <c r="AYO644" s="41"/>
      <c r="AYP644" s="41"/>
      <c r="AYQ644" s="41"/>
      <c r="AYR644" s="41"/>
      <c r="AYS644" s="41"/>
      <c r="AYT644" s="41"/>
      <c r="AYU644" s="41"/>
      <c r="AYV644" s="41"/>
      <c r="AYW644" s="41"/>
      <c r="AYX644" s="41"/>
      <c r="AYY644" s="41"/>
      <c r="AYZ644" s="41"/>
      <c r="AZA644" s="41"/>
      <c r="AZB644" s="41"/>
      <c r="AZC644" s="41"/>
      <c r="AZD644" s="41"/>
      <c r="AZE644" s="41"/>
      <c r="AZF644" s="41"/>
      <c r="AZG644" s="41"/>
      <c r="AZH644" s="41"/>
      <c r="AZI644" s="41"/>
      <c r="AZJ644" s="41"/>
      <c r="AZK644" s="41"/>
      <c r="AZL644" s="41"/>
      <c r="AZM644" s="41"/>
      <c r="AZN644" s="41"/>
      <c r="AZO644" s="41"/>
      <c r="AZP644" s="41"/>
      <c r="AZQ644" s="41"/>
      <c r="AZR644" s="41"/>
      <c r="AZS644" s="41"/>
      <c r="AZT644" s="41"/>
      <c r="AZU644" s="41"/>
      <c r="AZV644" s="41"/>
      <c r="AZW644" s="41"/>
      <c r="AZX644" s="41"/>
      <c r="AZY644" s="41"/>
      <c r="AZZ644" s="41"/>
      <c r="BAA644" s="41"/>
      <c r="BAB644" s="41"/>
      <c r="BAC644" s="41"/>
      <c r="BAD644" s="41"/>
      <c r="BAE644" s="41"/>
      <c r="BAF644" s="41"/>
      <c r="BAG644" s="41"/>
      <c r="BAH644" s="41"/>
      <c r="BAI644" s="41"/>
      <c r="BAJ644" s="41"/>
      <c r="BAK644" s="41"/>
      <c r="BAL644" s="41"/>
      <c r="BAM644" s="41"/>
      <c r="BAN644" s="41"/>
      <c r="BAO644" s="41"/>
      <c r="BAP644" s="41"/>
      <c r="BAQ644" s="41"/>
      <c r="BAR644" s="41"/>
      <c r="BAS644" s="41"/>
      <c r="BAT644" s="41"/>
      <c r="BAU644" s="41"/>
      <c r="BAV644" s="41"/>
      <c r="BAW644" s="41"/>
      <c r="BAX644" s="41"/>
      <c r="BAY644" s="41"/>
      <c r="BAZ644" s="41"/>
      <c r="BBA644" s="41"/>
      <c r="BBB644" s="41"/>
      <c r="BBC644" s="41"/>
      <c r="BBD644" s="41"/>
      <c r="BBE644" s="41"/>
      <c r="BBF644" s="41"/>
      <c r="BBG644" s="41"/>
      <c r="BBH644" s="41"/>
      <c r="BBI644" s="41"/>
      <c r="BBJ644" s="41"/>
      <c r="BBK644" s="41"/>
      <c r="BBL644" s="41"/>
      <c r="BBM644" s="41"/>
      <c r="BBN644" s="41"/>
      <c r="BBO644" s="41"/>
      <c r="BBP644" s="41"/>
      <c r="BBQ644" s="41"/>
      <c r="BBR644" s="41"/>
      <c r="BBS644" s="41"/>
      <c r="BBT644" s="41"/>
      <c r="BBU644" s="41"/>
      <c r="BBV644" s="41"/>
      <c r="BBW644" s="41"/>
      <c r="BBX644" s="41"/>
      <c r="BBY644" s="41"/>
      <c r="BBZ644" s="41"/>
      <c r="BCA644" s="41"/>
      <c r="BCB644" s="41"/>
      <c r="BCC644" s="41"/>
      <c r="BCD644" s="41"/>
      <c r="BCE644" s="41"/>
      <c r="BCF644" s="41"/>
      <c r="BCG644" s="41"/>
      <c r="BCH644" s="41"/>
      <c r="BCI644" s="41"/>
      <c r="BCJ644" s="41"/>
      <c r="BCK644" s="41"/>
      <c r="BCL644" s="41"/>
      <c r="BCM644" s="41"/>
      <c r="BCN644" s="41"/>
      <c r="BCO644" s="41"/>
      <c r="BCP644" s="41"/>
      <c r="BCQ644" s="41"/>
      <c r="BCR644" s="41"/>
      <c r="BCS644" s="41"/>
      <c r="BCT644" s="41"/>
      <c r="BCU644" s="41"/>
      <c r="BCV644" s="41"/>
      <c r="BCW644" s="41"/>
      <c r="BCX644" s="41"/>
      <c r="BCY644" s="41"/>
      <c r="BCZ644" s="41"/>
      <c r="BDA644" s="41"/>
      <c r="BDB644" s="41"/>
      <c r="BDC644" s="41"/>
      <c r="BDD644" s="41"/>
      <c r="BDE644" s="41"/>
      <c r="BDF644" s="41"/>
      <c r="BDG644" s="41"/>
      <c r="BDH644" s="41"/>
      <c r="BDI644" s="41"/>
      <c r="BDJ644" s="41"/>
      <c r="BDK644" s="41"/>
      <c r="BDL644" s="41"/>
      <c r="BDM644" s="41"/>
      <c r="BDN644" s="41"/>
      <c r="BDO644" s="41"/>
      <c r="BDP644" s="41"/>
      <c r="BDQ644" s="41"/>
      <c r="BDR644" s="41"/>
      <c r="BDS644" s="41"/>
      <c r="BDT644" s="41"/>
      <c r="BDU644" s="41"/>
      <c r="BDV644" s="41"/>
      <c r="BDW644" s="41"/>
      <c r="BDX644" s="41"/>
      <c r="BDY644" s="41"/>
      <c r="BDZ644" s="41"/>
      <c r="BEA644" s="41"/>
      <c r="BEB644" s="41"/>
      <c r="BEC644" s="41"/>
      <c r="BED644" s="41"/>
      <c r="BEE644" s="41"/>
      <c r="BEF644" s="41"/>
      <c r="BEG644" s="41"/>
      <c r="BEH644" s="41"/>
      <c r="BEI644" s="41"/>
      <c r="BEJ644" s="41"/>
      <c r="BEK644" s="41"/>
      <c r="BEL644" s="41"/>
      <c r="BEM644" s="41"/>
      <c r="BEN644" s="41"/>
      <c r="BEO644" s="41"/>
      <c r="BEP644" s="41"/>
      <c r="BEQ644" s="41"/>
      <c r="BER644" s="41"/>
      <c r="BES644" s="41"/>
      <c r="BET644" s="41"/>
      <c r="BEU644" s="41"/>
      <c r="BEV644" s="41"/>
      <c r="BEW644" s="41"/>
      <c r="BEX644" s="41"/>
      <c r="BEY644" s="41"/>
      <c r="BEZ644" s="41"/>
      <c r="BFA644" s="41"/>
      <c r="BFB644" s="41"/>
      <c r="BFC644" s="41"/>
      <c r="BFD644" s="41"/>
      <c r="BFE644" s="41"/>
      <c r="BFF644" s="41"/>
      <c r="BFG644" s="41"/>
      <c r="BFH644" s="41"/>
      <c r="BFI644" s="41"/>
      <c r="BFJ644" s="41"/>
      <c r="BFK644" s="41"/>
      <c r="BFL644" s="41"/>
      <c r="BFM644" s="41"/>
      <c r="BFN644" s="41"/>
      <c r="BFO644" s="41"/>
      <c r="BFP644" s="41"/>
      <c r="BFQ644" s="41"/>
      <c r="BFR644" s="41"/>
      <c r="BFS644" s="41"/>
      <c r="BFT644" s="41"/>
      <c r="BFU644" s="41"/>
      <c r="BFV644" s="41"/>
      <c r="BFW644" s="41"/>
      <c r="BFX644" s="41"/>
      <c r="BFY644" s="41"/>
      <c r="BFZ644" s="41"/>
      <c r="BGA644" s="41"/>
      <c r="BGB644" s="41"/>
      <c r="BGC644" s="41"/>
      <c r="BGD644" s="41"/>
      <c r="BGE644" s="41"/>
      <c r="BGF644" s="41"/>
      <c r="BGG644" s="41"/>
      <c r="BGH644" s="41"/>
      <c r="BGI644" s="41"/>
      <c r="BGJ644" s="41"/>
      <c r="BGK644" s="41"/>
      <c r="BGL644" s="41"/>
      <c r="BGM644" s="41"/>
      <c r="BGN644" s="41"/>
      <c r="BGO644" s="41"/>
      <c r="BGP644" s="41"/>
      <c r="BGQ644" s="41"/>
      <c r="BGR644" s="41"/>
      <c r="BGS644" s="41"/>
      <c r="BGT644" s="41"/>
      <c r="BGU644" s="41"/>
      <c r="BGV644" s="41"/>
      <c r="BGW644" s="41"/>
      <c r="BGX644" s="41"/>
      <c r="BGY644" s="41"/>
      <c r="BGZ644" s="41"/>
      <c r="BHA644" s="41"/>
      <c r="BHB644" s="41"/>
      <c r="BHC644" s="41"/>
      <c r="BHD644" s="41"/>
      <c r="BHE644" s="41"/>
      <c r="BHF644" s="41"/>
      <c r="BHG644" s="41"/>
      <c r="BHH644" s="41"/>
      <c r="BHI644" s="41"/>
      <c r="BHJ644" s="41"/>
      <c r="BHK644" s="41"/>
      <c r="BHL644" s="41"/>
      <c r="BHM644" s="41"/>
      <c r="BHN644" s="41"/>
      <c r="BHO644" s="41"/>
      <c r="BHP644" s="41"/>
      <c r="BHQ644" s="41"/>
      <c r="BHR644" s="41"/>
      <c r="BHS644" s="41"/>
      <c r="BHT644" s="41"/>
      <c r="BHU644" s="41"/>
      <c r="BHV644" s="41"/>
      <c r="BHW644" s="41"/>
      <c r="BHX644" s="41"/>
      <c r="BHY644" s="41"/>
      <c r="BHZ644" s="41"/>
      <c r="BIA644" s="41"/>
      <c r="BIB644" s="41"/>
      <c r="BIC644" s="41"/>
      <c r="BID644" s="41"/>
      <c r="BIE644" s="41"/>
      <c r="BIF644" s="41"/>
      <c r="BIG644" s="41"/>
      <c r="BIH644" s="41"/>
      <c r="BII644" s="41"/>
      <c r="BIJ644" s="41"/>
      <c r="BIK644" s="41"/>
      <c r="BIL644" s="41"/>
      <c r="BIM644" s="41"/>
      <c r="BIN644" s="41"/>
      <c r="BIO644" s="41"/>
      <c r="BIP644" s="41"/>
      <c r="BIQ644" s="41"/>
      <c r="BIR644" s="41"/>
      <c r="BIS644" s="41"/>
      <c r="BIT644" s="41"/>
      <c r="BIU644" s="41"/>
      <c r="BIV644" s="41"/>
      <c r="BIW644" s="41"/>
      <c r="BIX644" s="41"/>
      <c r="BIY644" s="41"/>
      <c r="BIZ644" s="41"/>
      <c r="BJA644" s="41"/>
      <c r="BJB644" s="41"/>
      <c r="BJC644" s="41"/>
      <c r="BJD644" s="41"/>
      <c r="BJE644" s="41"/>
      <c r="BJF644" s="41"/>
      <c r="BJG644" s="41"/>
      <c r="BJH644" s="41"/>
      <c r="BJI644" s="41"/>
      <c r="BJJ644" s="41"/>
      <c r="BJK644" s="41"/>
      <c r="BJL644" s="41"/>
      <c r="BJM644" s="41"/>
      <c r="BJN644" s="41"/>
      <c r="BJO644" s="41"/>
      <c r="BJP644" s="41"/>
      <c r="BJQ644" s="41"/>
      <c r="BJR644" s="41"/>
      <c r="BJS644" s="41"/>
      <c r="BJT644" s="41"/>
      <c r="BJU644" s="41"/>
      <c r="BJV644" s="41"/>
      <c r="BJW644" s="41"/>
      <c r="BJX644" s="41"/>
      <c r="BJY644" s="41"/>
      <c r="BJZ644" s="41"/>
      <c r="BKA644" s="41"/>
      <c r="BKB644" s="41"/>
      <c r="BKC644" s="41"/>
      <c r="BKD644" s="41"/>
      <c r="BKE644" s="41"/>
      <c r="BKF644" s="41"/>
      <c r="BKG644" s="41"/>
      <c r="BKH644" s="41"/>
      <c r="BKI644" s="41"/>
      <c r="BKJ644" s="41"/>
      <c r="BKK644" s="41"/>
      <c r="BKL644" s="41"/>
      <c r="BKM644" s="41"/>
      <c r="BKN644" s="41"/>
      <c r="BKO644" s="41"/>
      <c r="BKP644" s="41"/>
      <c r="BKQ644" s="41"/>
      <c r="BKR644" s="41"/>
      <c r="BKS644" s="41"/>
      <c r="BKT644" s="41"/>
      <c r="BKU644" s="41"/>
      <c r="BKV644" s="41"/>
      <c r="BKW644" s="41"/>
      <c r="BKX644" s="41"/>
      <c r="BKY644" s="41"/>
      <c r="BKZ644" s="41"/>
      <c r="BLA644" s="41"/>
      <c r="BLB644" s="41"/>
      <c r="BLC644" s="41"/>
      <c r="BLD644" s="41"/>
      <c r="BLE644" s="41"/>
      <c r="BLF644" s="41"/>
      <c r="BLG644" s="41"/>
      <c r="BLH644" s="41"/>
      <c r="BLI644" s="41"/>
      <c r="BLJ644" s="41"/>
      <c r="BLK644" s="41"/>
      <c r="BLL644" s="41"/>
      <c r="BLM644" s="41"/>
      <c r="BLN644" s="41"/>
      <c r="BLO644" s="41"/>
      <c r="BLP644" s="41"/>
      <c r="BLQ644" s="41"/>
      <c r="BLR644" s="41"/>
      <c r="BLS644" s="41"/>
      <c r="BLT644" s="41"/>
      <c r="BLU644" s="41"/>
      <c r="BLV644" s="41"/>
      <c r="BLW644" s="41"/>
      <c r="BLX644" s="41"/>
      <c r="BLY644" s="41"/>
      <c r="BLZ644" s="41"/>
      <c r="BMA644" s="41"/>
      <c r="BMB644" s="41"/>
      <c r="BMC644" s="41"/>
      <c r="BMD644" s="41"/>
      <c r="BME644" s="41"/>
      <c r="BMF644" s="41"/>
      <c r="BMG644" s="41"/>
      <c r="BMH644" s="41"/>
      <c r="BMI644" s="41"/>
      <c r="BMJ644" s="41"/>
      <c r="BMK644" s="41"/>
      <c r="BML644" s="41"/>
      <c r="BMM644" s="41"/>
      <c r="BMN644" s="41"/>
      <c r="BMO644" s="41"/>
      <c r="BMP644" s="41"/>
      <c r="BMQ644" s="41"/>
      <c r="BMR644" s="41"/>
      <c r="BMS644" s="41"/>
      <c r="BMT644" s="41"/>
      <c r="BMU644" s="41"/>
      <c r="BMV644" s="41"/>
      <c r="BMW644" s="41"/>
      <c r="BMX644" s="41"/>
      <c r="BMY644" s="41"/>
      <c r="BMZ644" s="41"/>
      <c r="BNA644" s="41"/>
      <c r="BNB644" s="41"/>
      <c r="BNC644" s="41"/>
      <c r="BND644" s="41"/>
      <c r="BNE644" s="41"/>
      <c r="BNF644" s="41"/>
      <c r="BNG644" s="41"/>
      <c r="BNH644" s="41"/>
      <c r="BNI644" s="41"/>
      <c r="BNJ644" s="41"/>
      <c r="BNK644" s="41"/>
      <c r="BNL644" s="41"/>
      <c r="BNM644" s="41"/>
      <c r="BNN644" s="41"/>
      <c r="BNO644" s="41"/>
      <c r="BNP644" s="41"/>
      <c r="BNQ644" s="41"/>
      <c r="BNR644" s="41"/>
      <c r="BNS644" s="41"/>
      <c r="BNT644" s="41"/>
      <c r="BNU644" s="41"/>
      <c r="BNV644" s="41"/>
      <c r="BNW644" s="41"/>
      <c r="BNX644" s="41"/>
      <c r="BNY644" s="41"/>
      <c r="BNZ644" s="41"/>
      <c r="BOA644" s="41"/>
      <c r="BOB644" s="41"/>
      <c r="BOC644" s="41"/>
      <c r="BOD644" s="41"/>
      <c r="BOE644" s="41"/>
      <c r="BOF644" s="41"/>
      <c r="BOG644" s="41"/>
      <c r="BOH644" s="41"/>
      <c r="BOI644" s="41"/>
      <c r="BOJ644" s="41"/>
      <c r="BOK644" s="41"/>
      <c r="BOL644" s="41"/>
      <c r="BOM644" s="41"/>
      <c r="BON644" s="41"/>
      <c r="BOO644" s="41"/>
      <c r="BOP644" s="41"/>
      <c r="BOQ644" s="41"/>
      <c r="BOR644" s="41"/>
      <c r="BOS644" s="41"/>
      <c r="BOT644" s="41"/>
      <c r="BOU644" s="41"/>
      <c r="BOV644" s="41"/>
      <c r="BOW644" s="41"/>
      <c r="BOX644" s="41"/>
      <c r="BOY644" s="41"/>
      <c r="BOZ644" s="41"/>
      <c r="BPA644" s="41"/>
      <c r="BPB644" s="41"/>
      <c r="BPC644" s="41"/>
      <c r="BPD644" s="41"/>
      <c r="BPE644" s="41"/>
      <c r="BPF644" s="41"/>
      <c r="BPG644" s="41"/>
      <c r="BPH644" s="41"/>
      <c r="BPI644" s="41"/>
      <c r="BPJ644" s="41"/>
      <c r="BPK644" s="41"/>
      <c r="BPL644" s="41"/>
      <c r="BPM644" s="41"/>
      <c r="BPN644" s="41"/>
      <c r="BPO644" s="41"/>
      <c r="BPP644" s="41"/>
      <c r="BPQ644" s="41"/>
      <c r="BPR644" s="41"/>
      <c r="BPS644" s="41"/>
      <c r="BPT644" s="41"/>
      <c r="BPU644" s="41"/>
      <c r="BPV644" s="41"/>
      <c r="BPW644" s="41"/>
      <c r="BPX644" s="41"/>
      <c r="BPY644" s="41"/>
      <c r="BPZ644" s="41"/>
      <c r="BQA644" s="41"/>
      <c r="BQB644" s="41"/>
      <c r="BQC644" s="41"/>
      <c r="BQD644" s="41"/>
      <c r="BQE644" s="41"/>
      <c r="BQF644" s="41"/>
      <c r="BQG644" s="41"/>
      <c r="BQH644" s="41"/>
      <c r="BQI644" s="41"/>
      <c r="BQJ644" s="41"/>
      <c r="BQK644" s="41"/>
      <c r="BQL644" s="41"/>
      <c r="BQM644" s="41"/>
      <c r="BQN644" s="41"/>
      <c r="BQO644" s="41"/>
      <c r="BQP644" s="41"/>
      <c r="BQQ644" s="41"/>
      <c r="BQR644" s="41"/>
      <c r="BQS644" s="41"/>
      <c r="BQT644" s="41"/>
      <c r="BQU644" s="41"/>
      <c r="BQV644" s="41"/>
      <c r="BQW644" s="41"/>
      <c r="BQX644" s="41"/>
      <c r="BQY644" s="41"/>
      <c r="BQZ644" s="41"/>
      <c r="BRA644" s="41"/>
      <c r="BRB644" s="41"/>
      <c r="BRC644" s="41"/>
      <c r="BRD644" s="41"/>
      <c r="BRE644" s="41"/>
      <c r="BRF644" s="41"/>
      <c r="BRG644" s="41"/>
      <c r="BRH644" s="41"/>
      <c r="BRI644" s="41"/>
      <c r="BRJ644" s="41"/>
      <c r="BRK644" s="41"/>
      <c r="BRL644" s="41"/>
      <c r="BRM644" s="41"/>
      <c r="BRN644" s="41"/>
      <c r="BRO644" s="41"/>
      <c r="BRP644" s="41"/>
      <c r="BRQ644" s="41"/>
      <c r="BRR644" s="41"/>
      <c r="BRS644" s="41"/>
      <c r="BRT644" s="41"/>
      <c r="BRU644" s="41"/>
      <c r="BRV644" s="41"/>
      <c r="BRW644" s="41"/>
      <c r="BRX644" s="41"/>
      <c r="BRY644" s="41"/>
      <c r="BRZ644" s="41"/>
      <c r="BSA644" s="41"/>
      <c r="BSB644" s="41"/>
      <c r="BSC644" s="41"/>
      <c r="BSD644" s="41"/>
      <c r="BSE644" s="41"/>
      <c r="BSF644" s="41"/>
      <c r="BSG644" s="41"/>
      <c r="BSH644" s="41"/>
      <c r="BSI644" s="41"/>
      <c r="BSJ644" s="41"/>
      <c r="BSK644" s="41"/>
      <c r="BSL644" s="41"/>
      <c r="BSM644" s="41"/>
      <c r="BSN644" s="41"/>
      <c r="BSO644" s="41"/>
      <c r="BSP644" s="41"/>
      <c r="BSQ644" s="41"/>
      <c r="BSR644" s="41"/>
      <c r="BSS644" s="41"/>
      <c r="BST644" s="41"/>
      <c r="BSU644" s="41"/>
      <c r="BSV644" s="41"/>
      <c r="BSW644" s="41"/>
      <c r="BSX644" s="41"/>
      <c r="BSY644" s="41"/>
      <c r="BSZ644" s="41"/>
      <c r="BTA644" s="41"/>
      <c r="BTB644" s="41"/>
      <c r="BTC644" s="41"/>
      <c r="BTD644" s="41"/>
      <c r="BTE644" s="41"/>
      <c r="BTF644" s="41"/>
      <c r="BTG644" s="41"/>
      <c r="BTH644" s="41"/>
      <c r="BTI644" s="41"/>
      <c r="BTJ644" s="41"/>
      <c r="BTK644" s="41"/>
      <c r="BTL644" s="41"/>
      <c r="BTM644" s="41"/>
      <c r="BTN644" s="41"/>
      <c r="BTO644" s="41"/>
      <c r="BTP644" s="41"/>
      <c r="BTQ644" s="41"/>
      <c r="BTR644" s="41"/>
      <c r="BTS644" s="41"/>
      <c r="BTT644" s="41"/>
      <c r="BTU644" s="41"/>
      <c r="BTV644" s="41"/>
      <c r="BTW644" s="41"/>
      <c r="BTX644" s="41"/>
      <c r="BTY644" s="41"/>
      <c r="BTZ644" s="41"/>
      <c r="BUA644" s="41"/>
      <c r="BUB644" s="41"/>
      <c r="BUC644" s="41"/>
      <c r="BUD644" s="41"/>
      <c r="BUE644" s="41"/>
      <c r="BUF644" s="41"/>
      <c r="BUG644" s="41"/>
      <c r="BUH644" s="41"/>
      <c r="BUI644" s="41"/>
      <c r="BUJ644" s="41"/>
      <c r="BUK644" s="41"/>
      <c r="BUL644" s="41"/>
      <c r="BUM644" s="41"/>
      <c r="BUN644" s="41"/>
      <c r="BUO644" s="41"/>
      <c r="BUP644" s="41"/>
      <c r="BUQ644" s="41"/>
      <c r="BUR644" s="41"/>
      <c r="BUS644" s="41"/>
      <c r="BUT644" s="41"/>
      <c r="BUU644" s="41"/>
      <c r="BUV644" s="41"/>
      <c r="BUW644" s="41"/>
      <c r="BUX644" s="41"/>
      <c r="BUY644" s="41"/>
      <c r="BUZ644" s="41"/>
      <c r="BVA644" s="41"/>
      <c r="BVB644" s="41"/>
      <c r="BVC644" s="41"/>
      <c r="BVD644" s="41"/>
      <c r="BVE644" s="41"/>
      <c r="BVF644" s="41"/>
      <c r="BVG644" s="41"/>
      <c r="BVH644" s="41"/>
      <c r="BVI644" s="41"/>
      <c r="BVJ644" s="41"/>
      <c r="BVK644" s="41"/>
      <c r="BVL644" s="41"/>
      <c r="BVM644" s="41"/>
      <c r="BVN644" s="41"/>
      <c r="BVO644" s="41"/>
      <c r="BVP644" s="41"/>
      <c r="BVQ644" s="41"/>
      <c r="BVR644" s="41"/>
      <c r="BVS644" s="41"/>
      <c r="BVT644" s="41"/>
      <c r="BVU644" s="41"/>
      <c r="BVV644" s="41"/>
      <c r="BVW644" s="41"/>
      <c r="BVX644" s="41"/>
      <c r="BVY644" s="41"/>
      <c r="BVZ644" s="41"/>
      <c r="BWA644" s="41"/>
      <c r="BWB644" s="41"/>
      <c r="BWC644" s="41"/>
      <c r="BWD644" s="41"/>
      <c r="BWE644" s="41"/>
      <c r="BWF644" s="41"/>
      <c r="BWG644" s="41"/>
      <c r="BWH644" s="41"/>
      <c r="BWI644" s="41"/>
      <c r="BWJ644" s="41"/>
      <c r="BWK644" s="41"/>
      <c r="BWL644" s="41"/>
      <c r="BWM644" s="41"/>
      <c r="BWN644" s="41"/>
      <c r="BWO644" s="41"/>
      <c r="BWP644" s="41"/>
      <c r="BWQ644" s="41"/>
      <c r="BWR644" s="41"/>
      <c r="BWS644" s="41"/>
      <c r="BWT644" s="41"/>
      <c r="BWU644" s="41"/>
      <c r="BWV644" s="41"/>
      <c r="BWW644" s="41"/>
      <c r="BWX644" s="41"/>
      <c r="BWY644" s="41"/>
      <c r="BWZ644" s="41"/>
      <c r="BXA644" s="41"/>
      <c r="BXB644" s="41"/>
      <c r="BXC644" s="41"/>
      <c r="BXD644" s="41"/>
      <c r="BXE644" s="41"/>
      <c r="BXF644" s="41"/>
      <c r="BXG644" s="41"/>
      <c r="BXH644" s="41"/>
      <c r="BXI644" s="41"/>
      <c r="BXJ644" s="41"/>
      <c r="BXK644" s="41"/>
      <c r="BXL644" s="41"/>
      <c r="BXM644" s="41"/>
      <c r="BXN644" s="41"/>
      <c r="BXO644" s="41"/>
      <c r="BXP644" s="41"/>
      <c r="BXQ644" s="41"/>
      <c r="BXR644" s="41"/>
      <c r="BXS644" s="41"/>
      <c r="BXT644" s="41"/>
      <c r="BXU644" s="41"/>
      <c r="BXV644" s="41"/>
      <c r="BXW644" s="41"/>
      <c r="BXX644" s="41"/>
      <c r="BXY644" s="41"/>
      <c r="BXZ644" s="41"/>
      <c r="BYA644" s="41"/>
      <c r="BYB644" s="41"/>
      <c r="BYC644" s="41"/>
      <c r="BYD644" s="41"/>
      <c r="BYE644" s="41"/>
      <c r="BYF644" s="41"/>
      <c r="BYG644" s="41"/>
      <c r="BYH644" s="41"/>
      <c r="BYI644" s="41"/>
      <c r="BYJ644" s="41"/>
      <c r="BYK644" s="41"/>
      <c r="BYL644" s="41"/>
      <c r="BYM644" s="41"/>
      <c r="BYN644" s="41"/>
      <c r="BYO644" s="41"/>
      <c r="BYP644" s="41"/>
      <c r="BYQ644" s="41"/>
      <c r="BYR644" s="41"/>
      <c r="BYS644" s="41"/>
      <c r="BYT644" s="41"/>
      <c r="BYU644" s="41"/>
      <c r="BYV644" s="41"/>
      <c r="BYW644" s="41"/>
      <c r="BYX644" s="41"/>
      <c r="BYY644" s="41"/>
      <c r="BYZ644" s="41"/>
      <c r="BZA644" s="41"/>
      <c r="BZB644" s="41"/>
      <c r="BZC644" s="41"/>
      <c r="BZD644" s="41"/>
      <c r="BZE644" s="41"/>
      <c r="BZF644" s="41"/>
      <c r="BZG644" s="41"/>
      <c r="BZH644" s="41"/>
      <c r="BZI644" s="41"/>
      <c r="BZJ644" s="41"/>
      <c r="BZK644" s="41"/>
      <c r="BZL644" s="41"/>
      <c r="BZM644" s="41"/>
      <c r="BZN644" s="41"/>
      <c r="BZO644" s="41"/>
      <c r="BZP644" s="41"/>
      <c r="BZQ644" s="41"/>
      <c r="BZR644" s="41"/>
      <c r="BZS644" s="41"/>
      <c r="BZT644" s="41"/>
      <c r="BZU644" s="41"/>
      <c r="BZV644" s="41"/>
      <c r="BZW644" s="41"/>
      <c r="BZX644" s="41"/>
      <c r="BZY644" s="41"/>
      <c r="BZZ644" s="41"/>
      <c r="CAA644" s="41"/>
      <c r="CAB644" s="41"/>
      <c r="CAC644" s="41"/>
      <c r="CAD644" s="41"/>
      <c r="CAE644" s="41"/>
      <c r="CAF644" s="41"/>
      <c r="CAG644" s="41"/>
      <c r="CAH644" s="41"/>
      <c r="CAI644" s="41"/>
      <c r="CAJ644" s="41"/>
      <c r="CAK644" s="41"/>
      <c r="CAL644" s="41"/>
      <c r="CAM644" s="41"/>
      <c r="CAN644" s="41"/>
      <c r="CAO644" s="41"/>
      <c r="CAP644" s="41"/>
      <c r="CAQ644" s="41"/>
      <c r="CAR644" s="41"/>
      <c r="CAS644" s="41"/>
      <c r="CAT644" s="41"/>
      <c r="CAU644" s="41"/>
      <c r="CAV644" s="41"/>
      <c r="CAW644" s="41"/>
      <c r="CAX644" s="41"/>
      <c r="CAY644" s="41"/>
      <c r="CAZ644" s="41"/>
      <c r="CBA644" s="41"/>
      <c r="CBB644" s="41"/>
      <c r="CBC644" s="41"/>
      <c r="CBD644" s="41"/>
      <c r="CBE644" s="41"/>
      <c r="CBF644" s="41"/>
      <c r="CBG644" s="41"/>
      <c r="CBH644" s="41"/>
      <c r="CBI644" s="41"/>
      <c r="CBJ644" s="41"/>
      <c r="CBK644" s="41"/>
      <c r="CBL644" s="41"/>
      <c r="CBM644" s="41"/>
      <c r="CBN644" s="41"/>
      <c r="CBO644" s="41"/>
      <c r="CBP644" s="41"/>
      <c r="CBQ644" s="41"/>
      <c r="CBR644" s="41"/>
      <c r="CBS644" s="41"/>
      <c r="CBT644" s="41"/>
      <c r="CBU644" s="41"/>
      <c r="CBV644" s="41"/>
      <c r="CBW644" s="41"/>
      <c r="CBX644" s="41"/>
      <c r="CBY644" s="41"/>
      <c r="CBZ644" s="41"/>
      <c r="CCA644" s="41"/>
      <c r="CCB644" s="41"/>
      <c r="CCC644" s="41"/>
      <c r="CCD644" s="41"/>
      <c r="CCE644" s="41"/>
      <c r="CCF644" s="41"/>
      <c r="CCG644" s="41"/>
      <c r="CCH644" s="41"/>
      <c r="CCI644" s="41"/>
      <c r="CCJ644" s="41"/>
      <c r="CCK644" s="41"/>
      <c r="CCL644" s="41"/>
      <c r="CCM644" s="41"/>
      <c r="CCN644" s="41"/>
      <c r="CCO644" s="41"/>
      <c r="CCP644" s="41"/>
      <c r="CCQ644" s="41"/>
      <c r="CCR644" s="41"/>
      <c r="CCS644" s="41"/>
      <c r="CCT644" s="41"/>
      <c r="CCU644" s="41"/>
      <c r="CCV644" s="41"/>
      <c r="CCW644" s="41"/>
      <c r="CCX644" s="41"/>
      <c r="CCY644" s="41"/>
      <c r="CCZ644" s="41"/>
      <c r="CDA644" s="41"/>
      <c r="CDB644" s="41"/>
      <c r="CDC644" s="41"/>
      <c r="CDD644" s="41"/>
      <c r="CDE644" s="41"/>
      <c r="CDF644" s="41"/>
      <c r="CDG644" s="41"/>
      <c r="CDH644" s="41"/>
      <c r="CDI644" s="41"/>
      <c r="CDJ644" s="41"/>
      <c r="CDK644" s="41"/>
      <c r="CDL644" s="41"/>
      <c r="CDM644" s="41"/>
      <c r="CDN644" s="41"/>
      <c r="CDO644" s="41"/>
      <c r="CDP644" s="41"/>
      <c r="CDQ644" s="41"/>
      <c r="CDR644" s="41"/>
      <c r="CDS644" s="41"/>
      <c r="CDT644" s="41"/>
      <c r="CDU644" s="41"/>
      <c r="CDV644" s="41"/>
      <c r="CDW644" s="41"/>
      <c r="CDX644" s="41"/>
      <c r="CDY644" s="41"/>
      <c r="CDZ644" s="41"/>
      <c r="CEA644" s="41"/>
      <c r="CEB644" s="41"/>
      <c r="CEC644" s="41"/>
      <c r="CED644" s="41"/>
      <c r="CEE644" s="41"/>
      <c r="CEF644" s="41"/>
      <c r="CEG644" s="41"/>
      <c r="CEH644" s="41"/>
      <c r="CEI644" s="41"/>
      <c r="CEJ644" s="41"/>
      <c r="CEK644" s="41"/>
      <c r="CEL644" s="41"/>
      <c r="CEM644" s="41"/>
      <c r="CEN644" s="41"/>
      <c r="CEO644" s="41"/>
      <c r="CEP644" s="41"/>
      <c r="CEQ644" s="41"/>
      <c r="CER644" s="41"/>
      <c r="CES644" s="41"/>
      <c r="CET644" s="41"/>
      <c r="CEU644" s="41"/>
      <c r="CEV644" s="41"/>
      <c r="CEW644" s="41"/>
      <c r="CEX644" s="41"/>
      <c r="CEY644" s="41"/>
      <c r="CEZ644" s="41"/>
      <c r="CFA644" s="41"/>
      <c r="CFB644" s="41"/>
      <c r="CFC644" s="41"/>
      <c r="CFD644" s="41"/>
      <c r="CFE644" s="41"/>
      <c r="CFF644" s="41"/>
      <c r="CFG644" s="41"/>
      <c r="CFH644" s="41"/>
      <c r="CFI644" s="41"/>
      <c r="CFJ644" s="41"/>
      <c r="CFK644" s="41"/>
      <c r="CFL644" s="41"/>
      <c r="CFM644" s="41"/>
      <c r="CFN644" s="41"/>
      <c r="CFO644" s="41"/>
      <c r="CFP644" s="41"/>
      <c r="CFQ644" s="41"/>
      <c r="CFR644" s="41"/>
      <c r="CFS644" s="41"/>
      <c r="CFT644" s="41"/>
      <c r="CFU644" s="41"/>
      <c r="CFV644" s="41"/>
      <c r="CFW644" s="41"/>
      <c r="CFX644" s="41"/>
      <c r="CFY644" s="41"/>
      <c r="CFZ644" s="41"/>
      <c r="CGA644" s="41"/>
      <c r="CGB644" s="41"/>
      <c r="CGC644" s="41"/>
      <c r="CGD644" s="41"/>
      <c r="CGE644" s="41"/>
      <c r="CGF644" s="41"/>
      <c r="CGG644" s="41"/>
      <c r="CGH644" s="41"/>
      <c r="CGI644" s="41"/>
      <c r="CGJ644" s="41"/>
      <c r="CGK644" s="41"/>
      <c r="CGL644" s="41"/>
      <c r="CGM644" s="41"/>
      <c r="CGN644" s="41"/>
      <c r="CGO644" s="41"/>
      <c r="CGP644" s="41"/>
      <c r="CGQ644" s="41"/>
      <c r="CGR644" s="41"/>
      <c r="CGS644" s="41"/>
      <c r="CGT644" s="41"/>
      <c r="CGU644" s="41"/>
      <c r="CGV644" s="41"/>
      <c r="CGW644" s="41"/>
      <c r="CGX644" s="41"/>
      <c r="CGY644" s="41"/>
      <c r="CGZ644" s="41"/>
      <c r="CHA644" s="41"/>
      <c r="CHB644" s="41"/>
      <c r="CHC644" s="41"/>
      <c r="CHD644" s="41"/>
      <c r="CHE644" s="41"/>
      <c r="CHF644" s="41"/>
      <c r="CHG644" s="41"/>
      <c r="CHH644" s="41"/>
      <c r="CHI644" s="41"/>
      <c r="CHJ644" s="41"/>
      <c r="CHK644" s="41"/>
      <c r="CHL644" s="41"/>
      <c r="CHM644" s="41"/>
      <c r="CHN644" s="41"/>
      <c r="CHO644" s="41"/>
      <c r="CHP644" s="41"/>
      <c r="CHQ644" s="41"/>
      <c r="CHR644" s="41"/>
      <c r="CHS644" s="41"/>
      <c r="CHT644" s="41"/>
      <c r="CHU644" s="41"/>
      <c r="CHV644" s="41"/>
      <c r="CHW644" s="41"/>
      <c r="CHX644" s="41"/>
      <c r="CHY644" s="41"/>
      <c r="CHZ644" s="41"/>
      <c r="CIA644" s="41"/>
      <c r="CIB644" s="41"/>
      <c r="CIC644" s="41"/>
      <c r="CID644" s="41"/>
      <c r="CIE644" s="41"/>
      <c r="CIF644" s="41"/>
      <c r="CIG644" s="41"/>
      <c r="CIH644" s="41"/>
      <c r="CII644" s="41"/>
      <c r="CIJ644" s="41"/>
      <c r="CIK644" s="41"/>
      <c r="CIL644" s="41"/>
      <c r="CIM644" s="41"/>
      <c r="CIN644" s="41"/>
      <c r="CIO644" s="41"/>
      <c r="CIP644" s="41"/>
      <c r="CIQ644" s="41"/>
      <c r="CIR644" s="41"/>
      <c r="CIS644" s="41"/>
      <c r="CIT644" s="41"/>
      <c r="CIU644" s="41"/>
      <c r="CIV644" s="41"/>
      <c r="CIW644" s="41"/>
      <c r="CIX644" s="41"/>
      <c r="CIY644" s="41"/>
      <c r="CIZ644" s="41"/>
      <c r="CJA644" s="41"/>
      <c r="CJB644" s="41"/>
      <c r="CJC644" s="41"/>
      <c r="CJD644" s="41"/>
      <c r="CJE644" s="41"/>
      <c r="CJF644" s="41"/>
      <c r="CJG644" s="41"/>
      <c r="CJH644" s="41"/>
      <c r="CJI644" s="41"/>
      <c r="CJJ644" s="41"/>
      <c r="CJK644" s="41"/>
      <c r="CJL644" s="41"/>
      <c r="CJM644" s="41"/>
      <c r="CJN644" s="41"/>
      <c r="CJO644" s="41"/>
      <c r="CJP644" s="41"/>
      <c r="CJQ644" s="41"/>
      <c r="CJR644" s="41"/>
      <c r="CJS644" s="41"/>
      <c r="CJT644" s="41"/>
      <c r="CJU644" s="41"/>
      <c r="CJV644" s="41"/>
      <c r="CJW644" s="41"/>
      <c r="CJX644" s="41"/>
      <c r="CJY644" s="41"/>
      <c r="CJZ644" s="41"/>
      <c r="CKA644" s="41"/>
      <c r="CKB644" s="41"/>
      <c r="CKC644" s="41"/>
      <c r="CKD644" s="41"/>
      <c r="CKE644" s="41"/>
      <c r="CKF644" s="41"/>
      <c r="CKG644" s="41"/>
      <c r="CKH644" s="41"/>
      <c r="CKI644" s="41"/>
      <c r="CKJ644" s="41"/>
      <c r="CKK644" s="41"/>
      <c r="CKL644" s="41"/>
      <c r="CKM644" s="41"/>
      <c r="CKN644" s="41"/>
      <c r="CKO644" s="41"/>
      <c r="CKP644" s="41"/>
      <c r="CKQ644" s="41"/>
      <c r="CKR644" s="41"/>
      <c r="CKS644" s="41"/>
      <c r="CKT644" s="41"/>
      <c r="CKU644" s="41"/>
      <c r="CKV644" s="41"/>
      <c r="CKW644" s="41"/>
      <c r="CKX644" s="41"/>
      <c r="CKY644" s="41"/>
      <c r="CKZ644" s="41"/>
      <c r="CLA644" s="41"/>
      <c r="CLB644" s="41"/>
      <c r="CLC644" s="41"/>
      <c r="CLD644" s="41"/>
      <c r="CLE644" s="41"/>
      <c r="CLF644" s="41"/>
      <c r="CLG644" s="41"/>
      <c r="CLH644" s="41"/>
      <c r="CLI644" s="41"/>
      <c r="CLJ644" s="41"/>
      <c r="CLK644" s="41"/>
      <c r="CLL644" s="41"/>
      <c r="CLM644" s="41"/>
      <c r="CLN644" s="41"/>
      <c r="CLO644" s="41"/>
      <c r="CLP644" s="41"/>
      <c r="CLQ644" s="41"/>
      <c r="CLR644" s="41"/>
      <c r="CLS644" s="41"/>
      <c r="CLT644" s="41"/>
      <c r="CLU644" s="41"/>
      <c r="CLV644" s="41"/>
      <c r="CLW644" s="41"/>
      <c r="CLX644" s="41"/>
      <c r="CLY644" s="41"/>
      <c r="CLZ644" s="41"/>
      <c r="CMA644" s="41"/>
      <c r="CMB644" s="41"/>
      <c r="CMC644" s="41"/>
      <c r="CMD644" s="41"/>
      <c r="CME644" s="41"/>
      <c r="CMF644" s="41"/>
      <c r="CMG644" s="41"/>
      <c r="CMH644" s="41"/>
      <c r="CMI644" s="41"/>
      <c r="CMJ644" s="41"/>
      <c r="CMK644" s="41"/>
      <c r="CML644" s="41"/>
      <c r="CMM644" s="41"/>
      <c r="CMN644" s="41"/>
      <c r="CMO644" s="41"/>
      <c r="CMP644" s="41"/>
      <c r="CMQ644" s="41"/>
      <c r="CMR644" s="41"/>
      <c r="CMS644" s="41"/>
      <c r="CMT644" s="41"/>
      <c r="CMU644" s="41"/>
      <c r="CMV644" s="41"/>
      <c r="CMW644" s="41"/>
      <c r="CMX644" s="41"/>
      <c r="CMY644" s="41"/>
      <c r="CMZ644" s="41"/>
      <c r="CNA644" s="41"/>
      <c r="CNB644" s="41"/>
      <c r="CNC644" s="41"/>
      <c r="CND644" s="41"/>
      <c r="CNE644" s="41"/>
      <c r="CNF644" s="41"/>
      <c r="CNG644" s="41"/>
      <c r="CNH644" s="41"/>
      <c r="CNI644" s="41"/>
      <c r="CNJ644" s="41"/>
      <c r="CNK644" s="41"/>
      <c r="CNL644" s="41"/>
      <c r="CNM644" s="41"/>
      <c r="CNN644" s="41"/>
      <c r="CNO644" s="41"/>
      <c r="CNP644" s="41"/>
      <c r="CNQ644" s="41"/>
      <c r="CNR644" s="41"/>
      <c r="CNS644" s="41"/>
      <c r="CNT644" s="41"/>
      <c r="CNU644" s="41"/>
      <c r="CNV644" s="41"/>
      <c r="CNW644" s="41"/>
      <c r="CNX644" s="41"/>
      <c r="CNY644" s="41"/>
      <c r="CNZ644" s="41"/>
      <c r="COA644" s="41"/>
      <c r="COB644" s="41"/>
      <c r="COC644" s="41"/>
      <c r="COD644" s="41"/>
      <c r="COE644" s="41"/>
      <c r="COF644" s="41"/>
      <c r="COG644" s="41"/>
      <c r="COH644" s="41"/>
      <c r="COI644" s="41"/>
      <c r="COJ644" s="41"/>
      <c r="COK644" s="41"/>
      <c r="COL644" s="41"/>
      <c r="COM644" s="41"/>
      <c r="CON644" s="41"/>
      <c r="COO644" s="41"/>
      <c r="COP644" s="41"/>
      <c r="COQ644" s="41"/>
      <c r="COR644" s="41"/>
      <c r="COS644" s="41"/>
      <c r="COT644" s="41"/>
      <c r="COU644" s="41"/>
      <c r="COV644" s="41"/>
      <c r="COW644" s="41"/>
      <c r="COX644" s="41"/>
      <c r="COY644" s="41"/>
      <c r="COZ644" s="41"/>
      <c r="CPA644" s="41"/>
      <c r="CPB644" s="41"/>
      <c r="CPC644" s="41"/>
      <c r="CPD644" s="41"/>
      <c r="CPE644" s="41"/>
      <c r="CPF644" s="41"/>
      <c r="CPG644" s="41"/>
      <c r="CPH644" s="41"/>
      <c r="CPI644" s="41"/>
      <c r="CPJ644" s="41"/>
      <c r="CPK644" s="41"/>
      <c r="CPL644" s="41"/>
      <c r="CPM644" s="41"/>
      <c r="CPN644" s="41"/>
      <c r="CPO644" s="41"/>
      <c r="CPP644" s="41"/>
      <c r="CPQ644" s="41"/>
      <c r="CPR644" s="41"/>
      <c r="CPS644" s="41"/>
      <c r="CPT644" s="41"/>
      <c r="CPU644" s="41"/>
      <c r="CPV644" s="41"/>
      <c r="CPW644" s="41"/>
      <c r="CPX644" s="41"/>
      <c r="CPY644" s="41"/>
      <c r="CPZ644" s="41"/>
      <c r="CQA644" s="41"/>
      <c r="CQB644" s="41"/>
      <c r="CQC644" s="41"/>
      <c r="CQD644" s="41"/>
      <c r="CQE644" s="41"/>
      <c r="CQF644" s="41"/>
      <c r="CQG644" s="41"/>
      <c r="CQH644" s="41"/>
      <c r="CQI644" s="41"/>
      <c r="CQJ644" s="41"/>
      <c r="CQK644" s="41"/>
      <c r="CQL644" s="41"/>
      <c r="CQM644" s="41"/>
      <c r="CQN644" s="41"/>
      <c r="CQO644" s="41"/>
      <c r="CQP644" s="41"/>
      <c r="CQQ644" s="41"/>
      <c r="CQR644" s="41"/>
      <c r="CQS644" s="41"/>
      <c r="CQT644" s="41"/>
      <c r="CQU644" s="41"/>
      <c r="CQV644" s="41"/>
      <c r="CQW644" s="41"/>
      <c r="CQX644" s="41"/>
      <c r="CQY644" s="41"/>
      <c r="CQZ644" s="41"/>
      <c r="CRA644" s="41"/>
      <c r="CRB644" s="41"/>
      <c r="CRC644" s="41"/>
      <c r="CRD644" s="41"/>
      <c r="CRE644" s="41"/>
      <c r="CRF644" s="41"/>
      <c r="CRG644" s="41"/>
      <c r="CRH644" s="41"/>
      <c r="CRI644" s="41"/>
      <c r="CRJ644" s="41"/>
      <c r="CRK644" s="41"/>
      <c r="CRL644" s="41"/>
      <c r="CRM644" s="41"/>
      <c r="CRN644" s="41"/>
      <c r="CRO644" s="41"/>
      <c r="CRP644" s="41"/>
      <c r="CRQ644" s="41"/>
      <c r="CRR644" s="41"/>
      <c r="CRS644" s="41"/>
      <c r="CRT644" s="41"/>
      <c r="CRU644" s="41"/>
      <c r="CRV644" s="41"/>
      <c r="CRW644" s="41"/>
      <c r="CRX644" s="41"/>
      <c r="CRY644" s="41"/>
      <c r="CRZ644" s="41"/>
      <c r="CSA644" s="41"/>
      <c r="CSB644" s="41"/>
      <c r="CSC644" s="41"/>
      <c r="CSD644" s="41"/>
      <c r="CSE644" s="41"/>
      <c r="CSF644" s="41"/>
      <c r="CSG644" s="41"/>
      <c r="CSH644" s="41"/>
      <c r="CSI644" s="41"/>
      <c r="CSJ644" s="41"/>
      <c r="CSK644" s="41"/>
      <c r="CSL644" s="41"/>
      <c r="CSM644" s="41"/>
      <c r="CSN644" s="41"/>
      <c r="CSO644" s="41"/>
      <c r="CSP644" s="41"/>
      <c r="CSQ644" s="41"/>
      <c r="CSR644" s="41"/>
      <c r="CSS644" s="41"/>
      <c r="CST644" s="41"/>
      <c r="CSU644" s="41"/>
      <c r="CSV644" s="41"/>
      <c r="CSW644" s="41"/>
      <c r="CSX644" s="41"/>
      <c r="CSY644" s="41"/>
      <c r="CSZ644" s="41"/>
      <c r="CTA644" s="41"/>
      <c r="CTB644" s="41"/>
      <c r="CTC644" s="41"/>
      <c r="CTD644" s="41"/>
      <c r="CTE644" s="41"/>
      <c r="CTF644" s="41"/>
      <c r="CTG644" s="41"/>
      <c r="CTH644" s="41"/>
      <c r="CTI644" s="41"/>
      <c r="CTJ644" s="41"/>
      <c r="CTK644" s="41"/>
      <c r="CTL644" s="41"/>
      <c r="CTM644" s="41"/>
      <c r="CTN644" s="41"/>
      <c r="CTO644" s="41"/>
      <c r="CTP644" s="41"/>
      <c r="CTQ644" s="41"/>
      <c r="CTR644" s="41"/>
      <c r="CTS644" s="41"/>
      <c r="CTT644" s="41"/>
      <c r="CTU644" s="41"/>
      <c r="CTV644" s="41"/>
      <c r="CTW644" s="41"/>
      <c r="CTX644" s="41"/>
      <c r="CTY644" s="41"/>
      <c r="CTZ644" s="41"/>
      <c r="CUA644" s="41"/>
      <c r="CUB644" s="41"/>
      <c r="CUC644" s="41"/>
      <c r="CUD644" s="41"/>
      <c r="CUE644" s="41"/>
      <c r="CUF644" s="41"/>
      <c r="CUG644" s="41"/>
      <c r="CUH644" s="41"/>
      <c r="CUI644" s="41"/>
      <c r="CUJ644" s="41"/>
      <c r="CUK644" s="41"/>
      <c r="CUL644" s="41"/>
      <c r="CUM644" s="41"/>
      <c r="CUN644" s="41"/>
      <c r="CUO644" s="41"/>
      <c r="CUP644" s="41"/>
      <c r="CUQ644" s="41"/>
      <c r="CUR644" s="41"/>
      <c r="CUS644" s="41"/>
      <c r="CUT644" s="41"/>
      <c r="CUU644" s="41"/>
      <c r="CUV644" s="41"/>
      <c r="CUW644" s="41"/>
      <c r="CUX644" s="41"/>
      <c r="CUY644" s="41"/>
      <c r="CUZ644" s="41"/>
      <c r="CVA644" s="41"/>
      <c r="CVB644" s="41"/>
      <c r="CVC644" s="41"/>
      <c r="CVD644" s="41"/>
      <c r="CVE644" s="41"/>
      <c r="CVF644" s="41"/>
      <c r="CVG644" s="41"/>
      <c r="CVH644" s="41"/>
      <c r="CVI644" s="41"/>
      <c r="CVJ644" s="41"/>
      <c r="CVK644" s="41"/>
      <c r="CVL644" s="41"/>
      <c r="CVM644" s="41"/>
      <c r="CVN644" s="41"/>
      <c r="CVO644" s="41"/>
      <c r="CVP644" s="41"/>
      <c r="CVQ644" s="41"/>
      <c r="CVR644" s="41"/>
      <c r="CVS644" s="41"/>
      <c r="CVT644" s="41"/>
      <c r="CVU644" s="41"/>
      <c r="CVV644" s="41"/>
      <c r="CVW644" s="41"/>
      <c r="CVX644" s="41"/>
      <c r="CVY644" s="41"/>
      <c r="CVZ644" s="41"/>
      <c r="CWA644" s="41"/>
      <c r="CWB644" s="41"/>
      <c r="CWC644" s="41"/>
      <c r="CWD644" s="41"/>
      <c r="CWE644" s="41"/>
      <c r="CWF644" s="41"/>
      <c r="CWG644" s="41"/>
      <c r="CWH644" s="41"/>
      <c r="CWI644" s="41"/>
      <c r="CWJ644" s="41"/>
      <c r="CWK644" s="41"/>
      <c r="CWL644" s="41"/>
      <c r="CWM644" s="41"/>
      <c r="CWN644" s="41"/>
      <c r="CWO644" s="41"/>
      <c r="CWP644" s="41"/>
      <c r="CWQ644" s="41"/>
      <c r="CWR644" s="41"/>
      <c r="CWS644" s="41"/>
      <c r="CWT644" s="41"/>
      <c r="CWU644" s="41"/>
      <c r="CWV644" s="41"/>
      <c r="CWW644" s="41"/>
      <c r="CWX644" s="41"/>
      <c r="CWY644" s="41"/>
      <c r="CWZ644" s="41"/>
      <c r="CXA644" s="41"/>
      <c r="CXB644" s="41"/>
      <c r="CXC644" s="41"/>
      <c r="CXD644" s="41"/>
      <c r="CXE644" s="41"/>
      <c r="CXF644" s="41"/>
      <c r="CXG644" s="41"/>
      <c r="CXH644" s="41"/>
      <c r="CXI644" s="41"/>
      <c r="CXJ644" s="41"/>
      <c r="CXK644" s="41"/>
      <c r="CXL644" s="41"/>
      <c r="CXM644" s="41"/>
      <c r="CXN644" s="41"/>
      <c r="CXO644" s="41"/>
      <c r="CXP644" s="41"/>
      <c r="CXQ644" s="41"/>
      <c r="CXR644" s="41"/>
      <c r="CXS644" s="41"/>
      <c r="CXT644" s="41"/>
      <c r="CXU644" s="41"/>
      <c r="CXV644" s="41"/>
      <c r="CXW644" s="41"/>
      <c r="CXX644" s="41"/>
      <c r="CXY644" s="41"/>
      <c r="CXZ644" s="41"/>
      <c r="CYA644" s="41"/>
      <c r="CYB644" s="41"/>
      <c r="CYC644" s="41"/>
      <c r="CYD644" s="41"/>
      <c r="CYE644" s="41"/>
      <c r="CYF644" s="41"/>
      <c r="CYG644" s="41"/>
      <c r="CYH644" s="41"/>
      <c r="CYI644" s="41"/>
      <c r="CYJ644" s="41"/>
      <c r="CYK644" s="41"/>
      <c r="CYL644" s="41"/>
      <c r="CYM644" s="41"/>
      <c r="CYN644" s="41"/>
      <c r="CYO644" s="41"/>
      <c r="CYP644" s="41"/>
      <c r="CYQ644" s="41"/>
      <c r="CYR644" s="41"/>
      <c r="CYS644" s="41"/>
      <c r="CYT644" s="41"/>
      <c r="CYU644" s="41"/>
      <c r="CYV644" s="41"/>
      <c r="CYW644" s="41"/>
      <c r="CYX644" s="41"/>
      <c r="CYY644" s="41"/>
      <c r="CYZ644" s="41"/>
      <c r="CZA644" s="41"/>
      <c r="CZB644" s="41"/>
      <c r="CZC644" s="41"/>
      <c r="CZD644" s="41"/>
      <c r="CZE644" s="41"/>
      <c r="CZF644" s="41"/>
      <c r="CZG644" s="41"/>
      <c r="CZH644" s="41"/>
      <c r="CZI644" s="41"/>
      <c r="CZJ644" s="41"/>
      <c r="CZK644" s="41"/>
      <c r="CZL644" s="41"/>
      <c r="CZM644" s="41"/>
      <c r="CZN644" s="41"/>
      <c r="CZO644" s="41"/>
      <c r="CZP644" s="41"/>
      <c r="CZQ644" s="41"/>
      <c r="CZR644" s="41"/>
      <c r="CZS644" s="41"/>
      <c r="CZT644" s="41"/>
      <c r="CZU644" s="41"/>
      <c r="CZV644" s="41"/>
      <c r="CZW644" s="41"/>
      <c r="CZX644" s="41"/>
      <c r="CZY644" s="41"/>
      <c r="CZZ644" s="41"/>
      <c r="DAA644" s="41"/>
      <c r="DAB644" s="41"/>
      <c r="DAC644" s="41"/>
      <c r="DAD644" s="41"/>
      <c r="DAE644" s="41"/>
      <c r="DAF644" s="41"/>
      <c r="DAG644" s="41"/>
      <c r="DAH644" s="41"/>
      <c r="DAI644" s="41"/>
      <c r="DAJ644" s="41"/>
      <c r="DAK644" s="41"/>
      <c r="DAL644" s="41"/>
      <c r="DAM644" s="41"/>
      <c r="DAN644" s="41"/>
      <c r="DAO644" s="41"/>
      <c r="DAP644" s="41"/>
      <c r="DAQ644" s="41"/>
      <c r="DAR644" s="41"/>
      <c r="DAS644" s="41"/>
      <c r="DAT644" s="41"/>
      <c r="DAU644" s="41"/>
      <c r="DAV644" s="41"/>
      <c r="DAW644" s="41"/>
      <c r="DAX644" s="41"/>
      <c r="DAY644" s="41"/>
      <c r="DAZ644" s="41"/>
      <c r="DBA644" s="41"/>
      <c r="DBB644" s="41"/>
      <c r="DBC644" s="41"/>
      <c r="DBD644" s="41"/>
      <c r="DBE644" s="41"/>
      <c r="DBF644" s="41"/>
      <c r="DBG644" s="41"/>
      <c r="DBH644" s="41"/>
      <c r="DBI644" s="41"/>
      <c r="DBJ644" s="41"/>
      <c r="DBK644" s="41"/>
      <c r="DBL644" s="41"/>
      <c r="DBM644" s="41"/>
      <c r="DBN644" s="41"/>
      <c r="DBO644" s="41"/>
      <c r="DBP644" s="41"/>
      <c r="DBQ644" s="41"/>
      <c r="DBR644" s="41"/>
      <c r="DBS644" s="41"/>
      <c r="DBT644" s="41"/>
      <c r="DBU644" s="41"/>
      <c r="DBV644" s="41"/>
      <c r="DBW644" s="41"/>
      <c r="DBX644" s="41"/>
      <c r="DBY644" s="41"/>
      <c r="DBZ644" s="41"/>
      <c r="DCA644" s="41"/>
      <c r="DCB644" s="41"/>
      <c r="DCC644" s="41"/>
      <c r="DCD644" s="41"/>
      <c r="DCE644" s="41"/>
      <c r="DCF644" s="41"/>
      <c r="DCG644" s="41"/>
      <c r="DCH644" s="41"/>
      <c r="DCI644" s="41"/>
      <c r="DCJ644" s="41"/>
      <c r="DCK644" s="41"/>
      <c r="DCL644" s="41"/>
      <c r="DCM644" s="41"/>
      <c r="DCN644" s="41"/>
      <c r="DCO644" s="41"/>
      <c r="DCP644" s="41"/>
      <c r="DCQ644" s="41"/>
      <c r="DCR644" s="41"/>
      <c r="DCS644" s="41"/>
      <c r="DCT644" s="41"/>
      <c r="DCU644" s="41"/>
      <c r="DCV644" s="41"/>
      <c r="DCW644" s="41"/>
      <c r="DCX644" s="41"/>
      <c r="DCY644" s="41"/>
      <c r="DCZ644" s="41"/>
      <c r="DDA644" s="41"/>
      <c r="DDB644" s="41"/>
      <c r="DDC644" s="41"/>
      <c r="DDD644" s="41"/>
      <c r="DDE644" s="41"/>
      <c r="DDF644" s="41"/>
      <c r="DDG644" s="41"/>
      <c r="DDH644" s="41"/>
      <c r="DDI644" s="41"/>
      <c r="DDJ644" s="41"/>
      <c r="DDK644" s="41"/>
      <c r="DDL644" s="41"/>
      <c r="DDM644" s="41"/>
      <c r="DDN644" s="41"/>
      <c r="DDO644" s="41"/>
      <c r="DDP644" s="41"/>
      <c r="DDQ644" s="41"/>
      <c r="DDR644" s="41"/>
      <c r="DDS644" s="41"/>
      <c r="DDT644" s="41"/>
      <c r="DDU644" s="41"/>
      <c r="DDV644" s="41"/>
      <c r="DDW644" s="41"/>
      <c r="DDX644" s="41"/>
      <c r="DDY644" s="41"/>
      <c r="DDZ644" s="41"/>
      <c r="DEA644" s="41"/>
      <c r="DEB644" s="41"/>
      <c r="DEC644" s="41"/>
      <c r="DED644" s="41"/>
      <c r="DEE644" s="41"/>
      <c r="DEF644" s="41"/>
      <c r="DEG644" s="41"/>
      <c r="DEH644" s="41"/>
      <c r="DEI644" s="41"/>
      <c r="DEJ644" s="41"/>
      <c r="DEK644" s="41"/>
      <c r="DEL644" s="41"/>
      <c r="DEM644" s="41"/>
      <c r="DEN644" s="41"/>
      <c r="DEO644" s="41"/>
      <c r="DEP644" s="41"/>
      <c r="DEQ644" s="41"/>
      <c r="DER644" s="41"/>
      <c r="DES644" s="41"/>
      <c r="DET644" s="41"/>
      <c r="DEU644" s="41"/>
      <c r="DEV644" s="41"/>
      <c r="DEW644" s="41"/>
      <c r="DEX644" s="41"/>
      <c r="DEY644" s="41"/>
      <c r="DEZ644" s="41"/>
      <c r="DFA644" s="41"/>
      <c r="DFB644" s="41"/>
      <c r="DFC644" s="41"/>
      <c r="DFD644" s="41"/>
      <c r="DFE644" s="41"/>
      <c r="DFF644" s="41"/>
      <c r="DFG644" s="41"/>
      <c r="DFH644" s="41"/>
      <c r="DFI644" s="41"/>
      <c r="DFJ644" s="41"/>
      <c r="DFK644" s="41"/>
      <c r="DFL644" s="41"/>
      <c r="DFM644" s="41"/>
      <c r="DFN644" s="41"/>
      <c r="DFO644" s="41"/>
      <c r="DFP644" s="41"/>
      <c r="DFQ644" s="41"/>
      <c r="DFR644" s="41"/>
      <c r="DFS644" s="41"/>
      <c r="DFT644" s="41"/>
      <c r="DFU644" s="41"/>
      <c r="DFV644" s="41"/>
      <c r="DFW644" s="41"/>
      <c r="DFX644" s="41"/>
      <c r="DFY644" s="41"/>
      <c r="DFZ644" s="41"/>
      <c r="DGA644" s="41"/>
      <c r="DGB644" s="41"/>
      <c r="DGC644" s="41"/>
      <c r="DGD644" s="41"/>
      <c r="DGE644" s="41"/>
      <c r="DGF644" s="41"/>
      <c r="DGG644" s="41"/>
      <c r="DGH644" s="41"/>
      <c r="DGI644" s="41"/>
      <c r="DGJ644" s="41"/>
      <c r="DGK644" s="41"/>
      <c r="DGL644" s="41"/>
      <c r="DGM644" s="41"/>
      <c r="DGN644" s="41"/>
      <c r="DGO644" s="41"/>
      <c r="DGP644" s="41"/>
      <c r="DGQ644" s="41"/>
      <c r="DGR644" s="41"/>
      <c r="DGS644" s="41"/>
      <c r="DGT644" s="41"/>
      <c r="DGU644" s="41"/>
      <c r="DGV644" s="41"/>
      <c r="DGW644" s="41"/>
      <c r="DGX644" s="41"/>
      <c r="DGY644" s="41"/>
      <c r="DGZ644" s="41"/>
      <c r="DHA644" s="41"/>
      <c r="DHB644" s="41"/>
      <c r="DHC644" s="41"/>
      <c r="DHD644" s="41"/>
      <c r="DHE644" s="41"/>
      <c r="DHF644" s="41"/>
      <c r="DHG644" s="41"/>
      <c r="DHH644" s="41"/>
      <c r="DHI644" s="41"/>
      <c r="DHJ644" s="41"/>
      <c r="DHK644" s="41"/>
      <c r="DHL644" s="41"/>
      <c r="DHM644" s="41"/>
      <c r="DHN644" s="41"/>
      <c r="DHO644" s="41"/>
      <c r="DHP644" s="41"/>
      <c r="DHQ644" s="41"/>
      <c r="DHR644" s="41"/>
      <c r="DHS644" s="41"/>
      <c r="DHT644" s="41"/>
      <c r="DHU644" s="41"/>
      <c r="DHV644" s="41"/>
      <c r="DHW644" s="41"/>
      <c r="DHX644" s="41"/>
      <c r="DHY644" s="41"/>
      <c r="DHZ644" s="41"/>
      <c r="DIA644" s="41"/>
      <c r="DIB644" s="41"/>
      <c r="DIC644" s="41"/>
      <c r="DID644" s="41"/>
      <c r="DIE644" s="41"/>
      <c r="DIF644" s="41"/>
      <c r="DIG644" s="41"/>
      <c r="DIH644" s="41"/>
      <c r="DII644" s="41"/>
      <c r="DIJ644" s="41"/>
      <c r="DIK644" s="41"/>
      <c r="DIL644" s="41"/>
      <c r="DIM644" s="41"/>
      <c r="DIN644" s="41"/>
      <c r="DIO644" s="41"/>
      <c r="DIP644" s="41"/>
      <c r="DIQ644" s="41"/>
      <c r="DIR644" s="41"/>
      <c r="DIS644" s="41"/>
      <c r="DIT644" s="41"/>
      <c r="DIU644" s="41"/>
      <c r="DIV644" s="41"/>
      <c r="DIW644" s="41"/>
      <c r="DIX644" s="41"/>
      <c r="DIY644" s="41"/>
      <c r="DIZ644" s="41"/>
      <c r="DJA644" s="41"/>
      <c r="DJB644" s="41"/>
      <c r="DJC644" s="41"/>
      <c r="DJD644" s="41"/>
      <c r="DJE644" s="41"/>
      <c r="DJF644" s="41"/>
      <c r="DJG644" s="41"/>
      <c r="DJH644" s="41"/>
      <c r="DJI644" s="41"/>
      <c r="DJJ644" s="41"/>
      <c r="DJK644" s="41"/>
      <c r="DJL644" s="41"/>
      <c r="DJM644" s="41"/>
      <c r="DJN644" s="41"/>
      <c r="DJO644" s="41"/>
      <c r="DJP644" s="41"/>
      <c r="DJQ644" s="41"/>
      <c r="DJR644" s="41"/>
      <c r="DJS644" s="41"/>
      <c r="DJT644" s="41"/>
      <c r="DJU644" s="41"/>
      <c r="DJV644" s="41"/>
      <c r="DJW644" s="41"/>
      <c r="DJX644" s="41"/>
      <c r="DJY644" s="41"/>
      <c r="DJZ644" s="41"/>
      <c r="DKA644" s="41"/>
      <c r="DKB644" s="41"/>
      <c r="DKC644" s="41"/>
      <c r="DKD644" s="41"/>
      <c r="DKE644" s="41"/>
      <c r="DKF644" s="41"/>
      <c r="DKG644" s="41"/>
      <c r="DKH644" s="41"/>
      <c r="DKI644" s="41"/>
      <c r="DKJ644" s="41"/>
      <c r="DKK644" s="41"/>
      <c r="DKL644" s="41"/>
      <c r="DKM644" s="41"/>
      <c r="DKN644" s="41"/>
      <c r="DKO644" s="41"/>
      <c r="DKP644" s="41"/>
      <c r="DKQ644" s="41"/>
      <c r="DKR644" s="41"/>
      <c r="DKS644" s="41"/>
      <c r="DKT644" s="41"/>
      <c r="DKU644" s="41"/>
      <c r="DKV644" s="41"/>
      <c r="DKW644" s="41"/>
      <c r="DKX644" s="41"/>
      <c r="DKY644" s="41"/>
      <c r="DKZ644" s="41"/>
      <c r="DLA644" s="41"/>
      <c r="DLB644" s="41"/>
      <c r="DLC644" s="41"/>
      <c r="DLD644" s="41"/>
      <c r="DLE644" s="41"/>
      <c r="DLF644" s="41"/>
      <c r="DLG644" s="41"/>
      <c r="DLH644" s="41"/>
      <c r="DLI644" s="41"/>
      <c r="DLJ644" s="41"/>
      <c r="DLK644" s="41"/>
      <c r="DLL644" s="41"/>
      <c r="DLM644" s="41"/>
      <c r="DLN644" s="41"/>
      <c r="DLO644" s="41"/>
      <c r="DLP644" s="41"/>
      <c r="DLQ644" s="41"/>
      <c r="DLR644" s="41"/>
      <c r="DLS644" s="41"/>
      <c r="DLT644" s="41"/>
      <c r="DLU644" s="41"/>
      <c r="DLV644" s="41"/>
      <c r="DLW644" s="41"/>
      <c r="DLX644" s="41"/>
      <c r="DLY644" s="41"/>
      <c r="DLZ644" s="41"/>
      <c r="DMA644" s="41"/>
      <c r="DMB644" s="41"/>
      <c r="DMC644" s="41"/>
      <c r="DMD644" s="41"/>
      <c r="DME644" s="41"/>
      <c r="DMF644" s="41"/>
      <c r="DMG644" s="41"/>
      <c r="DMH644" s="41"/>
      <c r="DMI644" s="41"/>
      <c r="DMJ644" s="41"/>
      <c r="DMK644" s="41"/>
      <c r="DML644" s="41"/>
      <c r="DMM644" s="41"/>
      <c r="DMN644" s="41"/>
      <c r="DMO644" s="41"/>
      <c r="DMP644" s="41"/>
      <c r="DMQ644" s="41"/>
      <c r="DMR644" s="41"/>
      <c r="DMS644" s="41"/>
      <c r="DMT644" s="41"/>
      <c r="DMU644" s="41"/>
      <c r="DMV644" s="41"/>
      <c r="DMW644" s="41"/>
      <c r="DMX644" s="41"/>
      <c r="DMY644" s="41"/>
      <c r="DMZ644" s="41"/>
      <c r="DNA644" s="41"/>
      <c r="DNB644" s="41"/>
      <c r="DNC644" s="41"/>
      <c r="DND644" s="41"/>
      <c r="DNE644" s="41"/>
      <c r="DNF644" s="41"/>
      <c r="DNG644" s="41"/>
      <c r="DNH644" s="41"/>
      <c r="DNI644" s="41"/>
      <c r="DNJ644" s="41"/>
      <c r="DNK644" s="41"/>
      <c r="DNL644" s="41"/>
      <c r="DNM644" s="41"/>
      <c r="DNN644" s="41"/>
      <c r="DNO644" s="41"/>
      <c r="DNP644" s="41"/>
      <c r="DNQ644" s="41"/>
      <c r="DNR644" s="41"/>
      <c r="DNS644" s="41"/>
      <c r="DNT644" s="41"/>
      <c r="DNU644" s="41"/>
      <c r="DNV644" s="41"/>
      <c r="DNW644" s="41"/>
      <c r="DNX644" s="41"/>
      <c r="DNY644" s="41"/>
      <c r="DNZ644" s="41"/>
      <c r="DOA644" s="41"/>
      <c r="DOB644" s="41"/>
      <c r="DOC644" s="41"/>
      <c r="DOD644" s="41"/>
      <c r="DOE644" s="41"/>
      <c r="DOF644" s="41"/>
      <c r="DOG644" s="41"/>
      <c r="DOH644" s="41"/>
      <c r="DOI644" s="41"/>
      <c r="DOJ644" s="41"/>
      <c r="DOK644" s="41"/>
      <c r="DOL644" s="41"/>
      <c r="DOM644" s="41"/>
      <c r="DON644" s="41"/>
      <c r="DOO644" s="41"/>
      <c r="DOP644" s="41"/>
      <c r="DOQ644" s="41"/>
      <c r="DOR644" s="41"/>
      <c r="DOS644" s="41"/>
      <c r="DOT644" s="41"/>
      <c r="DOU644" s="41"/>
      <c r="DOV644" s="41"/>
      <c r="DOW644" s="41"/>
      <c r="DOX644" s="41"/>
      <c r="DOY644" s="41"/>
      <c r="DOZ644" s="41"/>
      <c r="DPA644" s="41"/>
      <c r="DPB644" s="41"/>
      <c r="DPC644" s="41"/>
      <c r="DPD644" s="41"/>
      <c r="DPE644" s="41"/>
      <c r="DPF644" s="41"/>
      <c r="DPG644" s="41"/>
      <c r="DPH644" s="41"/>
      <c r="DPI644" s="41"/>
      <c r="DPJ644" s="41"/>
      <c r="DPK644" s="41"/>
      <c r="DPL644" s="41"/>
      <c r="DPM644" s="41"/>
      <c r="DPN644" s="41"/>
      <c r="DPO644" s="41"/>
      <c r="DPP644" s="41"/>
      <c r="DPQ644" s="41"/>
      <c r="DPR644" s="41"/>
      <c r="DPS644" s="41"/>
      <c r="DPT644" s="41"/>
      <c r="DPU644" s="41"/>
      <c r="DPV644" s="41"/>
      <c r="DPW644" s="41"/>
      <c r="DPX644" s="41"/>
      <c r="DPY644" s="41"/>
      <c r="DPZ644" s="41"/>
      <c r="DQA644" s="41"/>
      <c r="DQB644" s="41"/>
      <c r="DQC644" s="41"/>
      <c r="DQD644" s="41"/>
      <c r="DQE644" s="41"/>
      <c r="DQF644" s="41"/>
      <c r="DQG644" s="41"/>
      <c r="DQH644" s="41"/>
      <c r="DQI644" s="41"/>
      <c r="DQJ644" s="41"/>
      <c r="DQK644" s="41"/>
      <c r="DQL644" s="41"/>
      <c r="DQM644" s="41"/>
      <c r="DQN644" s="41"/>
      <c r="DQO644" s="41"/>
      <c r="DQP644" s="41"/>
      <c r="DQQ644" s="41"/>
      <c r="DQR644" s="41"/>
      <c r="DQS644" s="41"/>
      <c r="DQT644" s="41"/>
      <c r="DQU644" s="41"/>
      <c r="DQV644" s="41"/>
      <c r="DQW644" s="41"/>
      <c r="DQX644" s="41"/>
      <c r="DQY644" s="41"/>
      <c r="DQZ644" s="41"/>
      <c r="DRA644" s="41"/>
      <c r="DRB644" s="41"/>
      <c r="DRC644" s="41"/>
      <c r="DRD644" s="41"/>
      <c r="DRE644" s="41"/>
      <c r="DRF644" s="41"/>
      <c r="DRG644" s="41"/>
      <c r="DRH644" s="41"/>
      <c r="DRI644" s="41"/>
      <c r="DRJ644" s="41"/>
      <c r="DRK644" s="41"/>
      <c r="DRL644" s="41"/>
      <c r="DRM644" s="41"/>
      <c r="DRN644" s="41"/>
      <c r="DRO644" s="41"/>
      <c r="DRP644" s="41"/>
      <c r="DRQ644" s="41"/>
      <c r="DRR644" s="41"/>
      <c r="DRS644" s="41"/>
      <c r="DRT644" s="41"/>
      <c r="DRU644" s="41"/>
      <c r="DRV644" s="41"/>
      <c r="DRW644" s="41"/>
      <c r="DRX644" s="41"/>
      <c r="DRY644" s="41"/>
      <c r="DRZ644" s="41"/>
      <c r="DSA644" s="41"/>
      <c r="DSB644" s="41"/>
      <c r="DSC644" s="41"/>
      <c r="DSD644" s="41"/>
      <c r="DSE644" s="41"/>
      <c r="DSF644" s="41"/>
      <c r="DSG644" s="41"/>
      <c r="DSH644" s="41"/>
      <c r="DSI644" s="41"/>
      <c r="DSJ644" s="41"/>
      <c r="DSK644" s="41"/>
      <c r="DSL644" s="41"/>
      <c r="DSM644" s="41"/>
      <c r="DSN644" s="41"/>
      <c r="DSO644" s="41"/>
      <c r="DSP644" s="41"/>
      <c r="DSQ644" s="41"/>
      <c r="DSR644" s="41"/>
      <c r="DSS644" s="41"/>
      <c r="DST644" s="41"/>
      <c r="DSU644" s="41"/>
      <c r="DSV644" s="41"/>
      <c r="DSW644" s="41"/>
      <c r="DSX644" s="41"/>
      <c r="DSY644" s="41"/>
      <c r="DSZ644" s="41"/>
      <c r="DTA644" s="41"/>
      <c r="DTB644" s="41"/>
      <c r="DTC644" s="41"/>
      <c r="DTD644" s="41"/>
      <c r="DTE644" s="41"/>
      <c r="DTF644" s="41"/>
      <c r="DTG644" s="41"/>
      <c r="DTH644" s="41"/>
      <c r="DTI644" s="41"/>
      <c r="DTJ644" s="41"/>
      <c r="DTK644" s="41"/>
      <c r="DTL644" s="41"/>
      <c r="DTM644" s="41"/>
      <c r="DTN644" s="41"/>
      <c r="DTO644" s="41"/>
      <c r="DTP644" s="41"/>
      <c r="DTQ644" s="41"/>
      <c r="DTR644" s="41"/>
      <c r="DTS644" s="41"/>
      <c r="DTT644" s="41"/>
      <c r="DTU644" s="41"/>
      <c r="DTV644" s="41"/>
      <c r="DTW644" s="41"/>
      <c r="DTX644" s="41"/>
      <c r="DTY644" s="41"/>
      <c r="DTZ644" s="41"/>
      <c r="DUA644" s="41"/>
      <c r="DUB644" s="41"/>
      <c r="DUC644" s="41"/>
      <c r="DUD644" s="41"/>
      <c r="DUE644" s="41"/>
      <c r="DUF644" s="41"/>
      <c r="DUG644" s="41"/>
      <c r="DUH644" s="41"/>
      <c r="DUI644" s="41"/>
      <c r="DUJ644" s="41"/>
      <c r="DUK644" s="41"/>
      <c r="DUL644" s="41"/>
      <c r="DUM644" s="41"/>
      <c r="DUN644" s="41"/>
      <c r="DUO644" s="41"/>
      <c r="DUP644" s="41"/>
      <c r="DUQ644" s="41"/>
      <c r="DUR644" s="41"/>
      <c r="DUS644" s="41"/>
      <c r="DUT644" s="41"/>
      <c r="DUU644" s="41"/>
      <c r="DUV644" s="41"/>
      <c r="DUW644" s="41"/>
      <c r="DUX644" s="41"/>
      <c r="DUY644" s="41"/>
      <c r="DUZ644" s="41"/>
      <c r="DVA644" s="41"/>
      <c r="DVB644" s="41"/>
      <c r="DVC644" s="41"/>
      <c r="DVD644" s="41"/>
      <c r="DVE644" s="41"/>
      <c r="DVF644" s="41"/>
      <c r="DVG644" s="41"/>
      <c r="DVH644" s="41"/>
      <c r="DVI644" s="41"/>
      <c r="DVJ644" s="41"/>
      <c r="DVK644" s="41"/>
      <c r="DVL644" s="41"/>
      <c r="DVM644" s="41"/>
      <c r="DVN644" s="41"/>
      <c r="DVO644" s="41"/>
      <c r="DVP644" s="41"/>
      <c r="DVQ644" s="41"/>
      <c r="DVR644" s="41"/>
      <c r="DVS644" s="41"/>
      <c r="DVT644" s="41"/>
      <c r="DVU644" s="41"/>
      <c r="DVV644" s="41"/>
      <c r="DVW644" s="41"/>
      <c r="DVX644" s="41"/>
      <c r="DVY644" s="41"/>
      <c r="DVZ644" s="41"/>
      <c r="DWA644" s="41"/>
      <c r="DWB644" s="41"/>
      <c r="DWC644" s="41"/>
      <c r="DWD644" s="41"/>
      <c r="DWE644" s="41"/>
      <c r="DWF644" s="41"/>
      <c r="DWG644" s="41"/>
      <c r="DWH644" s="41"/>
      <c r="DWI644" s="41"/>
      <c r="DWJ644" s="41"/>
      <c r="DWK644" s="41"/>
      <c r="DWL644" s="41"/>
      <c r="DWM644" s="41"/>
      <c r="DWN644" s="41"/>
      <c r="DWO644" s="41"/>
      <c r="DWP644" s="41"/>
      <c r="DWQ644" s="41"/>
      <c r="DWR644" s="41"/>
      <c r="DWS644" s="41"/>
      <c r="DWT644" s="41"/>
      <c r="DWU644" s="41"/>
      <c r="DWV644" s="41"/>
      <c r="DWW644" s="41"/>
      <c r="DWX644" s="41"/>
      <c r="DWY644" s="41"/>
      <c r="DWZ644" s="41"/>
      <c r="DXA644" s="41"/>
      <c r="DXB644" s="41"/>
      <c r="DXC644" s="41"/>
      <c r="DXD644" s="41"/>
      <c r="DXE644" s="41"/>
      <c r="DXF644" s="41"/>
      <c r="DXG644" s="41"/>
      <c r="DXH644" s="41"/>
      <c r="DXI644" s="41"/>
      <c r="DXJ644" s="41"/>
      <c r="DXK644" s="41"/>
      <c r="DXL644" s="41"/>
      <c r="DXM644" s="41"/>
      <c r="DXN644" s="41"/>
      <c r="DXO644" s="41"/>
      <c r="DXP644" s="41"/>
      <c r="DXQ644" s="41"/>
      <c r="DXR644" s="41"/>
      <c r="DXS644" s="41"/>
      <c r="DXT644" s="41"/>
      <c r="DXU644" s="41"/>
      <c r="DXV644" s="41"/>
      <c r="DXW644" s="41"/>
      <c r="DXX644" s="41"/>
      <c r="DXY644" s="41"/>
      <c r="DXZ644" s="41"/>
      <c r="DYA644" s="41"/>
      <c r="DYB644" s="41"/>
      <c r="DYC644" s="41"/>
      <c r="DYD644" s="41"/>
      <c r="DYE644" s="41"/>
      <c r="DYF644" s="41"/>
      <c r="DYG644" s="41"/>
      <c r="DYH644" s="41"/>
      <c r="DYI644" s="41"/>
      <c r="DYJ644" s="41"/>
      <c r="DYK644" s="41"/>
      <c r="DYL644" s="41"/>
      <c r="DYM644" s="41"/>
      <c r="DYN644" s="41"/>
      <c r="DYO644" s="41"/>
      <c r="DYP644" s="41"/>
      <c r="DYQ644" s="41"/>
      <c r="DYR644" s="41"/>
      <c r="DYS644" s="41"/>
      <c r="DYT644" s="41"/>
      <c r="DYU644" s="41"/>
      <c r="DYV644" s="41"/>
      <c r="DYW644" s="41"/>
      <c r="DYX644" s="41"/>
      <c r="DYY644" s="41"/>
      <c r="DYZ644" s="41"/>
      <c r="DZA644" s="41"/>
      <c r="DZB644" s="41"/>
      <c r="DZC644" s="41"/>
      <c r="DZD644" s="41"/>
      <c r="DZE644" s="41"/>
      <c r="DZF644" s="41"/>
      <c r="DZG644" s="41"/>
      <c r="DZH644" s="41"/>
      <c r="DZI644" s="41"/>
      <c r="DZJ644" s="41"/>
      <c r="DZK644" s="41"/>
      <c r="DZL644" s="41"/>
      <c r="DZM644" s="41"/>
      <c r="DZN644" s="41"/>
      <c r="DZO644" s="41"/>
      <c r="DZP644" s="41"/>
      <c r="DZQ644" s="41"/>
      <c r="DZR644" s="41"/>
      <c r="DZS644" s="41"/>
      <c r="DZT644" s="41"/>
      <c r="DZU644" s="41"/>
      <c r="DZV644" s="41"/>
      <c r="DZW644" s="41"/>
      <c r="DZX644" s="41"/>
      <c r="DZY644" s="41"/>
      <c r="DZZ644" s="41"/>
      <c r="EAA644" s="41"/>
      <c r="EAB644" s="41"/>
      <c r="EAC644" s="41"/>
      <c r="EAD644" s="41"/>
      <c r="EAE644" s="41"/>
      <c r="EAF644" s="41"/>
      <c r="EAG644" s="41"/>
      <c r="EAH644" s="41"/>
      <c r="EAI644" s="41"/>
      <c r="EAJ644" s="41"/>
      <c r="EAK644" s="41"/>
      <c r="EAL644" s="41"/>
      <c r="EAM644" s="41"/>
      <c r="EAN644" s="41"/>
      <c r="EAO644" s="41"/>
      <c r="EAP644" s="41"/>
      <c r="EAQ644" s="41"/>
      <c r="EAR644" s="41"/>
      <c r="EAS644" s="41"/>
      <c r="EAT644" s="41"/>
      <c r="EAU644" s="41"/>
      <c r="EAV644" s="41"/>
      <c r="EAW644" s="41"/>
      <c r="EAX644" s="41"/>
      <c r="EAY644" s="41"/>
      <c r="EAZ644" s="41"/>
      <c r="EBA644" s="41"/>
      <c r="EBB644" s="41"/>
      <c r="EBC644" s="41"/>
      <c r="EBD644" s="41"/>
      <c r="EBE644" s="41"/>
      <c r="EBF644" s="41"/>
      <c r="EBG644" s="41"/>
      <c r="EBH644" s="41"/>
      <c r="EBI644" s="41"/>
      <c r="EBJ644" s="41"/>
      <c r="EBK644" s="41"/>
      <c r="EBL644" s="41"/>
      <c r="EBM644" s="41"/>
      <c r="EBN644" s="41"/>
      <c r="EBO644" s="41"/>
      <c r="EBP644" s="41"/>
      <c r="EBQ644" s="41"/>
      <c r="EBR644" s="41"/>
      <c r="EBS644" s="41"/>
      <c r="EBT644" s="41"/>
      <c r="EBU644" s="41"/>
      <c r="EBV644" s="41"/>
      <c r="EBW644" s="41"/>
      <c r="EBX644" s="41"/>
      <c r="EBY644" s="41"/>
      <c r="EBZ644" s="41"/>
      <c r="ECA644" s="41"/>
      <c r="ECB644" s="41"/>
      <c r="ECC644" s="41"/>
      <c r="ECD644" s="41"/>
      <c r="ECE644" s="41"/>
      <c r="ECF644" s="41"/>
      <c r="ECG644" s="41"/>
      <c r="ECH644" s="41"/>
      <c r="ECI644" s="41"/>
      <c r="ECJ644" s="41"/>
      <c r="ECK644" s="41"/>
      <c r="ECL644" s="41"/>
      <c r="ECM644" s="41"/>
      <c r="ECN644" s="41"/>
      <c r="ECO644" s="41"/>
      <c r="ECP644" s="41"/>
      <c r="ECQ644" s="41"/>
      <c r="ECR644" s="41"/>
      <c r="ECS644" s="41"/>
      <c r="ECT644" s="41"/>
      <c r="ECU644" s="41"/>
      <c r="ECV644" s="41"/>
      <c r="ECW644" s="41"/>
      <c r="ECX644" s="41"/>
      <c r="ECY644" s="41"/>
      <c r="ECZ644" s="41"/>
      <c r="EDA644" s="41"/>
      <c r="EDB644" s="41"/>
      <c r="EDC644" s="41"/>
      <c r="EDD644" s="41"/>
      <c r="EDE644" s="41"/>
      <c r="EDF644" s="41"/>
      <c r="EDG644" s="41"/>
      <c r="EDH644" s="41"/>
      <c r="EDI644" s="41"/>
      <c r="EDJ644" s="41"/>
      <c r="EDK644" s="41"/>
      <c r="EDL644" s="41"/>
      <c r="EDM644" s="41"/>
      <c r="EDN644" s="41"/>
      <c r="EDO644" s="41"/>
      <c r="EDP644" s="41"/>
      <c r="EDQ644" s="41"/>
      <c r="EDR644" s="41"/>
      <c r="EDS644" s="41"/>
      <c r="EDT644" s="41"/>
      <c r="EDU644" s="41"/>
      <c r="EDV644" s="41"/>
      <c r="EDW644" s="41"/>
      <c r="EDX644" s="41"/>
      <c r="EDY644" s="41"/>
      <c r="EDZ644" s="41"/>
      <c r="EEA644" s="41"/>
      <c r="EEB644" s="41"/>
      <c r="EEC644" s="41"/>
      <c r="EED644" s="41"/>
      <c r="EEE644" s="41"/>
      <c r="EEF644" s="41"/>
      <c r="EEG644" s="41"/>
      <c r="EEH644" s="41"/>
      <c r="EEI644" s="41"/>
      <c r="EEJ644" s="41"/>
      <c r="EEK644" s="41"/>
      <c r="EEL644" s="41"/>
      <c r="EEM644" s="41"/>
      <c r="EEN644" s="41"/>
      <c r="EEO644" s="41"/>
      <c r="EEP644" s="41"/>
      <c r="EEQ644" s="41"/>
      <c r="EER644" s="41"/>
      <c r="EES644" s="41"/>
      <c r="EET644" s="41"/>
      <c r="EEU644" s="41"/>
      <c r="EEV644" s="41"/>
      <c r="EEW644" s="41"/>
      <c r="EEX644" s="41"/>
      <c r="EEY644" s="41"/>
      <c r="EEZ644" s="41"/>
      <c r="EFA644" s="41"/>
      <c r="EFB644" s="41"/>
      <c r="EFC644" s="41"/>
      <c r="EFD644" s="41"/>
      <c r="EFE644" s="41"/>
      <c r="EFF644" s="41"/>
      <c r="EFG644" s="41"/>
      <c r="EFH644" s="41"/>
      <c r="EFI644" s="41"/>
      <c r="EFJ644" s="41"/>
      <c r="EFK644" s="41"/>
      <c r="EFL644" s="41"/>
      <c r="EFM644" s="41"/>
      <c r="EFN644" s="41"/>
      <c r="EFO644" s="41"/>
      <c r="EFP644" s="41"/>
      <c r="EFQ644" s="41"/>
      <c r="EFR644" s="41"/>
      <c r="EFS644" s="41"/>
      <c r="EFT644" s="41"/>
      <c r="EFU644" s="41"/>
      <c r="EFV644" s="41"/>
      <c r="EFW644" s="41"/>
      <c r="EFX644" s="41"/>
      <c r="EFY644" s="41"/>
      <c r="EFZ644" s="41"/>
      <c r="EGA644" s="41"/>
      <c r="EGB644" s="41"/>
      <c r="EGC644" s="41"/>
      <c r="EGD644" s="41"/>
      <c r="EGE644" s="41"/>
      <c r="EGF644" s="41"/>
      <c r="EGG644" s="41"/>
      <c r="EGH644" s="41"/>
      <c r="EGI644" s="41"/>
      <c r="EGJ644" s="41"/>
      <c r="EGK644" s="41"/>
      <c r="EGL644" s="41"/>
      <c r="EGM644" s="41"/>
      <c r="EGN644" s="41"/>
      <c r="EGO644" s="41"/>
      <c r="EGP644" s="41"/>
      <c r="EGQ644" s="41"/>
      <c r="EGR644" s="41"/>
      <c r="EGS644" s="41"/>
      <c r="EGT644" s="41"/>
      <c r="EGU644" s="41"/>
      <c r="EGV644" s="41"/>
      <c r="EGW644" s="41"/>
      <c r="EGX644" s="41"/>
      <c r="EGY644" s="41"/>
      <c r="EGZ644" s="41"/>
      <c r="EHA644" s="41"/>
      <c r="EHB644" s="41"/>
      <c r="EHC644" s="41"/>
      <c r="EHD644" s="41"/>
      <c r="EHE644" s="41"/>
      <c r="EHF644" s="41"/>
      <c r="EHG644" s="41"/>
      <c r="EHH644" s="41"/>
      <c r="EHI644" s="41"/>
      <c r="EHJ644" s="41"/>
      <c r="EHK644" s="41"/>
      <c r="EHL644" s="41"/>
      <c r="EHM644" s="41"/>
      <c r="EHN644" s="41"/>
      <c r="EHO644" s="41"/>
      <c r="EHP644" s="41"/>
      <c r="EHQ644" s="41"/>
      <c r="EHR644" s="41"/>
      <c r="EHS644" s="41"/>
      <c r="EHT644" s="41"/>
      <c r="EHU644" s="41"/>
      <c r="EHV644" s="41"/>
      <c r="EHW644" s="41"/>
      <c r="EHX644" s="41"/>
      <c r="EHY644" s="41"/>
      <c r="EHZ644" s="41"/>
      <c r="EIA644" s="41"/>
      <c r="EIB644" s="41"/>
      <c r="EIC644" s="41"/>
      <c r="EID644" s="41"/>
      <c r="EIE644" s="41"/>
      <c r="EIF644" s="41"/>
      <c r="EIG644" s="41"/>
      <c r="EIH644" s="41"/>
      <c r="EII644" s="41"/>
      <c r="EIJ644" s="41"/>
      <c r="EIK644" s="41"/>
      <c r="EIL644" s="41"/>
      <c r="EIM644" s="41"/>
      <c r="EIN644" s="41"/>
      <c r="EIO644" s="41"/>
      <c r="EIP644" s="41"/>
      <c r="EIQ644" s="41"/>
      <c r="EIR644" s="41"/>
      <c r="EIS644" s="41"/>
      <c r="EIT644" s="41"/>
      <c r="EIU644" s="41"/>
      <c r="EIV644" s="41"/>
      <c r="EIW644" s="41"/>
      <c r="EIX644" s="41"/>
      <c r="EIY644" s="41"/>
      <c r="EIZ644" s="41"/>
      <c r="EJA644" s="41"/>
      <c r="EJB644" s="41"/>
      <c r="EJC644" s="41"/>
      <c r="EJD644" s="41"/>
      <c r="EJE644" s="41"/>
      <c r="EJF644" s="41"/>
      <c r="EJG644" s="41"/>
      <c r="EJH644" s="41"/>
      <c r="EJI644" s="41"/>
      <c r="EJJ644" s="41"/>
      <c r="EJK644" s="41"/>
      <c r="EJL644" s="41"/>
      <c r="EJM644" s="41"/>
      <c r="EJN644" s="41"/>
      <c r="EJO644" s="41"/>
      <c r="EJP644" s="41"/>
      <c r="EJQ644" s="41"/>
      <c r="EJR644" s="41"/>
      <c r="EJS644" s="41"/>
      <c r="EJT644" s="41"/>
      <c r="EJU644" s="41"/>
      <c r="EJV644" s="41"/>
      <c r="EJW644" s="41"/>
      <c r="EJX644" s="41"/>
      <c r="EJY644" s="41"/>
      <c r="EJZ644" s="41"/>
      <c r="EKA644" s="41"/>
      <c r="EKB644" s="41"/>
      <c r="EKC644" s="41"/>
      <c r="EKD644" s="41"/>
      <c r="EKE644" s="41"/>
      <c r="EKF644" s="41"/>
      <c r="EKG644" s="41"/>
      <c r="EKH644" s="41"/>
      <c r="EKI644" s="41"/>
      <c r="EKJ644" s="41"/>
      <c r="EKK644" s="41"/>
      <c r="EKL644" s="41"/>
      <c r="EKM644" s="41"/>
      <c r="EKN644" s="41"/>
      <c r="EKO644" s="41"/>
      <c r="EKP644" s="41"/>
      <c r="EKQ644" s="41"/>
      <c r="EKR644" s="41"/>
      <c r="EKS644" s="41"/>
      <c r="EKT644" s="41"/>
      <c r="EKU644" s="41"/>
      <c r="EKV644" s="41"/>
      <c r="EKW644" s="41"/>
      <c r="EKX644" s="41"/>
      <c r="EKY644" s="41"/>
      <c r="EKZ644" s="41"/>
      <c r="ELA644" s="41"/>
      <c r="ELB644" s="41"/>
      <c r="ELC644" s="41"/>
      <c r="ELD644" s="41"/>
      <c r="ELE644" s="41"/>
      <c r="ELF644" s="41"/>
      <c r="ELG644" s="41"/>
      <c r="ELH644" s="41"/>
      <c r="ELI644" s="41"/>
      <c r="ELJ644" s="41"/>
      <c r="ELK644" s="41"/>
      <c r="ELL644" s="41"/>
      <c r="ELM644" s="41"/>
      <c r="ELN644" s="41"/>
      <c r="ELO644" s="41"/>
      <c r="ELP644" s="41"/>
      <c r="ELQ644" s="41"/>
      <c r="ELR644" s="41"/>
      <c r="ELS644" s="41"/>
      <c r="ELT644" s="41"/>
      <c r="ELU644" s="41"/>
      <c r="ELV644" s="41"/>
      <c r="ELW644" s="41"/>
      <c r="ELX644" s="41"/>
      <c r="ELY644" s="41"/>
      <c r="ELZ644" s="41"/>
      <c r="EMA644" s="41"/>
      <c r="EMB644" s="41"/>
      <c r="EMC644" s="41"/>
      <c r="EMD644" s="41"/>
      <c r="EME644" s="41"/>
      <c r="EMF644" s="41"/>
      <c r="EMG644" s="41"/>
      <c r="EMH644" s="41"/>
      <c r="EMI644" s="41"/>
      <c r="EMJ644" s="41"/>
      <c r="EMK644" s="41"/>
      <c r="EML644" s="41"/>
      <c r="EMM644" s="41"/>
      <c r="EMN644" s="41"/>
      <c r="EMO644" s="41"/>
      <c r="EMP644" s="41"/>
      <c r="EMQ644" s="41"/>
      <c r="EMR644" s="41"/>
      <c r="EMS644" s="41"/>
      <c r="EMT644" s="41"/>
      <c r="EMU644" s="41"/>
      <c r="EMV644" s="41"/>
      <c r="EMW644" s="41"/>
      <c r="EMX644" s="41"/>
      <c r="EMY644" s="41"/>
      <c r="EMZ644" s="41"/>
      <c r="ENA644" s="41"/>
      <c r="ENB644" s="41"/>
      <c r="ENC644" s="41"/>
      <c r="END644" s="41"/>
      <c r="ENE644" s="41"/>
      <c r="ENF644" s="41"/>
      <c r="ENG644" s="41"/>
      <c r="ENH644" s="41"/>
      <c r="ENI644" s="41"/>
      <c r="ENJ644" s="41"/>
      <c r="ENK644" s="41"/>
      <c r="ENL644" s="41"/>
      <c r="ENM644" s="41"/>
      <c r="ENN644" s="41"/>
      <c r="ENO644" s="41"/>
      <c r="ENP644" s="41"/>
      <c r="ENQ644" s="41"/>
      <c r="ENR644" s="41"/>
      <c r="ENS644" s="41"/>
      <c r="ENT644" s="41"/>
      <c r="ENU644" s="41"/>
      <c r="ENV644" s="41"/>
      <c r="ENW644" s="41"/>
      <c r="ENX644" s="41"/>
      <c r="ENY644" s="41"/>
      <c r="ENZ644" s="41"/>
      <c r="EOA644" s="41"/>
      <c r="EOB644" s="41"/>
      <c r="EOC644" s="41"/>
      <c r="EOD644" s="41"/>
      <c r="EOE644" s="41"/>
      <c r="EOF644" s="41"/>
      <c r="EOG644" s="41"/>
      <c r="EOH644" s="41"/>
      <c r="EOI644" s="41"/>
      <c r="EOJ644" s="41"/>
      <c r="EOK644" s="41"/>
      <c r="EOL644" s="41"/>
      <c r="EOM644" s="41"/>
      <c r="EON644" s="41"/>
      <c r="EOO644" s="41"/>
      <c r="EOP644" s="41"/>
      <c r="EOQ644" s="41"/>
      <c r="EOR644" s="41"/>
      <c r="EOS644" s="41"/>
      <c r="EOT644" s="41"/>
      <c r="EOU644" s="41"/>
      <c r="EOV644" s="41"/>
      <c r="EOW644" s="41"/>
      <c r="EOX644" s="41"/>
      <c r="EOY644" s="41"/>
      <c r="EOZ644" s="41"/>
      <c r="EPA644" s="41"/>
      <c r="EPB644" s="41"/>
      <c r="EPC644" s="41"/>
      <c r="EPD644" s="41"/>
      <c r="EPE644" s="41"/>
      <c r="EPF644" s="41"/>
      <c r="EPG644" s="41"/>
      <c r="EPH644" s="41"/>
      <c r="EPI644" s="41"/>
      <c r="EPJ644" s="41"/>
      <c r="EPK644" s="41"/>
      <c r="EPL644" s="41"/>
      <c r="EPM644" s="41"/>
      <c r="EPN644" s="41"/>
      <c r="EPO644" s="41"/>
      <c r="EPP644" s="41"/>
      <c r="EPQ644" s="41"/>
      <c r="EPR644" s="41"/>
      <c r="EPS644" s="41"/>
      <c r="EPT644" s="41"/>
      <c r="EPU644" s="41"/>
      <c r="EPV644" s="41"/>
      <c r="EPW644" s="41"/>
      <c r="EPX644" s="41"/>
      <c r="EPY644" s="41"/>
      <c r="EPZ644" s="41"/>
      <c r="EQA644" s="41"/>
      <c r="EQB644" s="41"/>
      <c r="EQC644" s="41"/>
      <c r="EQD644" s="41"/>
      <c r="EQE644" s="41"/>
      <c r="EQF644" s="41"/>
      <c r="EQG644" s="41"/>
      <c r="EQH644" s="41"/>
      <c r="EQI644" s="41"/>
      <c r="EQJ644" s="41"/>
      <c r="EQK644" s="41"/>
      <c r="EQL644" s="41"/>
      <c r="EQM644" s="41"/>
      <c r="EQN644" s="41"/>
      <c r="EQO644" s="41"/>
      <c r="EQP644" s="41"/>
      <c r="EQQ644" s="41"/>
      <c r="EQR644" s="41"/>
      <c r="EQS644" s="41"/>
      <c r="EQT644" s="41"/>
      <c r="EQU644" s="41"/>
      <c r="EQV644" s="41"/>
      <c r="EQW644" s="41"/>
      <c r="EQX644" s="41"/>
      <c r="EQY644" s="41"/>
      <c r="EQZ644" s="41"/>
      <c r="ERA644" s="41"/>
      <c r="ERB644" s="41"/>
      <c r="ERC644" s="41"/>
      <c r="ERD644" s="41"/>
      <c r="ERE644" s="41"/>
      <c r="ERF644" s="41"/>
      <c r="ERG644" s="41"/>
      <c r="ERH644" s="41"/>
      <c r="ERI644" s="41"/>
      <c r="ERJ644" s="41"/>
      <c r="ERK644" s="41"/>
      <c r="ERL644" s="41"/>
      <c r="ERM644" s="41"/>
      <c r="ERN644" s="41"/>
      <c r="ERO644" s="41"/>
      <c r="ERP644" s="41"/>
      <c r="ERQ644" s="41"/>
      <c r="ERR644" s="41"/>
      <c r="ERS644" s="41"/>
      <c r="ERT644" s="41"/>
      <c r="ERU644" s="41"/>
      <c r="ERV644" s="41"/>
      <c r="ERW644" s="41"/>
      <c r="ERX644" s="41"/>
      <c r="ERY644" s="41"/>
      <c r="ERZ644" s="41"/>
      <c r="ESA644" s="41"/>
      <c r="ESB644" s="41"/>
      <c r="ESC644" s="41"/>
      <c r="ESD644" s="41"/>
      <c r="ESE644" s="41"/>
      <c r="ESF644" s="41"/>
      <c r="ESG644" s="41"/>
      <c r="ESH644" s="41"/>
      <c r="ESI644" s="41"/>
      <c r="ESJ644" s="41"/>
      <c r="ESK644" s="41"/>
      <c r="ESL644" s="41"/>
      <c r="ESM644" s="41"/>
      <c r="ESN644" s="41"/>
      <c r="ESO644" s="41"/>
      <c r="ESP644" s="41"/>
      <c r="ESQ644" s="41"/>
      <c r="ESR644" s="41"/>
      <c r="ESS644" s="41"/>
      <c r="EST644" s="41"/>
      <c r="ESU644" s="41"/>
      <c r="ESV644" s="41"/>
      <c r="ESW644" s="41"/>
      <c r="ESX644" s="41"/>
      <c r="ESY644" s="41"/>
      <c r="ESZ644" s="41"/>
      <c r="ETA644" s="41"/>
      <c r="ETB644" s="41"/>
      <c r="ETC644" s="41"/>
      <c r="ETD644" s="41"/>
      <c r="ETE644" s="41"/>
      <c r="ETF644" s="41"/>
      <c r="ETG644" s="41"/>
      <c r="ETH644" s="41"/>
      <c r="ETI644" s="41"/>
      <c r="ETJ644" s="41"/>
      <c r="ETK644" s="41"/>
      <c r="ETL644" s="41"/>
      <c r="ETM644" s="41"/>
      <c r="ETN644" s="41"/>
      <c r="ETO644" s="41"/>
      <c r="ETP644" s="41"/>
      <c r="ETQ644" s="41"/>
      <c r="ETR644" s="41"/>
      <c r="ETS644" s="41"/>
      <c r="ETT644" s="41"/>
      <c r="ETU644" s="41"/>
      <c r="ETV644" s="41"/>
      <c r="ETW644" s="41"/>
      <c r="ETX644" s="41"/>
      <c r="ETY644" s="41"/>
      <c r="ETZ644" s="41"/>
      <c r="EUA644" s="41"/>
      <c r="EUB644" s="41"/>
      <c r="EUC644" s="41"/>
      <c r="EUD644" s="41"/>
      <c r="EUE644" s="41"/>
      <c r="EUF644" s="41"/>
      <c r="EUG644" s="41"/>
      <c r="EUH644" s="41"/>
      <c r="EUI644" s="41"/>
      <c r="EUJ644" s="41"/>
      <c r="EUK644" s="41"/>
      <c r="EUL644" s="41"/>
      <c r="EUM644" s="41"/>
      <c r="EUN644" s="41"/>
      <c r="EUO644" s="41"/>
      <c r="EUP644" s="41"/>
      <c r="EUQ644" s="41"/>
      <c r="EUR644" s="41"/>
      <c r="EUS644" s="41"/>
      <c r="EUT644" s="41"/>
      <c r="EUU644" s="41"/>
      <c r="EUV644" s="41"/>
      <c r="EUW644" s="41"/>
      <c r="EUX644" s="41"/>
      <c r="EUY644" s="41"/>
      <c r="EUZ644" s="41"/>
      <c r="EVA644" s="41"/>
      <c r="EVB644" s="41"/>
      <c r="EVC644" s="41"/>
      <c r="EVD644" s="41"/>
      <c r="EVE644" s="41"/>
      <c r="EVF644" s="41"/>
      <c r="EVG644" s="41"/>
      <c r="EVH644" s="41"/>
      <c r="EVI644" s="41"/>
      <c r="EVJ644" s="41"/>
      <c r="EVK644" s="41"/>
      <c r="EVL644" s="41"/>
      <c r="EVM644" s="41"/>
      <c r="EVN644" s="41"/>
      <c r="EVO644" s="41"/>
      <c r="EVP644" s="41"/>
      <c r="EVQ644" s="41"/>
      <c r="EVR644" s="41"/>
      <c r="EVS644" s="41"/>
      <c r="EVT644" s="41"/>
      <c r="EVU644" s="41"/>
      <c r="EVV644" s="41"/>
      <c r="EVW644" s="41"/>
      <c r="EVX644" s="41"/>
      <c r="EVY644" s="41"/>
      <c r="EVZ644" s="41"/>
      <c r="EWA644" s="41"/>
      <c r="EWB644" s="41"/>
      <c r="EWC644" s="41"/>
      <c r="EWD644" s="41"/>
      <c r="EWE644" s="41"/>
      <c r="EWF644" s="41"/>
      <c r="EWG644" s="41"/>
      <c r="EWH644" s="41"/>
      <c r="EWI644" s="41"/>
      <c r="EWJ644" s="41"/>
      <c r="EWK644" s="41"/>
      <c r="EWL644" s="41"/>
      <c r="EWM644" s="41"/>
      <c r="EWN644" s="41"/>
      <c r="EWO644" s="41"/>
      <c r="EWP644" s="41"/>
      <c r="EWQ644" s="41"/>
      <c r="EWR644" s="41"/>
      <c r="EWS644" s="41"/>
      <c r="EWT644" s="41"/>
      <c r="EWU644" s="41"/>
      <c r="EWV644" s="41"/>
      <c r="EWW644" s="41"/>
      <c r="EWX644" s="41"/>
      <c r="EWY644" s="41"/>
      <c r="EWZ644" s="41"/>
      <c r="EXA644" s="41"/>
      <c r="EXB644" s="41"/>
      <c r="EXC644" s="41"/>
      <c r="EXD644" s="41"/>
      <c r="EXE644" s="41"/>
      <c r="EXF644" s="41"/>
      <c r="EXG644" s="41"/>
      <c r="EXH644" s="41"/>
      <c r="EXI644" s="41"/>
      <c r="EXJ644" s="41"/>
      <c r="EXK644" s="41"/>
      <c r="EXL644" s="41"/>
      <c r="EXM644" s="41"/>
      <c r="EXN644" s="41"/>
      <c r="EXO644" s="41"/>
      <c r="EXP644" s="41"/>
      <c r="EXQ644" s="41"/>
      <c r="EXR644" s="41"/>
      <c r="EXS644" s="41"/>
      <c r="EXT644" s="41"/>
      <c r="EXU644" s="41"/>
      <c r="EXV644" s="41"/>
      <c r="EXW644" s="41"/>
      <c r="EXX644" s="41"/>
      <c r="EXY644" s="41"/>
      <c r="EXZ644" s="41"/>
      <c r="EYA644" s="41"/>
      <c r="EYB644" s="41"/>
      <c r="EYC644" s="41"/>
      <c r="EYD644" s="41"/>
      <c r="EYE644" s="41"/>
      <c r="EYF644" s="41"/>
      <c r="EYG644" s="41"/>
      <c r="EYH644" s="41"/>
      <c r="EYI644" s="41"/>
      <c r="EYJ644" s="41"/>
      <c r="EYK644" s="41"/>
      <c r="EYL644" s="41"/>
      <c r="EYM644" s="41"/>
      <c r="EYN644" s="41"/>
      <c r="EYO644" s="41"/>
      <c r="EYP644" s="41"/>
      <c r="EYQ644" s="41"/>
      <c r="EYR644" s="41"/>
      <c r="EYS644" s="41"/>
      <c r="EYT644" s="41"/>
      <c r="EYU644" s="41"/>
      <c r="EYV644" s="41"/>
      <c r="EYW644" s="41"/>
      <c r="EYX644" s="41"/>
      <c r="EYY644" s="41"/>
      <c r="EYZ644" s="41"/>
      <c r="EZA644" s="41"/>
      <c r="EZB644" s="41"/>
      <c r="EZC644" s="41"/>
      <c r="EZD644" s="41"/>
      <c r="EZE644" s="41"/>
      <c r="EZF644" s="41"/>
      <c r="EZG644" s="41"/>
      <c r="EZH644" s="41"/>
      <c r="EZI644" s="41"/>
      <c r="EZJ644" s="41"/>
      <c r="EZK644" s="41"/>
      <c r="EZL644" s="41"/>
      <c r="EZM644" s="41"/>
      <c r="EZN644" s="41"/>
      <c r="EZO644" s="41"/>
      <c r="EZP644" s="41"/>
      <c r="EZQ644" s="41"/>
      <c r="EZR644" s="41"/>
      <c r="EZS644" s="41"/>
      <c r="EZT644" s="41"/>
      <c r="EZU644" s="41"/>
      <c r="EZV644" s="41"/>
      <c r="EZW644" s="41"/>
      <c r="EZX644" s="41"/>
      <c r="EZY644" s="41"/>
      <c r="EZZ644" s="41"/>
      <c r="FAA644" s="41"/>
      <c r="FAB644" s="41"/>
      <c r="FAC644" s="41"/>
      <c r="FAD644" s="41"/>
      <c r="FAE644" s="41"/>
      <c r="FAF644" s="41"/>
      <c r="FAG644" s="41"/>
      <c r="FAH644" s="41"/>
      <c r="FAI644" s="41"/>
      <c r="FAJ644" s="41"/>
      <c r="FAK644" s="41"/>
      <c r="FAL644" s="41"/>
      <c r="FAM644" s="41"/>
      <c r="FAN644" s="41"/>
      <c r="FAO644" s="41"/>
      <c r="FAP644" s="41"/>
      <c r="FAQ644" s="41"/>
      <c r="FAR644" s="41"/>
      <c r="FAS644" s="41"/>
      <c r="FAT644" s="41"/>
      <c r="FAU644" s="41"/>
      <c r="FAV644" s="41"/>
      <c r="FAW644" s="41"/>
      <c r="FAX644" s="41"/>
      <c r="FAY644" s="41"/>
      <c r="FAZ644" s="41"/>
      <c r="FBA644" s="41"/>
      <c r="FBB644" s="41"/>
      <c r="FBC644" s="41"/>
      <c r="FBD644" s="41"/>
      <c r="FBE644" s="41"/>
      <c r="FBF644" s="41"/>
      <c r="FBG644" s="41"/>
      <c r="FBH644" s="41"/>
      <c r="FBI644" s="41"/>
      <c r="FBJ644" s="41"/>
      <c r="FBK644" s="41"/>
      <c r="FBL644" s="41"/>
      <c r="FBM644" s="41"/>
      <c r="FBN644" s="41"/>
      <c r="FBO644" s="41"/>
      <c r="FBP644" s="41"/>
      <c r="FBQ644" s="41"/>
      <c r="FBR644" s="41"/>
      <c r="FBS644" s="41"/>
      <c r="FBT644" s="41"/>
      <c r="FBU644" s="41"/>
      <c r="FBV644" s="41"/>
      <c r="FBW644" s="41"/>
      <c r="FBX644" s="41"/>
      <c r="FBY644" s="41"/>
      <c r="FBZ644" s="41"/>
      <c r="FCA644" s="41"/>
      <c r="FCB644" s="41"/>
      <c r="FCC644" s="41"/>
      <c r="FCD644" s="41"/>
      <c r="FCE644" s="41"/>
      <c r="FCF644" s="41"/>
      <c r="FCG644" s="41"/>
      <c r="FCH644" s="41"/>
      <c r="FCI644" s="41"/>
      <c r="FCJ644" s="41"/>
      <c r="FCK644" s="41"/>
      <c r="FCL644" s="41"/>
      <c r="FCM644" s="41"/>
      <c r="FCN644" s="41"/>
      <c r="FCO644" s="41"/>
      <c r="FCP644" s="41"/>
      <c r="FCQ644" s="41"/>
      <c r="FCR644" s="41"/>
      <c r="FCS644" s="41"/>
      <c r="FCT644" s="41"/>
      <c r="FCU644" s="41"/>
      <c r="FCV644" s="41"/>
      <c r="FCW644" s="41"/>
      <c r="FCX644" s="41"/>
      <c r="FCY644" s="41"/>
      <c r="FCZ644" s="41"/>
      <c r="FDA644" s="41"/>
      <c r="FDB644" s="41"/>
      <c r="FDC644" s="41"/>
      <c r="FDD644" s="41"/>
      <c r="FDE644" s="41"/>
      <c r="FDF644" s="41"/>
      <c r="FDG644" s="41"/>
      <c r="FDH644" s="41"/>
      <c r="FDI644" s="41"/>
      <c r="FDJ644" s="41"/>
      <c r="FDK644" s="41"/>
      <c r="FDL644" s="41"/>
      <c r="FDM644" s="41"/>
      <c r="FDN644" s="41"/>
      <c r="FDO644" s="41"/>
      <c r="FDP644" s="41"/>
      <c r="FDQ644" s="41"/>
      <c r="FDR644" s="41"/>
      <c r="FDS644" s="41"/>
      <c r="FDT644" s="41"/>
      <c r="FDU644" s="41"/>
      <c r="FDV644" s="41"/>
      <c r="FDW644" s="41"/>
      <c r="FDX644" s="41"/>
      <c r="FDY644" s="41"/>
      <c r="FDZ644" s="41"/>
      <c r="FEA644" s="41"/>
      <c r="FEB644" s="41"/>
      <c r="FEC644" s="41"/>
      <c r="FED644" s="41"/>
      <c r="FEE644" s="41"/>
      <c r="FEF644" s="41"/>
      <c r="FEG644" s="41"/>
      <c r="FEH644" s="41"/>
      <c r="FEI644" s="41"/>
      <c r="FEJ644" s="41"/>
      <c r="FEK644" s="41"/>
      <c r="FEL644" s="41"/>
      <c r="FEM644" s="41"/>
      <c r="FEN644" s="41"/>
      <c r="FEO644" s="41"/>
      <c r="FEP644" s="41"/>
      <c r="FEQ644" s="41"/>
      <c r="FER644" s="41"/>
      <c r="FES644" s="41"/>
      <c r="FET644" s="41"/>
      <c r="FEU644" s="41"/>
      <c r="FEV644" s="41"/>
      <c r="FEW644" s="41"/>
      <c r="FEX644" s="41"/>
      <c r="FEY644" s="41"/>
      <c r="FEZ644" s="41"/>
      <c r="FFA644" s="41"/>
      <c r="FFB644" s="41"/>
      <c r="FFC644" s="41"/>
      <c r="FFD644" s="41"/>
      <c r="FFE644" s="41"/>
      <c r="FFF644" s="41"/>
      <c r="FFG644" s="41"/>
      <c r="FFH644" s="41"/>
      <c r="FFI644" s="41"/>
      <c r="FFJ644" s="41"/>
      <c r="FFK644" s="41"/>
      <c r="FFL644" s="41"/>
      <c r="FFM644" s="41"/>
      <c r="FFN644" s="41"/>
      <c r="FFO644" s="41"/>
      <c r="FFP644" s="41"/>
      <c r="FFQ644" s="41"/>
      <c r="FFR644" s="41"/>
      <c r="FFS644" s="41"/>
      <c r="FFT644" s="41"/>
      <c r="FFU644" s="41"/>
      <c r="FFV644" s="41"/>
      <c r="FFW644" s="41"/>
      <c r="FFX644" s="41"/>
      <c r="FFY644" s="41"/>
      <c r="FFZ644" s="41"/>
      <c r="FGA644" s="41"/>
      <c r="FGB644" s="41"/>
      <c r="FGC644" s="41"/>
      <c r="FGD644" s="41"/>
      <c r="FGE644" s="41"/>
      <c r="FGF644" s="41"/>
      <c r="FGG644" s="41"/>
      <c r="FGH644" s="41"/>
      <c r="FGI644" s="41"/>
      <c r="FGJ644" s="41"/>
      <c r="FGK644" s="41"/>
      <c r="FGL644" s="41"/>
      <c r="FGM644" s="41"/>
      <c r="FGN644" s="41"/>
      <c r="FGO644" s="41"/>
      <c r="FGP644" s="41"/>
      <c r="FGQ644" s="41"/>
      <c r="FGR644" s="41"/>
      <c r="FGS644" s="41"/>
      <c r="FGT644" s="41"/>
      <c r="FGU644" s="41"/>
      <c r="FGV644" s="41"/>
      <c r="FGW644" s="41"/>
      <c r="FGX644" s="41"/>
      <c r="FGY644" s="41"/>
      <c r="FGZ644" s="41"/>
      <c r="FHA644" s="41"/>
      <c r="FHB644" s="41"/>
      <c r="FHC644" s="41"/>
      <c r="FHD644" s="41"/>
      <c r="FHE644" s="41"/>
      <c r="FHF644" s="41"/>
      <c r="FHG644" s="41"/>
      <c r="FHH644" s="41"/>
      <c r="FHI644" s="41"/>
      <c r="FHJ644" s="41"/>
      <c r="FHK644" s="41"/>
      <c r="FHL644" s="41"/>
      <c r="FHM644" s="41"/>
      <c r="FHN644" s="41"/>
      <c r="FHO644" s="41"/>
      <c r="FHP644" s="41"/>
      <c r="FHQ644" s="41"/>
      <c r="FHR644" s="41"/>
      <c r="FHS644" s="41"/>
      <c r="FHT644" s="41"/>
      <c r="FHU644" s="41"/>
      <c r="FHV644" s="41"/>
      <c r="FHW644" s="41"/>
      <c r="FHX644" s="41"/>
      <c r="FHY644" s="41"/>
      <c r="FHZ644" s="41"/>
      <c r="FIA644" s="41"/>
      <c r="FIB644" s="41"/>
      <c r="FIC644" s="41"/>
      <c r="FID644" s="41"/>
      <c r="FIE644" s="41"/>
      <c r="FIF644" s="41"/>
      <c r="FIG644" s="41"/>
      <c r="FIH644" s="41"/>
      <c r="FII644" s="41"/>
      <c r="FIJ644" s="41"/>
      <c r="FIK644" s="41"/>
      <c r="FIL644" s="41"/>
      <c r="FIM644" s="41"/>
      <c r="FIN644" s="41"/>
      <c r="FIO644" s="41"/>
      <c r="FIP644" s="41"/>
      <c r="FIQ644" s="41"/>
      <c r="FIR644" s="41"/>
      <c r="FIS644" s="41"/>
      <c r="FIT644" s="41"/>
      <c r="FIU644" s="41"/>
      <c r="FIV644" s="41"/>
      <c r="FIW644" s="41"/>
      <c r="FIX644" s="41"/>
      <c r="FIY644" s="41"/>
      <c r="FIZ644" s="41"/>
      <c r="FJA644" s="41"/>
      <c r="FJB644" s="41"/>
      <c r="FJC644" s="41"/>
      <c r="FJD644" s="41"/>
      <c r="FJE644" s="41"/>
      <c r="FJF644" s="41"/>
      <c r="FJG644" s="41"/>
      <c r="FJH644" s="41"/>
      <c r="FJI644" s="41"/>
      <c r="FJJ644" s="41"/>
      <c r="FJK644" s="41"/>
      <c r="FJL644" s="41"/>
      <c r="FJM644" s="41"/>
      <c r="FJN644" s="41"/>
      <c r="FJO644" s="41"/>
      <c r="FJP644" s="41"/>
      <c r="FJQ644" s="41"/>
      <c r="FJR644" s="41"/>
      <c r="FJS644" s="41"/>
      <c r="FJT644" s="41"/>
      <c r="FJU644" s="41"/>
      <c r="FJV644" s="41"/>
      <c r="FJW644" s="41"/>
      <c r="FJX644" s="41"/>
      <c r="FJY644" s="41"/>
      <c r="FJZ644" s="41"/>
      <c r="FKA644" s="41"/>
      <c r="FKB644" s="41"/>
      <c r="FKC644" s="41"/>
      <c r="FKD644" s="41"/>
      <c r="FKE644" s="41"/>
      <c r="FKF644" s="41"/>
      <c r="FKG644" s="41"/>
      <c r="FKH644" s="41"/>
      <c r="FKI644" s="41"/>
      <c r="FKJ644" s="41"/>
      <c r="FKK644" s="41"/>
      <c r="FKL644" s="41"/>
      <c r="FKM644" s="41"/>
      <c r="FKN644" s="41"/>
      <c r="FKO644" s="41"/>
      <c r="FKP644" s="41"/>
      <c r="FKQ644" s="41"/>
      <c r="FKR644" s="41"/>
      <c r="FKS644" s="41"/>
      <c r="FKT644" s="41"/>
      <c r="FKU644" s="41"/>
      <c r="FKV644" s="41"/>
      <c r="FKW644" s="41"/>
      <c r="FKX644" s="41"/>
      <c r="FKY644" s="41"/>
      <c r="FKZ644" s="41"/>
      <c r="FLA644" s="41"/>
      <c r="FLB644" s="41"/>
      <c r="FLC644" s="41"/>
      <c r="FLD644" s="41"/>
      <c r="FLE644" s="41"/>
      <c r="FLF644" s="41"/>
      <c r="FLG644" s="41"/>
      <c r="FLH644" s="41"/>
      <c r="FLI644" s="41"/>
      <c r="FLJ644" s="41"/>
      <c r="FLK644" s="41"/>
      <c r="FLL644" s="41"/>
      <c r="FLM644" s="41"/>
      <c r="FLN644" s="41"/>
      <c r="FLO644" s="41"/>
      <c r="FLP644" s="41"/>
      <c r="FLQ644" s="41"/>
      <c r="FLR644" s="41"/>
      <c r="FLS644" s="41"/>
      <c r="FLT644" s="41"/>
      <c r="FLU644" s="41"/>
      <c r="FLV644" s="41"/>
      <c r="FLW644" s="41"/>
      <c r="FLX644" s="41"/>
      <c r="FLY644" s="41"/>
      <c r="FLZ644" s="41"/>
      <c r="FMA644" s="41"/>
      <c r="FMB644" s="41"/>
      <c r="FMC644" s="41"/>
      <c r="FMD644" s="41"/>
      <c r="FME644" s="41"/>
      <c r="FMF644" s="41"/>
      <c r="FMG644" s="41"/>
      <c r="FMH644" s="41"/>
      <c r="FMI644" s="41"/>
      <c r="FMJ644" s="41"/>
      <c r="FMK644" s="41"/>
      <c r="FML644" s="41"/>
      <c r="FMM644" s="41"/>
      <c r="FMN644" s="41"/>
      <c r="FMO644" s="41"/>
      <c r="FMP644" s="41"/>
      <c r="FMQ644" s="41"/>
      <c r="FMR644" s="41"/>
      <c r="FMS644" s="41"/>
      <c r="FMT644" s="41"/>
      <c r="FMU644" s="41"/>
      <c r="FMV644" s="41"/>
      <c r="FMW644" s="41"/>
      <c r="FMX644" s="41"/>
      <c r="FMY644" s="41"/>
      <c r="FMZ644" s="41"/>
      <c r="FNA644" s="41"/>
      <c r="FNB644" s="41"/>
      <c r="FNC644" s="41"/>
      <c r="FND644" s="41"/>
      <c r="FNE644" s="41"/>
      <c r="FNF644" s="41"/>
      <c r="FNG644" s="41"/>
      <c r="FNH644" s="41"/>
      <c r="FNI644" s="41"/>
      <c r="FNJ644" s="41"/>
      <c r="FNK644" s="41"/>
      <c r="FNL644" s="41"/>
      <c r="FNM644" s="41"/>
      <c r="FNN644" s="41"/>
      <c r="FNO644" s="41"/>
      <c r="FNP644" s="41"/>
      <c r="FNQ644" s="41"/>
      <c r="FNR644" s="41"/>
      <c r="FNS644" s="41"/>
      <c r="FNT644" s="41"/>
      <c r="FNU644" s="41"/>
      <c r="FNV644" s="41"/>
      <c r="FNW644" s="41"/>
      <c r="FNX644" s="41"/>
      <c r="FNY644" s="41"/>
      <c r="FNZ644" s="41"/>
      <c r="FOA644" s="41"/>
      <c r="FOB644" s="41"/>
      <c r="FOC644" s="41"/>
      <c r="FOD644" s="41"/>
      <c r="FOE644" s="41"/>
      <c r="FOF644" s="41"/>
      <c r="FOG644" s="41"/>
      <c r="FOH644" s="41"/>
      <c r="FOI644" s="41"/>
      <c r="FOJ644" s="41"/>
      <c r="FOK644" s="41"/>
      <c r="FOL644" s="41"/>
      <c r="FOM644" s="41"/>
      <c r="FON644" s="41"/>
      <c r="FOO644" s="41"/>
      <c r="FOP644" s="41"/>
      <c r="FOQ644" s="41"/>
      <c r="FOR644" s="41"/>
      <c r="FOS644" s="41"/>
      <c r="FOT644" s="41"/>
      <c r="FOU644" s="41"/>
      <c r="FOV644" s="41"/>
      <c r="FOW644" s="41"/>
      <c r="FOX644" s="41"/>
      <c r="FOY644" s="41"/>
      <c r="FOZ644" s="41"/>
      <c r="FPA644" s="41"/>
      <c r="FPB644" s="41"/>
      <c r="FPC644" s="41"/>
      <c r="FPD644" s="41"/>
      <c r="FPE644" s="41"/>
      <c r="FPF644" s="41"/>
      <c r="FPG644" s="41"/>
      <c r="FPH644" s="41"/>
      <c r="FPI644" s="41"/>
      <c r="FPJ644" s="41"/>
      <c r="FPK644" s="41"/>
      <c r="FPL644" s="41"/>
      <c r="FPM644" s="41"/>
      <c r="FPN644" s="41"/>
      <c r="FPO644" s="41"/>
      <c r="FPP644" s="41"/>
      <c r="FPQ644" s="41"/>
      <c r="FPR644" s="41"/>
      <c r="FPS644" s="41"/>
      <c r="FPT644" s="41"/>
      <c r="FPU644" s="41"/>
      <c r="FPV644" s="41"/>
      <c r="FPW644" s="41"/>
      <c r="FPX644" s="41"/>
      <c r="FPY644" s="41"/>
      <c r="FPZ644" s="41"/>
      <c r="FQA644" s="41"/>
      <c r="FQB644" s="41"/>
      <c r="FQC644" s="41"/>
      <c r="FQD644" s="41"/>
      <c r="FQE644" s="41"/>
      <c r="FQF644" s="41"/>
      <c r="FQG644" s="41"/>
      <c r="FQH644" s="41"/>
      <c r="FQI644" s="41"/>
      <c r="FQJ644" s="41"/>
      <c r="FQK644" s="41"/>
      <c r="FQL644" s="41"/>
      <c r="FQM644" s="41"/>
      <c r="FQN644" s="41"/>
      <c r="FQO644" s="41"/>
      <c r="FQP644" s="41"/>
      <c r="FQQ644" s="41"/>
      <c r="FQR644" s="41"/>
      <c r="FQS644" s="41"/>
      <c r="FQT644" s="41"/>
      <c r="FQU644" s="41"/>
      <c r="FQV644" s="41"/>
      <c r="FQW644" s="41"/>
      <c r="FQX644" s="41"/>
      <c r="FQY644" s="41"/>
      <c r="FQZ644" s="41"/>
      <c r="FRA644" s="41"/>
      <c r="FRB644" s="41"/>
      <c r="FRC644" s="41"/>
      <c r="FRD644" s="41"/>
      <c r="FRE644" s="41"/>
      <c r="FRF644" s="41"/>
      <c r="FRG644" s="41"/>
      <c r="FRH644" s="41"/>
      <c r="FRI644" s="41"/>
      <c r="FRJ644" s="41"/>
      <c r="FRK644" s="41"/>
      <c r="FRL644" s="41"/>
      <c r="FRM644" s="41"/>
      <c r="FRN644" s="41"/>
      <c r="FRO644" s="41"/>
      <c r="FRP644" s="41"/>
      <c r="FRQ644" s="41"/>
      <c r="FRR644" s="41"/>
      <c r="FRS644" s="41"/>
      <c r="FRT644" s="41"/>
      <c r="FRU644" s="41"/>
      <c r="FRV644" s="41"/>
      <c r="FRW644" s="41"/>
      <c r="FRX644" s="41"/>
      <c r="FRY644" s="41"/>
      <c r="FRZ644" s="41"/>
      <c r="FSA644" s="41"/>
      <c r="FSB644" s="41"/>
      <c r="FSC644" s="41"/>
      <c r="FSD644" s="41"/>
      <c r="FSE644" s="41"/>
      <c r="FSF644" s="41"/>
      <c r="FSG644" s="41"/>
      <c r="FSH644" s="41"/>
      <c r="FSI644" s="41"/>
      <c r="FSJ644" s="41"/>
      <c r="FSK644" s="41"/>
      <c r="FSL644" s="41"/>
      <c r="FSM644" s="41"/>
      <c r="FSN644" s="41"/>
      <c r="FSO644" s="41"/>
      <c r="FSP644" s="41"/>
      <c r="FSQ644" s="41"/>
      <c r="FSR644" s="41"/>
      <c r="FSS644" s="41"/>
      <c r="FST644" s="41"/>
      <c r="FSU644" s="41"/>
      <c r="FSV644" s="41"/>
      <c r="FSW644" s="41"/>
      <c r="FSX644" s="41"/>
      <c r="FSY644" s="41"/>
      <c r="FSZ644" s="41"/>
      <c r="FTA644" s="41"/>
      <c r="FTB644" s="41"/>
      <c r="FTC644" s="41"/>
      <c r="FTD644" s="41"/>
      <c r="FTE644" s="41"/>
      <c r="FTF644" s="41"/>
      <c r="FTG644" s="41"/>
      <c r="FTH644" s="41"/>
      <c r="FTI644" s="41"/>
      <c r="FTJ644" s="41"/>
      <c r="FTK644" s="41"/>
      <c r="FTL644" s="41"/>
      <c r="FTM644" s="41"/>
      <c r="FTN644" s="41"/>
      <c r="FTO644" s="41"/>
      <c r="FTP644" s="41"/>
      <c r="FTQ644" s="41"/>
      <c r="FTR644" s="41"/>
      <c r="FTS644" s="41"/>
      <c r="FTT644" s="41"/>
      <c r="FTU644" s="41"/>
      <c r="FTV644" s="41"/>
      <c r="FTW644" s="41"/>
      <c r="FTX644" s="41"/>
      <c r="FTY644" s="41"/>
      <c r="FTZ644" s="41"/>
      <c r="FUA644" s="41"/>
      <c r="FUB644" s="41"/>
      <c r="FUC644" s="41"/>
      <c r="FUD644" s="41"/>
      <c r="FUE644" s="41"/>
      <c r="FUF644" s="41"/>
      <c r="FUG644" s="41"/>
      <c r="FUH644" s="41"/>
      <c r="FUI644" s="41"/>
      <c r="FUJ644" s="41"/>
      <c r="FUK644" s="41"/>
      <c r="FUL644" s="41"/>
      <c r="FUM644" s="41"/>
      <c r="FUN644" s="41"/>
      <c r="FUO644" s="41"/>
      <c r="FUP644" s="41"/>
      <c r="FUQ644" s="41"/>
      <c r="FUR644" s="41"/>
      <c r="FUS644" s="41"/>
      <c r="FUT644" s="41"/>
      <c r="FUU644" s="41"/>
      <c r="FUV644" s="41"/>
      <c r="FUW644" s="41"/>
      <c r="FUX644" s="41"/>
      <c r="FUY644" s="41"/>
      <c r="FUZ644" s="41"/>
      <c r="FVA644" s="41"/>
      <c r="FVB644" s="41"/>
      <c r="FVC644" s="41"/>
      <c r="FVD644" s="41"/>
      <c r="FVE644" s="41"/>
      <c r="FVF644" s="41"/>
      <c r="FVG644" s="41"/>
      <c r="FVH644" s="41"/>
      <c r="FVI644" s="41"/>
      <c r="FVJ644" s="41"/>
      <c r="FVK644" s="41"/>
      <c r="FVL644" s="41"/>
      <c r="FVM644" s="41"/>
      <c r="FVN644" s="41"/>
      <c r="FVO644" s="41"/>
      <c r="FVP644" s="41"/>
      <c r="FVQ644" s="41"/>
      <c r="FVR644" s="41"/>
      <c r="FVS644" s="41"/>
      <c r="FVT644" s="41"/>
      <c r="FVU644" s="41"/>
      <c r="FVV644" s="41"/>
      <c r="FVW644" s="41"/>
      <c r="FVX644" s="41"/>
      <c r="FVY644" s="41"/>
      <c r="FVZ644" s="41"/>
      <c r="FWA644" s="41"/>
      <c r="FWB644" s="41"/>
      <c r="FWC644" s="41"/>
      <c r="FWD644" s="41"/>
      <c r="FWE644" s="41"/>
      <c r="FWF644" s="41"/>
      <c r="FWG644" s="41"/>
      <c r="FWH644" s="41"/>
      <c r="FWI644" s="41"/>
      <c r="FWJ644" s="41"/>
      <c r="FWK644" s="41"/>
      <c r="FWL644" s="41"/>
      <c r="FWM644" s="41"/>
      <c r="FWN644" s="41"/>
      <c r="FWO644" s="41"/>
      <c r="FWP644" s="41"/>
      <c r="FWQ644" s="41"/>
      <c r="FWR644" s="41"/>
      <c r="FWS644" s="41"/>
      <c r="FWT644" s="41"/>
      <c r="FWU644" s="41"/>
      <c r="FWV644" s="41"/>
      <c r="FWW644" s="41"/>
      <c r="FWX644" s="41"/>
      <c r="FWY644" s="41"/>
      <c r="FWZ644" s="41"/>
      <c r="FXA644" s="41"/>
      <c r="FXB644" s="41"/>
      <c r="FXC644" s="41"/>
      <c r="FXD644" s="41"/>
      <c r="FXE644" s="41"/>
      <c r="FXF644" s="41"/>
      <c r="FXG644" s="41"/>
      <c r="FXH644" s="41"/>
      <c r="FXI644" s="41"/>
      <c r="FXJ644" s="41"/>
      <c r="FXK644" s="41"/>
      <c r="FXL644" s="41"/>
      <c r="FXM644" s="41"/>
      <c r="FXN644" s="41"/>
      <c r="FXO644" s="41"/>
      <c r="FXP644" s="41"/>
      <c r="FXQ644" s="41"/>
      <c r="FXR644" s="41"/>
      <c r="FXS644" s="41"/>
      <c r="FXT644" s="41"/>
      <c r="FXU644" s="41"/>
      <c r="FXV644" s="41"/>
      <c r="FXW644" s="41"/>
      <c r="FXX644" s="41"/>
      <c r="FXY644" s="41"/>
      <c r="FXZ644" s="41"/>
      <c r="FYA644" s="41"/>
      <c r="FYB644" s="41"/>
      <c r="FYC644" s="41"/>
      <c r="FYD644" s="41"/>
      <c r="FYE644" s="41"/>
      <c r="FYF644" s="41"/>
      <c r="FYG644" s="41"/>
      <c r="FYH644" s="41"/>
      <c r="FYI644" s="41"/>
      <c r="FYJ644" s="41"/>
      <c r="FYK644" s="41"/>
      <c r="FYL644" s="41"/>
      <c r="FYM644" s="41"/>
      <c r="FYN644" s="41"/>
      <c r="FYO644" s="41"/>
      <c r="FYP644" s="41"/>
      <c r="FYQ644" s="41"/>
      <c r="FYR644" s="41"/>
      <c r="FYS644" s="41"/>
      <c r="FYT644" s="41"/>
      <c r="FYU644" s="41"/>
      <c r="FYV644" s="41"/>
      <c r="FYW644" s="41"/>
      <c r="FYX644" s="41"/>
      <c r="FYY644" s="41"/>
      <c r="FYZ644" s="41"/>
      <c r="FZA644" s="41"/>
      <c r="FZB644" s="41"/>
      <c r="FZC644" s="41"/>
      <c r="FZD644" s="41"/>
      <c r="FZE644" s="41"/>
      <c r="FZF644" s="41"/>
      <c r="FZG644" s="41"/>
      <c r="FZH644" s="41"/>
      <c r="FZI644" s="41"/>
      <c r="FZJ644" s="41"/>
      <c r="FZK644" s="41"/>
      <c r="FZL644" s="41"/>
      <c r="FZM644" s="41"/>
      <c r="FZN644" s="41"/>
      <c r="FZO644" s="41"/>
      <c r="FZP644" s="41"/>
      <c r="FZQ644" s="41"/>
      <c r="FZR644" s="41"/>
      <c r="FZS644" s="41"/>
      <c r="FZT644" s="41"/>
      <c r="FZU644" s="41"/>
      <c r="FZV644" s="41"/>
      <c r="FZW644" s="41"/>
      <c r="FZX644" s="41"/>
      <c r="FZY644" s="41"/>
      <c r="FZZ644" s="41"/>
      <c r="GAA644" s="41"/>
      <c r="GAB644" s="41"/>
      <c r="GAC644" s="41"/>
      <c r="GAD644" s="41"/>
      <c r="GAE644" s="41"/>
      <c r="GAF644" s="41"/>
      <c r="GAG644" s="41"/>
      <c r="GAH644" s="41"/>
      <c r="GAI644" s="41"/>
      <c r="GAJ644" s="41"/>
      <c r="GAK644" s="41"/>
      <c r="GAL644" s="41"/>
      <c r="GAM644" s="41"/>
      <c r="GAN644" s="41"/>
      <c r="GAO644" s="41"/>
      <c r="GAP644" s="41"/>
      <c r="GAQ644" s="41"/>
      <c r="GAR644" s="41"/>
      <c r="GAS644" s="41"/>
      <c r="GAT644" s="41"/>
      <c r="GAU644" s="41"/>
      <c r="GAV644" s="41"/>
      <c r="GAW644" s="41"/>
      <c r="GAX644" s="41"/>
      <c r="GAY644" s="41"/>
      <c r="GAZ644" s="41"/>
      <c r="GBA644" s="41"/>
      <c r="GBB644" s="41"/>
      <c r="GBC644" s="41"/>
      <c r="GBD644" s="41"/>
      <c r="GBE644" s="41"/>
      <c r="GBF644" s="41"/>
      <c r="GBG644" s="41"/>
      <c r="GBH644" s="41"/>
      <c r="GBI644" s="41"/>
      <c r="GBJ644" s="41"/>
      <c r="GBK644" s="41"/>
      <c r="GBL644" s="41"/>
      <c r="GBM644" s="41"/>
      <c r="GBN644" s="41"/>
      <c r="GBO644" s="41"/>
      <c r="GBP644" s="41"/>
      <c r="GBQ644" s="41"/>
      <c r="GBR644" s="41"/>
      <c r="GBS644" s="41"/>
      <c r="GBT644" s="41"/>
      <c r="GBU644" s="41"/>
      <c r="GBV644" s="41"/>
      <c r="GBW644" s="41"/>
      <c r="GBX644" s="41"/>
      <c r="GBY644" s="41"/>
      <c r="GBZ644" s="41"/>
      <c r="GCA644" s="41"/>
      <c r="GCB644" s="41"/>
      <c r="GCC644" s="41"/>
      <c r="GCD644" s="41"/>
      <c r="GCE644" s="41"/>
      <c r="GCF644" s="41"/>
      <c r="GCG644" s="41"/>
      <c r="GCH644" s="41"/>
      <c r="GCI644" s="41"/>
      <c r="GCJ644" s="41"/>
      <c r="GCK644" s="41"/>
      <c r="GCL644" s="41"/>
      <c r="GCM644" s="41"/>
      <c r="GCN644" s="41"/>
      <c r="GCO644" s="41"/>
      <c r="GCP644" s="41"/>
      <c r="GCQ644" s="41"/>
      <c r="GCR644" s="41"/>
      <c r="GCS644" s="41"/>
      <c r="GCT644" s="41"/>
      <c r="GCU644" s="41"/>
      <c r="GCV644" s="41"/>
      <c r="GCW644" s="41"/>
      <c r="GCX644" s="41"/>
      <c r="GCY644" s="41"/>
      <c r="GCZ644" s="41"/>
      <c r="GDA644" s="41"/>
      <c r="GDB644" s="41"/>
      <c r="GDC644" s="41"/>
      <c r="GDD644" s="41"/>
      <c r="GDE644" s="41"/>
      <c r="GDF644" s="41"/>
      <c r="GDG644" s="41"/>
      <c r="GDH644" s="41"/>
      <c r="GDI644" s="41"/>
      <c r="GDJ644" s="41"/>
      <c r="GDK644" s="41"/>
      <c r="GDL644" s="41"/>
      <c r="GDM644" s="41"/>
      <c r="GDN644" s="41"/>
      <c r="GDO644" s="41"/>
      <c r="GDP644" s="41"/>
      <c r="GDQ644" s="41"/>
      <c r="GDR644" s="41"/>
      <c r="GDS644" s="41"/>
      <c r="GDT644" s="41"/>
      <c r="GDU644" s="41"/>
      <c r="GDV644" s="41"/>
      <c r="GDW644" s="41"/>
      <c r="GDX644" s="41"/>
      <c r="GDY644" s="41"/>
      <c r="GDZ644" s="41"/>
      <c r="GEA644" s="41"/>
      <c r="GEB644" s="41"/>
      <c r="GEC644" s="41"/>
      <c r="GED644" s="41"/>
      <c r="GEE644" s="41"/>
      <c r="GEF644" s="41"/>
      <c r="GEG644" s="41"/>
      <c r="GEH644" s="41"/>
      <c r="GEI644" s="41"/>
      <c r="GEJ644" s="41"/>
      <c r="GEK644" s="41"/>
      <c r="GEL644" s="41"/>
      <c r="GEM644" s="41"/>
      <c r="GEN644" s="41"/>
      <c r="GEO644" s="41"/>
      <c r="GEP644" s="41"/>
      <c r="GEQ644" s="41"/>
      <c r="GER644" s="41"/>
      <c r="GES644" s="41"/>
      <c r="GET644" s="41"/>
      <c r="GEU644" s="41"/>
      <c r="GEV644" s="41"/>
      <c r="GEW644" s="41"/>
      <c r="GEX644" s="41"/>
      <c r="GEY644" s="41"/>
      <c r="GEZ644" s="41"/>
      <c r="GFA644" s="41"/>
      <c r="GFB644" s="41"/>
      <c r="GFC644" s="41"/>
      <c r="GFD644" s="41"/>
      <c r="GFE644" s="41"/>
      <c r="GFF644" s="41"/>
      <c r="GFG644" s="41"/>
      <c r="GFH644" s="41"/>
      <c r="GFI644" s="41"/>
      <c r="GFJ644" s="41"/>
      <c r="GFK644" s="41"/>
      <c r="GFL644" s="41"/>
      <c r="GFM644" s="41"/>
      <c r="GFN644" s="41"/>
      <c r="GFO644" s="41"/>
      <c r="GFP644" s="41"/>
      <c r="GFQ644" s="41"/>
      <c r="GFR644" s="41"/>
      <c r="GFS644" s="41"/>
      <c r="GFT644" s="41"/>
      <c r="GFU644" s="41"/>
      <c r="GFV644" s="41"/>
      <c r="GFW644" s="41"/>
      <c r="GFX644" s="41"/>
      <c r="GFY644" s="41"/>
      <c r="GFZ644" s="41"/>
      <c r="GGA644" s="41"/>
      <c r="GGB644" s="41"/>
      <c r="GGC644" s="41"/>
      <c r="GGD644" s="41"/>
      <c r="GGE644" s="41"/>
      <c r="GGF644" s="41"/>
      <c r="GGG644" s="41"/>
      <c r="GGH644" s="41"/>
      <c r="GGI644" s="41"/>
      <c r="GGJ644" s="41"/>
      <c r="GGK644" s="41"/>
      <c r="GGL644" s="41"/>
      <c r="GGM644" s="41"/>
      <c r="GGN644" s="41"/>
      <c r="GGO644" s="41"/>
      <c r="GGP644" s="41"/>
      <c r="GGQ644" s="41"/>
      <c r="GGR644" s="41"/>
      <c r="GGS644" s="41"/>
      <c r="GGT644" s="41"/>
      <c r="GGU644" s="41"/>
      <c r="GGV644" s="41"/>
      <c r="GGW644" s="41"/>
      <c r="GGX644" s="41"/>
      <c r="GGY644" s="41"/>
      <c r="GGZ644" s="41"/>
      <c r="GHA644" s="41"/>
      <c r="GHB644" s="41"/>
      <c r="GHC644" s="41"/>
      <c r="GHD644" s="41"/>
      <c r="GHE644" s="41"/>
      <c r="GHF644" s="41"/>
      <c r="GHG644" s="41"/>
      <c r="GHH644" s="41"/>
      <c r="GHI644" s="41"/>
      <c r="GHJ644" s="41"/>
      <c r="GHK644" s="41"/>
      <c r="GHL644" s="41"/>
      <c r="GHM644" s="41"/>
      <c r="GHN644" s="41"/>
      <c r="GHO644" s="41"/>
      <c r="GHP644" s="41"/>
      <c r="GHQ644" s="41"/>
      <c r="GHR644" s="41"/>
      <c r="GHS644" s="41"/>
      <c r="GHT644" s="41"/>
      <c r="GHU644" s="41"/>
      <c r="GHV644" s="41"/>
      <c r="GHW644" s="41"/>
      <c r="GHX644" s="41"/>
      <c r="GHY644" s="41"/>
      <c r="GHZ644" s="41"/>
      <c r="GIA644" s="41"/>
      <c r="GIB644" s="41"/>
      <c r="GIC644" s="41"/>
      <c r="GID644" s="41"/>
      <c r="GIE644" s="41"/>
      <c r="GIF644" s="41"/>
      <c r="GIG644" s="41"/>
      <c r="GIH644" s="41"/>
      <c r="GII644" s="41"/>
      <c r="GIJ644" s="41"/>
      <c r="GIK644" s="41"/>
      <c r="GIL644" s="41"/>
      <c r="GIM644" s="41"/>
      <c r="GIN644" s="41"/>
      <c r="GIO644" s="41"/>
      <c r="GIP644" s="41"/>
      <c r="GIQ644" s="41"/>
      <c r="GIR644" s="41"/>
      <c r="GIS644" s="41"/>
      <c r="GIT644" s="41"/>
      <c r="GIU644" s="41"/>
      <c r="GIV644" s="41"/>
      <c r="GIW644" s="41"/>
      <c r="GIX644" s="41"/>
      <c r="GIY644" s="41"/>
      <c r="GIZ644" s="41"/>
      <c r="GJA644" s="41"/>
      <c r="GJB644" s="41"/>
      <c r="GJC644" s="41"/>
      <c r="GJD644" s="41"/>
      <c r="GJE644" s="41"/>
      <c r="GJF644" s="41"/>
      <c r="GJG644" s="41"/>
      <c r="GJH644" s="41"/>
      <c r="GJI644" s="41"/>
      <c r="GJJ644" s="41"/>
      <c r="GJK644" s="41"/>
      <c r="GJL644" s="41"/>
      <c r="GJM644" s="41"/>
      <c r="GJN644" s="41"/>
      <c r="GJO644" s="41"/>
      <c r="GJP644" s="41"/>
      <c r="GJQ644" s="41"/>
      <c r="GJR644" s="41"/>
      <c r="GJS644" s="41"/>
      <c r="GJT644" s="41"/>
      <c r="GJU644" s="41"/>
      <c r="GJV644" s="41"/>
      <c r="GJW644" s="41"/>
      <c r="GJX644" s="41"/>
      <c r="GJY644" s="41"/>
      <c r="GJZ644" s="41"/>
      <c r="GKA644" s="41"/>
      <c r="GKB644" s="41"/>
      <c r="GKC644" s="41"/>
      <c r="GKD644" s="41"/>
      <c r="GKE644" s="41"/>
      <c r="GKF644" s="41"/>
      <c r="GKG644" s="41"/>
      <c r="GKH644" s="41"/>
      <c r="GKI644" s="41"/>
      <c r="GKJ644" s="41"/>
      <c r="GKK644" s="41"/>
      <c r="GKL644" s="41"/>
      <c r="GKM644" s="41"/>
      <c r="GKN644" s="41"/>
      <c r="GKO644" s="41"/>
      <c r="GKP644" s="41"/>
      <c r="GKQ644" s="41"/>
      <c r="GKR644" s="41"/>
      <c r="GKS644" s="41"/>
      <c r="GKT644" s="41"/>
      <c r="GKU644" s="41"/>
      <c r="GKV644" s="41"/>
      <c r="GKW644" s="41"/>
      <c r="GKX644" s="41"/>
      <c r="GKY644" s="41"/>
      <c r="GKZ644" s="41"/>
      <c r="GLA644" s="41"/>
      <c r="GLB644" s="41"/>
      <c r="GLC644" s="41"/>
      <c r="GLD644" s="41"/>
      <c r="GLE644" s="41"/>
      <c r="GLF644" s="41"/>
      <c r="GLG644" s="41"/>
      <c r="GLH644" s="41"/>
      <c r="GLI644" s="41"/>
      <c r="GLJ644" s="41"/>
      <c r="GLK644" s="41"/>
      <c r="GLL644" s="41"/>
      <c r="GLM644" s="41"/>
      <c r="GLN644" s="41"/>
      <c r="GLO644" s="41"/>
      <c r="GLP644" s="41"/>
      <c r="GLQ644" s="41"/>
      <c r="GLR644" s="41"/>
      <c r="GLS644" s="41"/>
      <c r="GLT644" s="41"/>
      <c r="GLU644" s="41"/>
      <c r="GLV644" s="41"/>
      <c r="GLW644" s="41"/>
      <c r="GLX644" s="41"/>
      <c r="GLY644" s="41"/>
      <c r="GLZ644" s="41"/>
      <c r="GMA644" s="41"/>
      <c r="GMB644" s="41"/>
      <c r="GMC644" s="41"/>
      <c r="GMD644" s="41"/>
      <c r="GME644" s="41"/>
      <c r="GMF644" s="41"/>
      <c r="GMG644" s="41"/>
      <c r="GMH644" s="41"/>
      <c r="GMI644" s="41"/>
      <c r="GMJ644" s="41"/>
      <c r="GMK644" s="41"/>
      <c r="GML644" s="41"/>
      <c r="GMM644" s="41"/>
      <c r="GMN644" s="41"/>
      <c r="GMO644" s="41"/>
      <c r="GMP644" s="41"/>
      <c r="GMQ644" s="41"/>
      <c r="GMR644" s="41"/>
      <c r="GMS644" s="41"/>
      <c r="GMT644" s="41"/>
      <c r="GMU644" s="41"/>
      <c r="GMV644" s="41"/>
      <c r="GMW644" s="41"/>
      <c r="GMX644" s="41"/>
      <c r="GMY644" s="41"/>
      <c r="GMZ644" s="41"/>
      <c r="GNA644" s="41"/>
      <c r="GNB644" s="41"/>
      <c r="GNC644" s="41"/>
      <c r="GND644" s="41"/>
      <c r="GNE644" s="41"/>
      <c r="GNF644" s="41"/>
      <c r="GNG644" s="41"/>
      <c r="GNH644" s="41"/>
      <c r="GNI644" s="41"/>
      <c r="GNJ644" s="41"/>
      <c r="GNK644" s="41"/>
      <c r="GNL644" s="41"/>
      <c r="GNM644" s="41"/>
      <c r="GNN644" s="41"/>
      <c r="GNO644" s="41"/>
      <c r="GNP644" s="41"/>
      <c r="GNQ644" s="41"/>
      <c r="GNR644" s="41"/>
      <c r="GNS644" s="41"/>
      <c r="GNT644" s="41"/>
      <c r="GNU644" s="41"/>
      <c r="GNV644" s="41"/>
      <c r="GNW644" s="41"/>
      <c r="GNX644" s="41"/>
      <c r="GNY644" s="41"/>
      <c r="GNZ644" s="41"/>
      <c r="GOA644" s="41"/>
      <c r="GOB644" s="41"/>
      <c r="GOC644" s="41"/>
      <c r="GOD644" s="41"/>
      <c r="GOE644" s="41"/>
      <c r="GOF644" s="41"/>
      <c r="GOG644" s="41"/>
      <c r="GOH644" s="41"/>
      <c r="GOI644" s="41"/>
      <c r="GOJ644" s="41"/>
      <c r="GOK644" s="41"/>
      <c r="GOL644" s="41"/>
      <c r="GOM644" s="41"/>
      <c r="GON644" s="41"/>
      <c r="GOO644" s="41"/>
      <c r="GOP644" s="41"/>
      <c r="GOQ644" s="41"/>
      <c r="GOR644" s="41"/>
      <c r="GOS644" s="41"/>
      <c r="GOT644" s="41"/>
      <c r="GOU644" s="41"/>
      <c r="GOV644" s="41"/>
      <c r="GOW644" s="41"/>
      <c r="GOX644" s="41"/>
      <c r="GOY644" s="41"/>
      <c r="GOZ644" s="41"/>
      <c r="GPA644" s="41"/>
      <c r="GPB644" s="41"/>
      <c r="GPC644" s="41"/>
      <c r="GPD644" s="41"/>
      <c r="GPE644" s="41"/>
      <c r="GPF644" s="41"/>
      <c r="GPG644" s="41"/>
      <c r="GPH644" s="41"/>
      <c r="GPI644" s="41"/>
      <c r="GPJ644" s="41"/>
      <c r="GPK644" s="41"/>
      <c r="GPL644" s="41"/>
      <c r="GPM644" s="41"/>
      <c r="GPN644" s="41"/>
      <c r="GPO644" s="41"/>
      <c r="GPP644" s="41"/>
      <c r="GPQ644" s="41"/>
      <c r="GPR644" s="41"/>
      <c r="GPS644" s="41"/>
      <c r="GPT644" s="41"/>
      <c r="GPU644" s="41"/>
      <c r="GPV644" s="41"/>
      <c r="GPW644" s="41"/>
      <c r="GPX644" s="41"/>
      <c r="GPY644" s="41"/>
      <c r="GPZ644" s="41"/>
      <c r="GQA644" s="41"/>
      <c r="GQB644" s="41"/>
      <c r="GQC644" s="41"/>
      <c r="GQD644" s="41"/>
      <c r="GQE644" s="41"/>
      <c r="GQF644" s="41"/>
      <c r="GQG644" s="41"/>
      <c r="GQH644" s="41"/>
      <c r="GQI644" s="41"/>
      <c r="GQJ644" s="41"/>
      <c r="GQK644" s="41"/>
      <c r="GQL644" s="41"/>
      <c r="GQM644" s="41"/>
      <c r="GQN644" s="41"/>
      <c r="GQO644" s="41"/>
      <c r="GQP644" s="41"/>
      <c r="GQQ644" s="41"/>
      <c r="GQR644" s="41"/>
      <c r="GQS644" s="41"/>
      <c r="GQT644" s="41"/>
      <c r="GQU644" s="41"/>
      <c r="GQV644" s="41"/>
      <c r="GQW644" s="41"/>
      <c r="GQX644" s="41"/>
      <c r="GQY644" s="41"/>
      <c r="GQZ644" s="41"/>
      <c r="GRA644" s="41"/>
      <c r="GRB644" s="41"/>
      <c r="GRC644" s="41"/>
      <c r="GRD644" s="41"/>
      <c r="GRE644" s="41"/>
      <c r="GRF644" s="41"/>
      <c r="GRG644" s="41"/>
      <c r="GRH644" s="41"/>
      <c r="GRI644" s="41"/>
      <c r="GRJ644" s="41"/>
      <c r="GRK644" s="41"/>
      <c r="GRL644" s="41"/>
      <c r="GRM644" s="41"/>
      <c r="GRN644" s="41"/>
      <c r="GRO644" s="41"/>
      <c r="GRP644" s="41"/>
      <c r="GRQ644" s="41"/>
      <c r="GRR644" s="41"/>
      <c r="GRS644" s="41"/>
      <c r="GRT644" s="41"/>
      <c r="GRU644" s="41"/>
      <c r="GRV644" s="41"/>
      <c r="GRW644" s="41"/>
      <c r="GRX644" s="41"/>
      <c r="GRY644" s="41"/>
      <c r="GRZ644" s="41"/>
      <c r="GSA644" s="41"/>
      <c r="GSB644" s="41"/>
      <c r="GSC644" s="41"/>
      <c r="GSD644" s="41"/>
      <c r="GSE644" s="41"/>
      <c r="GSF644" s="41"/>
      <c r="GSG644" s="41"/>
      <c r="GSH644" s="41"/>
      <c r="GSI644" s="41"/>
      <c r="GSJ644" s="41"/>
      <c r="GSK644" s="41"/>
      <c r="GSL644" s="41"/>
      <c r="GSM644" s="41"/>
      <c r="GSN644" s="41"/>
      <c r="GSO644" s="41"/>
      <c r="GSP644" s="41"/>
      <c r="GSQ644" s="41"/>
      <c r="GSR644" s="41"/>
      <c r="GSS644" s="41"/>
      <c r="GST644" s="41"/>
      <c r="GSU644" s="41"/>
      <c r="GSV644" s="41"/>
      <c r="GSW644" s="41"/>
      <c r="GSX644" s="41"/>
      <c r="GSY644" s="41"/>
      <c r="GSZ644" s="41"/>
      <c r="GTA644" s="41"/>
      <c r="GTB644" s="41"/>
      <c r="GTC644" s="41"/>
      <c r="GTD644" s="41"/>
      <c r="GTE644" s="41"/>
      <c r="GTF644" s="41"/>
      <c r="GTG644" s="41"/>
      <c r="GTH644" s="41"/>
      <c r="GTI644" s="41"/>
      <c r="GTJ644" s="41"/>
      <c r="GTK644" s="41"/>
      <c r="GTL644" s="41"/>
      <c r="GTM644" s="41"/>
      <c r="GTN644" s="41"/>
      <c r="GTO644" s="41"/>
      <c r="GTP644" s="41"/>
      <c r="GTQ644" s="41"/>
      <c r="GTR644" s="41"/>
      <c r="GTS644" s="41"/>
      <c r="GTT644" s="41"/>
      <c r="GTU644" s="41"/>
      <c r="GTV644" s="41"/>
      <c r="GTW644" s="41"/>
      <c r="GTX644" s="41"/>
      <c r="GTY644" s="41"/>
      <c r="GTZ644" s="41"/>
      <c r="GUA644" s="41"/>
      <c r="GUB644" s="41"/>
      <c r="GUC644" s="41"/>
      <c r="GUD644" s="41"/>
      <c r="GUE644" s="41"/>
      <c r="GUF644" s="41"/>
      <c r="GUG644" s="41"/>
      <c r="GUH644" s="41"/>
      <c r="GUI644" s="41"/>
      <c r="GUJ644" s="41"/>
      <c r="GUK644" s="41"/>
      <c r="GUL644" s="41"/>
      <c r="GUM644" s="41"/>
      <c r="GUN644" s="41"/>
      <c r="GUO644" s="41"/>
      <c r="GUP644" s="41"/>
      <c r="GUQ644" s="41"/>
      <c r="GUR644" s="41"/>
      <c r="GUS644" s="41"/>
      <c r="GUT644" s="41"/>
      <c r="GUU644" s="41"/>
      <c r="GUV644" s="41"/>
      <c r="GUW644" s="41"/>
      <c r="GUX644" s="41"/>
      <c r="GUY644" s="41"/>
      <c r="GUZ644" s="41"/>
      <c r="GVA644" s="41"/>
      <c r="GVB644" s="41"/>
      <c r="GVC644" s="41"/>
      <c r="GVD644" s="41"/>
      <c r="GVE644" s="41"/>
      <c r="GVF644" s="41"/>
      <c r="GVG644" s="41"/>
      <c r="GVH644" s="41"/>
      <c r="GVI644" s="41"/>
      <c r="GVJ644" s="41"/>
      <c r="GVK644" s="41"/>
      <c r="GVL644" s="41"/>
      <c r="GVM644" s="41"/>
      <c r="GVN644" s="41"/>
      <c r="GVO644" s="41"/>
      <c r="GVP644" s="41"/>
      <c r="GVQ644" s="41"/>
      <c r="GVR644" s="41"/>
      <c r="GVS644" s="41"/>
      <c r="GVT644" s="41"/>
      <c r="GVU644" s="41"/>
      <c r="GVV644" s="41"/>
      <c r="GVW644" s="41"/>
      <c r="GVX644" s="41"/>
      <c r="GVY644" s="41"/>
      <c r="GVZ644" s="41"/>
      <c r="GWA644" s="41"/>
      <c r="GWB644" s="41"/>
      <c r="GWC644" s="41"/>
      <c r="GWD644" s="41"/>
      <c r="GWE644" s="41"/>
      <c r="GWF644" s="41"/>
      <c r="GWG644" s="41"/>
      <c r="GWH644" s="41"/>
      <c r="GWI644" s="41"/>
      <c r="GWJ644" s="41"/>
      <c r="GWK644" s="41"/>
      <c r="GWL644" s="41"/>
      <c r="GWM644" s="41"/>
      <c r="GWN644" s="41"/>
      <c r="GWO644" s="41"/>
      <c r="GWP644" s="41"/>
      <c r="GWQ644" s="41"/>
      <c r="GWR644" s="41"/>
      <c r="GWS644" s="41"/>
      <c r="GWT644" s="41"/>
      <c r="GWU644" s="41"/>
      <c r="GWV644" s="41"/>
      <c r="GWW644" s="41"/>
      <c r="GWX644" s="41"/>
      <c r="GWY644" s="41"/>
      <c r="GWZ644" s="41"/>
      <c r="GXA644" s="41"/>
      <c r="GXB644" s="41"/>
      <c r="GXC644" s="41"/>
      <c r="GXD644" s="41"/>
      <c r="GXE644" s="41"/>
      <c r="GXF644" s="41"/>
      <c r="GXG644" s="41"/>
      <c r="GXH644" s="41"/>
      <c r="GXI644" s="41"/>
      <c r="GXJ644" s="41"/>
      <c r="GXK644" s="41"/>
      <c r="GXL644" s="41"/>
      <c r="GXM644" s="41"/>
      <c r="GXN644" s="41"/>
      <c r="GXO644" s="41"/>
      <c r="GXP644" s="41"/>
      <c r="GXQ644" s="41"/>
      <c r="GXR644" s="41"/>
      <c r="GXS644" s="41"/>
      <c r="GXT644" s="41"/>
      <c r="GXU644" s="41"/>
      <c r="GXV644" s="41"/>
      <c r="GXW644" s="41"/>
      <c r="GXX644" s="41"/>
      <c r="GXY644" s="41"/>
      <c r="GXZ644" s="41"/>
      <c r="GYA644" s="41"/>
      <c r="GYB644" s="41"/>
      <c r="GYC644" s="41"/>
      <c r="GYD644" s="41"/>
      <c r="GYE644" s="41"/>
      <c r="GYF644" s="41"/>
      <c r="GYG644" s="41"/>
      <c r="GYH644" s="41"/>
      <c r="GYI644" s="41"/>
      <c r="GYJ644" s="41"/>
      <c r="GYK644" s="41"/>
      <c r="GYL644" s="41"/>
      <c r="GYM644" s="41"/>
      <c r="GYN644" s="41"/>
      <c r="GYO644" s="41"/>
      <c r="GYP644" s="41"/>
      <c r="GYQ644" s="41"/>
      <c r="GYR644" s="41"/>
      <c r="GYS644" s="41"/>
      <c r="GYT644" s="41"/>
      <c r="GYU644" s="41"/>
      <c r="GYV644" s="41"/>
      <c r="GYW644" s="41"/>
      <c r="GYX644" s="41"/>
      <c r="GYY644" s="41"/>
      <c r="GYZ644" s="41"/>
      <c r="GZA644" s="41"/>
      <c r="GZB644" s="41"/>
      <c r="GZC644" s="41"/>
      <c r="GZD644" s="41"/>
      <c r="GZE644" s="41"/>
      <c r="GZF644" s="41"/>
      <c r="GZG644" s="41"/>
      <c r="GZH644" s="41"/>
      <c r="GZI644" s="41"/>
      <c r="GZJ644" s="41"/>
      <c r="GZK644" s="41"/>
      <c r="GZL644" s="41"/>
      <c r="GZM644" s="41"/>
      <c r="GZN644" s="41"/>
      <c r="GZO644" s="41"/>
      <c r="GZP644" s="41"/>
      <c r="GZQ644" s="41"/>
      <c r="GZR644" s="41"/>
      <c r="GZS644" s="41"/>
      <c r="GZT644" s="41"/>
      <c r="GZU644" s="41"/>
      <c r="GZV644" s="41"/>
      <c r="GZW644" s="41"/>
      <c r="GZX644" s="41"/>
      <c r="GZY644" s="41"/>
      <c r="GZZ644" s="41"/>
      <c r="HAA644" s="41"/>
      <c r="HAB644" s="41"/>
      <c r="HAC644" s="41"/>
      <c r="HAD644" s="41"/>
      <c r="HAE644" s="41"/>
      <c r="HAF644" s="41"/>
      <c r="HAG644" s="41"/>
      <c r="HAH644" s="41"/>
      <c r="HAI644" s="41"/>
      <c r="HAJ644" s="41"/>
      <c r="HAK644" s="41"/>
      <c r="HAL644" s="41"/>
      <c r="HAM644" s="41"/>
      <c r="HAN644" s="41"/>
      <c r="HAO644" s="41"/>
      <c r="HAP644" s="41"/>
      <c r="HAQ644" s="41"/>
      <c r="HAR644" s="41"/>
      <c r="HAS644" s="41"/>
      <c r="HAT644" s="41"/>
      <c r="HAU644" s="41"/>
      <c r="HAV644" s="41"/>
      <c r="HAW644" s="41"/>
      <c r="HAX644" s="41"/>
      <c r="HAY644" s="41"/>
      <c r="HAZ644" s="41"/>
      <c r="HBA644" s="41"/>
      <c r="HBB644" s="41"/>
      <c r="HBC644" s="41"/>
      <c r="HBD644" s="41"/>
      <c r="HBE644" s="41"/>
      <c r="HBF644" s="41"/>
      <c r="HBG644" s="41"/>
      <c r="HBH644" s="41"/>
      <c r="HBI644" s="41"/>
      <c r="HBJ644" s="41"/>
      <c r="HBK644" s="41"/>
      <c r="HBL644" s="41"/>
      <c r="HBM644" s="41"/>
      <c r="HBN644" s="41"/>
      <c r="HBO644" s="41"/>
      <c r="HBP644" s="41"/>
      <c r="HBQ644" s="41"/>
      <c r="HBR644" s="41"/>
      <c r="HBS644" s="41"/>
      <c r="HBT644" s="41"/>
      <c r="HBU644" s="41"/>
      <c r="HBV644" s="41"/>
      <c r="HBW644" s="41"/>
      <c r="HBX644" s="41"/>
      <c r="HBY644" s="41"/>
      <c r="HBZ644" s="41"/>
      <c r="HCA644" s="41"/>
      <c r="HCB644" s="41"/>
      <c r="HCC644" s="41"/>
      <c r="HCD644" s="41"/>
      <c r="HCE644" s="41"/>
      <c r="HCF644" s="41"/>
      <c r="HCG644" s="41"/>
      <c r="HCH644" s="41"/>
      <c r="HCI644" s="41"/>
      <c r="HCJ644" s="41"/>
      <c r="HCK644" s="41"/>
      <c r="HCL644" s="41"/>
      <c r="HCM644" s="41"/>
      <c r="HCN644" s="41"/>
      <c r="HCO644" s="41"/>
      <c r="HCP644" s="41"/>
      <c r="HCQ644" s="41"/>
      <c r="HCR644" s="41"/>
      <c r="HCS644" s="41"/>
      <c r="HCT644" s="41"/>
      <c r="HCU644" s="41"/>
      <c r="HCV644" s="41"/>
      <c r="HCW644" s="41"/>
      <c r="HCX644" s="41"/>
      <c r="HCY644" s="41"/>
      <c r="HCZ644" s="41"/>
      <c r="HDA644" s="41"/>
      <c r="HDB644" s="41"/>
      <c r="HDC644" s="41"/>
      <c r="HDD644" s="41"/>
      <c r="HDE644" s="41"/>
      <c r="HDF644" s="41"/>
      <c r="HDG644" s="41"/>
      <c r="HDH644" s="41"/>
      <c r="HDI644" s="41"/>
      <c r="HDJ644" s="41"/>
      <c r="HDK644" s="41"/>
      <c r="HDL644" s="41"/>
      <c r="HDM644" s="41"/>
      <c r="HDN644" s="41"/>
      <c r="HDO644" s="41"/>
      <c r="HDP644" s="41"/>
      <c r="HDQ644" s="41"/>
      <c r="HDR644" s="41"/>
      <c r="HDS644" s="41"/>
      <c r="HDT644" s="41"/>
      <c r="HDU644" s="41"/>
      <c r="HDV644" s="41"/>
      <c r="HDW644" s="41"/>
      <c r="HDX644" s="41"/>
      <c r="HDY644" s="41"/>
      <c r="HDZ644" s="41"/>
      <c r="HEA644" s="41"/>
      <c r="HEB644" s="41"/>
      <c r="HEC644" s="41"/>
      <c r="HED644" s="41"/>
      <c r="HEE644" s="41"/>
      <c r="HEF644" s="41"/>
      <c r="HEG644" s="41"/>
      <c r="HEH644" s="41"/>
      <c r="HEI644" s="41"/>
      <c r="HEJ644" s="41"/>
      <c r="HEK644" s="41"/>
      <c r="HEL644" s="41"/>
      <c r="HEM644" s="41"/>
      <c r="HEN644" s="41"/>
      <c r="HEO644" s="41"/>
      <c r="HEP644" s="41"/>
      <c r="HEQ644" s="41"/>
      <c r="HER644" s="41"/>
      <c r="HES644" s="41"/>
      <c r="HET644" s="41"/>
      <c r="HEU644" s="41"/>
      <c r="HEV644" s="41"/>
      <c r="HEW644" s="41"/>
      <c r="HEX644" s="41"/>
      <c r="HEY644" s="41"/>
      <c r="HEZ644" s="41"/>
      <c r="HFA644" s="41"/>
      <c r="HFB644" s="41"/>
      <c r="HFC644" s="41"/>
      <c r="HFD644" s="41"/>
      <c r="HFE644" s="41"/>
      <c r="HFF644" s="41"/>
      <c r="HFG644" s="41"/>
      <c r="HFH644" s="41"/>
      <c r="HFI644" s="41"/>
      <c r="HFJ644" s="41"/>
      <c r="HFK644" s="41"/>
      <c r="HFL644" s="41"/>
      <c r="HFM644" s="41"/>
      <c r="HFN644" s="41"/>
      <c r="HFO644" s="41"/>
      <c r="HFP644" s="41"/>
      <c r="HFQ644" s="41"/>
      <c r="HFR644" s="41"/>
      <c r="HFS644" s="41"/>
      <c r="HFT644" s="41"/>
      <c r="HFU644" s="41"/>
      <c r="HFV644" s="41"/>
      <c r="HFW644" s="41"/>
      <c r="HFX644" s="41"/>
      <c r="HFY644" s="41"/>
      <c r="HFZ644" s="41"/>
      <c r="HGA644" s="41"/>
      <c r="HGB644" s="41"/>
      <c r="HGC644" s="41"/>
      <c r="HGD644" s="41"/>
      <c r="HGE644" s="41"/>
      <c r="HGF644" s="41"/>
      <c r="HGG644" s="41"/>
      <c r="HGH644" s="41"/>
      <c r="HGI644" s="41"/>
      <c r="HGJ644" s="41"/>
      <c r="HGK644" s="41"/>
      <c r="HGL644" s="41"/>
      <c r="HGM644" s="41"/>
      <c r="HGN644" s="41"/>
      <c r="HGO644" s="41"/>
      <c r="HGP644" s="41"/>
      <c r="HGQ644" s="41"/>
      <c r="HGR644" s="41"/>
      <c r="HGS644" s="41"/>
      <c r="HGT644" s="41"/>
      <c r="HGU644" s="41"/>
      <c r="HGV644" s="41"/>
      <c r="HGW644" s="41"/>
      <c r="HGX644" s="41"/>
      <c r="HGY644" s="41"/>
      <c r="HGZ644" s="41"/>
      <c r="HHA644" s="41"/>
      <c r="HHB644" s="41"/>
      <c r="HHC644" s="41"/>
      <c r="HHD644" s="41"/>
      <c r="HHE644" s="41"/>
      <c r="HHF644" s="41"/>
      <c r="HHG644" s="41"/>
      <c r="HHH644" s="41"/>
      <c r="HHI644" s="41"/>
      <c r="HHJ644" s="41"/>
      <c r="HHK644" s="41"/>
      <c r="HHL644" s="41"/>
      <c r="HHM644" s="41"/>
      <c r="HHN644" s="41"/>
      <c r="HHO644" s="41"/>
      <c r="HHP644" s="41"/>
      <c r="HHQ644" s="41"/>
      <c r="HHR644" s="41"/>
      <c r="HHS644" s="41"/>
      <c r="HHT644" s="41"/>
      <c r="HHU644" s="41"/>
      <c r="HHV644" s="41"/>
      <c r="HHW644" s="41"/>
      <c r="HHX644" s="41"/>
      <c r="HHY644" s="41"/>
      <c r="HHZ644" s="41"/>
      <c r="HIA644" s="41"/>
      <c r="HIB644" s="41"/>
      <c r="HIC644" s="41"/>
      <c r="HID644" s="41"/>
      <c r="HIE644" s="41"/>
      <c r="HIF644" s="41"/>
      <c r="HIG644" s="41"/>
      <c r="HIH644" s="41"/>
      <c r="HII644" s="41"/>
      <c r="HIJ644" s="41"/>
      <c r="HIK644" s="41"/>
      <c r="HIL644" s="41"/>
      <c r="HIM644" s="41"/>
      <c r="HIN644" s="41"/>
      <c r="HIO644" s="41"/>
      <c r="HIP644" s="41"/>
      <c r="HIQ644" s="41"/>
      <c r="HIR644" s="41"/>
      <c r="HIS644" s="41"/>
      <c r="HIT644" s="41"/>
      <c r="HIU644" s="41"/>
      <c r="HIV644" s="41"/>
      <c r="HIW644" s="41"/>
      <c r="HIX644" s="41"/>
      <c r="HIY644" s="41"/>
      <c r="HIZ644" s="41"/>
      <c r="HJA644" s="41"/>
      <c r="HJB644" s="41"/>
      <c r="HJC644" s="41"/>
      <c r="HJD644" s="41"/>
      <c r="HJE644" s="41"/>
      <c r="HJF644" s="41"/>
      <c r="HJG644" s="41"/>
      <c r="HJH644" s="41"/>
      <c r="HJI644" s="41"/>
      <c r="HJJ644" s="41"/>
      <c r="HJK644" s="41"/>
      <c r="HJL644" s="41"/>
      <c r="HJM644" s="41"/>
      <c r="HJN644" s="41"/>
      <c r="HJO644" s="41"/>
      <c r="HJP644" s="41"/>
      <c r="HJQ644" s="41"/>
      <c r="HJR644" s="41"/>
      <c r="HJS644" s="41"/>
      <c r="HJT644" s="41"/>
      <c r="HJU644" s="41"/>
      <c r="HJV644" s="41"/>
      <c r="HJW644" s="41"/>
      <c r="HJX644" s="41"/>
      <c r="HJY644" s="41"/>
      <c r="HJZ644" s="41"/>
      <c r="HKA644" s="41"/>
      <c r="HKB644" s="41"/>
      <c r="HKC644" s="41"/>
      <c r="HKD644" s="41"/>
      <c r="HKE644" s="41"/>
      <c r="HKF644" s="41"/>
      <c r="HKG644" s="41"/>
      <c r="HKH644" s="41"/>
      <c r="HKI644" s="41"/>
      <c r="HKJ644" s="41"/>
      <c r="HKK644" s="41"/>
      <c r="HKL644" s="41"/>
      <c r="HKM644" s="41"/>
      <c r="HKN644" s="41"/>
      <c r="HKO644" s="41"/>
      <c r="HKP644" s="41"/>
      <c r="HKQ644" s="41"/>
      <c r="HKR644" s="41"/>
      <c r="HKS644" s="41"/>
      <c r="HKT644" s="41"/>
      <c r="HKU644" s="41"/>
      <c r="HKV644" s="41"/>
      <c r="HKW644" s="41"/>
      <c r="HKX644" s="41"/>
      <c r="HKY644" s="41"/>
      <c r="HKZ644" s="41"/>
      <c r="HLA644" s="41"/>
      <c r="HLB644" s="41"/>
      <c r="HLC644" s="41"/>
      <c r="HLD644" s="41"/>
      <c r="HLE644" s="41"/>
      <c r="HLF644" s="41"/>
      <c r="HLG644" s="41"/>
      <c r="HLH644" s="41"/>
      <c r="HLI644" s="41"/>
      <c r="HLJ644" s="41"/>
      <c r="HLK644" s="41"/>
      <c r="HLL644" s="41"/>
      <c r="HLM644" s="41"/>
      <c r="HLN644" s="41"/>
      <c r="HLO644" s="41"/>
      <c r="HLP644" s="41"/>
      <c r="HLQ644" s="41"/>
      <c r="HLR644" s="41"/>
      <c r="HLS644" s="41"/>
      <c r="HLT644" s="41"/>
      <c r="HLU644" s="41"/>
      <c r="HLV644" s="41"/>
      <c r="HLW644" s="41"/>
      <c r="HLX644" s="41"/>
      <c r="HLY644" s="41"/>
      <c r="HLZ644" s="41"/>
      <c r="HMA644" s="41"/>
      <c r="HMB644" s="41"/>
      <c r="HMC644" s="41"/>
      <c r="HMD644" s="41"/>
      <c r="HME644" s="41"/>
      <c r="HMF644" s="41"/>
      <c r="HMG644" s="41"/>
      <c r="HMH644" s="41"/>
      <c r="HMI644" s="41"/>
      <c r="HMJ644" s="41"/>
      <c r="HMK644" s="41"/>
      <c r="HML644" s="41"/>
      <c r="HMM644" s="41"/>
      <c r="HMN644" s="41"/>
      <c r="HMO644" s="41"/>
      <c r="HMP644" s="41"/>
      <c r="HMQ644" s="41"/>
      <c r="HMR644" s="41"/>
      <c r="HMS644" s="41"/>
      <c r="HMT644" s="41"/>
      <c r="HMU644" s="41"/>
      <c r="HMV644" s="41"/>
      <c r="HMW644" s="41"/>
      <c r="HMX644" s="41"/>
      <c r="HMY644" s="41"/>
      <c r="HMZ644" s="41"/>
      <c r="HNA644" s="41"/>
      <c r="HNB644" s="41"/>
      <c r="HNC644" s="41"/>
      <c r="HND644" s="41"/>
      <c r="HNE644" s="41"/>
      <c r="HNF644" s="41"/>
      <c r="HNG644" s="41"/>
      <c r="HNH644" s="41"/>
      <c r="HNI644" s="41"/>
      <c r="HNJ644" s="41"/>
      <c r="HNK644" s="41"/>
      <c r="HNL644" s="41"/>
      <c r="HNM644" s="41"/>
      <c r="HNN644" s="41"/>
      <c r="HNO644" s="41"/>
      <c r="HNP644" s="41"/>
      <c r="HNQ644" s="41"/>
      <c r="HNR644" s="41"/>
      <c r="HNS644" s="41"/>
      <c r="HNT644" s="41"/>
      <c r="HNU644" s="41"/>
      <c r="HNV644" s="41"/>
      <c r="HNW644" s="41"/>
      <c r="HNX644" s="41"/>
      <c r="HNY644" s="41"/>
      <c r="HNZ644" s="41"/>
      <c r="HOA644" s="41"/>
      <c r="HOB644" s="41"/>
      <c r="HOC644" s="41"/>
      <c r="HOD644" s="41"/>
      <c r="HOE644" s="41"/>
      <c r="HOF644" s="41"/>
      <c r="HOG644" s="41"/>
      <c r="HOH644" s="41"/>
      <c r="HOI644" s="41"/>
      <c r="HOJ644" s="41"/>
      <c r="HOK644" s="41"/>
      <c r="HOL644" s="41"/>
      <c r="HOM644" s="41"/>
      <c r="HON644" s="41"/>
      <c r="HOO644" s="41"/>
      <c r="HOP644" s="41"/>
      <c r="HOQ644" s="41"/>
      <c r="HOR644" s="41"/>
      <c r="HOS644" s="41"/>
      <c r="HOT644" s="41"/>
      <c r="HOU644" s="41"/>
      <c r="HOV644" s="41"/>
      <c r="HOW644" s="41"/>
      <c r="HOX644" s="41"/>
      <c r="HOY644" s="41"/>
      <c r="HOZ644" s="41"/>
      <c r="HPA644" s="41"/>
      <c r="HPB644" s="41"/>
      <c r="HPC644" s="41"/>
      <c r="HPD644" s="41"/>
      <c r="HPE644" s="41"/>
      <c r="HPF644" s="41"/>
      <c r="HPG644" s="41"/>
      <c r="HPH644" s="41"/>
      <c r="HPI644" s="41"/>
      <c r="HPJ644" s="41"/>
      <c r="HPK644" s="41"/>
      <c r="HPL644" s="41"/>
      <c r="HPM644" s="41"/>
      <c r="HPN644" s="41"/>
      <c r="HPO644" s="41"/>
      <c r="HPP644" s="41"/>
      <c r="HPQ644" s="41"/>
      <c r="HPR644" s="41"/>
      <c r="HPS644" s="41"/>
      <c r="HPT644" s="41"/>
      <c r="HPU644" s="41"/>
      <c r="HPV644" s="41"/>
      <c r="HPW644" s="41"/>
      <c r="HPX644" s="41"/>
      <c r="HPY644" s="41"/>
      <c r="HPZ644" s="41"/>
      <c r="HQA644" s="41"/>
      <c r="HQB644" s="41"/>
      <c r="HQC644" s="41"/>
      <c r="HQD644" s="41"/>
      <c r="HQE644" s="41"/>
      <c r="HQF644" s="41"/>
      <c r="HQG644" s="41"/>
      <c r="HQH644" s="41"/>
      <c r="HQI644" s="41"/>
      <c r="HQJ644" s="41"/>
      <c r="HQK644" s="41"/>
      <c r="HQL644" s="41"/>
      <c r="HQM644" s="41"/>
      <c r="HQN644" s="41"/>
      <c r="HQO644" s="41"/>
      <c r="HQP644" s="41"/>
      <c r="HQQ644" s="41"/>
      <c r="HQR644" s="41"/>
      <c r="HQS644" s="41"/>
      <c r="HQT644" s="41"/>
      <c r="HQU644" s="41"/>
      <c r="HQV644" s="41"/>
      <c r="HQW644" s="41"/>
      <c r="HQX644" s="41"/>
      <c r="HQY644" s="41"/>
      <c r="HQZ644" s="41"/>
      <c r="HRA644" s="41"/>
      <c r="HRB644" s="41"/>
      <c r="HRC644" s="41"/>
      <c r="HRD644" s="41"/>
      <c r="HRE644" s="41"/>
      <c r="HRF644" s="41"/>
      <c r="HRG644" s="41"/>
      <c r="HRH644" s="41"/>
      <c r="HRI644" s="41"/>
      <c r="HRJ644" s="41"/>
      <c r="HRK644" s="41"/>
      <c r="HRL644" s="41"/>
      <c r="HRM644" s="41"/>
      <c r="HRN644" s="41"/>
      <c r="HRO644" s="41"/>
      <c r="HRP644" s="41"/>
      <c r="HRQ644" s="41"/>
      <c r="HRR644" s="41"/>
      <c r="HRS644" s="41"/>
      <c r="HRT644" s="41"/>
      <c r="HRU644" s="41"/>
      <c r="HRV644" s="41"/>
      <c r="HRW644" s="41"/>
      <c r="HRX644" s="41"/>
      <c r="HRY644" s="41"/>
      <c r="HRZ644" s="41"/>
      <c r="HSA644" s="41"/>
      <c r="HSB644" s="41"/>
      <c r="HSC644" s="41"/>
      <c r="HSD644" s="41"/>
      <c r="HSE644" s="41"/>
      <c r="HSF644" s="41"/>
      <c r="HSG644" s="41"/>
      <c r="HSH644" s="41"/>
      <c r="HSI644" s="41"/>
      <c r="HSJ644" s="41"/>
      <c r="HSK644" s="41"/>
      <c r="HSL644" s="41"/>
      <c r="HSM644" s="41"/>
      <c r="HSN644" s="41"/>
      <c r="HSO644" s="41"/>
      <c r="HSP644" s="41"/>
      <c r="HSQ644" s="41"/>
      <c r="HSR644" s="41"/>
      <c r="HSS644" s="41"/>
      <c r="HST644" s="41"/>
      <c r="HSU644" s="41"/>
      <c r="HSV644" s="41"/>
      <c r="HSW644" s="41"/>
      <c r="HSX644" s="41"/>
      <c r="HSY644" s="41"/>
      <c r="HSZ644" s="41"/>
      <c r="HTA644" s="41"/>
      <c r="HTB644" s="41"/>
      <c r="HTC644" s="41"/>
      <c r="HTD644" s="41"/>
      <c r="HTE644" s="41"/>
      <c r="HTF644" s="41"/>
      <c r="HTG644" s="41"/>
      <c r="HTH644" s="41"/>
      <c r="HTI644" s="41"/>
      <c r="HTJ644" s="41"/>
      <c r="HTK644" s="41"/>
      <c r="HTL644" s="41"/>
      <c r="HTM644" s="41"/>
      <c r="HTN644" s="41"/>
      <c r="HTO644" s="41"/>
      <c r="HTP644" s="41"/>
      <c r="HTQ644" s="41"/>
      <c r="HTR644" s="41"/>
      <c r="HTS644" s="41"/>
      <c r="HTT644" s="41"/>
      <c r="HTU644" s="41"/>
      <c r="HTV644" s="41"/>
      <c r="HTW644" s="41"/>
      <c r="HTX644" s="41"/>
      <c r="HTY644" s="41"/>
      <c r="HTZ644" s="41"/>
      <c r="HUA644" s="41"/>
      <c r="HUB644" s="41"/>
      <c r="HUC644" s="41"/>
      <c r="HUD644" s="41"/>
      <c r="HUE644" s="41"/>
      <c r="HUF644" s="41"/>
      <c r="HUG644" s="41"/>
      <c r="HUH644" s="41"/>
      <c r="HUI644" s="41"/>
      <c r="HUJ644" s="41"/>
      <c r="HUK644" s="41"/>
      <c r="HUL644" s="41"/>
      <c r="HUM644" s="41"/>
      <c r="HUN644" s="41"/>
      <c r="HUO644" s="41"/>
      <c r="HUP644" s="41"/>
      <c r="HUQ644" s="41"/>
      <c r="HUR644" s="41"/>
      <c r="HUS644" s="41"/>
      <c r="HUT644" s="41"/>
      <c r="HUU644" s="41"/>
      <c r="HUV644" s="41"/>
      <c r="HUW644" s="41"/>
      <c r="HUX644" s="41"/>
      <c r="HUY644" s="41"/>
      <c r="HUZ644" s="41"/>
      <c r="HVA644" s="41"/>
      <c r="HVB644" s="41"/>
      <c r="HVC644" s="41"/>
      <c r="HVD644" s="41"/>
      <c r="HVE644" s="41"/>
      <c r="HVF644" s="41"/>
      <c r="HVG644" s="41"/>
      <c r="HVH644" s="41"/>
      <c r="HVI644" s="41"/>
      <c r="HVJ644" s="41"/>
      <c r="HVK644" s="41"/>
      <c r="HVL644" s="41"/>
      <c r="HVM644" s="41"/>
      <c r="HVN644" s="41"/>
      <c r="HVO644" s="41"/>
      <c r="HVP644" s="41"/>
      <c r="HVQ644" s="41"/>
      <c r="HVR644" s="41"/>
      <c r="HVS644" s="41"/>
      <c r="HVT644" s="41"/>
      <c r="HVU644" s="41"/>
      <c r="HVV644" s="41"/>
      <c r="HVW644" s="41"/>
      <c r="HVX644" s="41"/>
      <c r="HVY644" s="41"/>
      <c r="HVZ644" s="41"/>
      <c r="HWA644" s="41"/>
      <c r="HWB644" s="41"/>
      <c r="HWC644" s="41"/>
      <c r="HWD644" s="41"/>
      <c r="HWE644" s="41"/>
      <c r="HWF644" s="41"/>
      <c r="HWG644" s="41"/>
      <c r="HWH644" s="41"/>
      <c r="HWI644" s="41"/>
      <c r="HWJ644" s="41"/>
      <c r="HWK644" s="41"/>
      <c r="HWL644" s="41"/>
      <c r="HWM644" s="41"/>
      <c r="HWN644" s="41"/>
      <c r="HWO644" s="41"/>
      <c r="HWP644" s="41"/>
      <c r="HWQ644" s="41"/>
      <c r="HWR644" s="41"/>
      <c r="HWS644" s="41"/>
      <c r="HWT644" s="41"/>
      <c r="HWU644" s="41"/>
      <c r="HWV644" s="41"/>
      <c r="HWW644" s="41"/>
      <c r="HWX644" s="41"/>
      <c r="HWY644" s="41"/>
      <c r="HWZ644" s="41"/>
      <c r="HXA644" s="41"/>
      <c r="HXB644" s="41"/>
      <c r="HXC644" s="41"/>
      <c r="HXD644" s="41"/>
      <c r="HXE644" s="41"/>
      <c r="HXF644" s="41"/>
      <c r="HXG644" s="41"/>
      <c r="HXH644" s="41"/>
      <c r="HXI644" s="41"/>
      <c r="HXJ644" s="41"/>
      <c r="HXK644" s="41"/>
      <c r="HXL644" s="41"/>
      <c r="HXM644" s="41"/>
      <c r="HXN644" s="41"/>
      <c r="HXO644" s="41"/>
      <c r="HXP644" s="41"/>
      <c r="HXQ644" s="41"/>
      <c r="HXR644" s="41"/>
      <c r="HXS644" s="41"/>
      <c r="HXT644" s="41"/>
      <c r="HXU644" s="41"/>
      <c r="HXV644" s="41"/>
      <c r="HXW644" s="41"/>
      <c r="HXX644" s="41"/>
      <c r="HXY644" s="41"/>
      <c r="HXZ644" s="41"/>
      <c r="HYA644" s="41"/>
      <c r="HYB644" s="41"/>
      <c r="HYC644" s="41"/>
      <c r="HYD644" s="41"/>
      <c r="HYE644" s="41"/>
      <c r="HYF644" s="41"/>
      <c r="HYG644" s="41"/>
      <c r="HYH644" s="41"/>
      <c r="HYI644" s="41"/>
      <c r="HYJ644" s="41"/>
      <c r="HYK644" s="41"/>
      <c r="HYL644" s="41"/>
      <c r="HYM644" s="41"/>
      <c r="HYN644" s="41"/>
      <c r="HYO644" s="41"/>
      <c r="HYP644" s="41"/>
      <c r="HYQ644" s="41"/>
      <c r="HYR644" s="41"/>
      <c r="HYS644" s="41"/>
      <c r="HYT644" s="41"/>
      <c r="HYU644" s="41"/>
      <c r="HYV644" s="41"/>
      <c r="HYW644" s="41"/>
      <c r="HYX644" s="41"/>
      <c r="HYY644" s="41"/>
      <c r="HYZ644" s="41"/>
      <c r="HZA644" s="41"/>
      <c r="HZB644" s="41"/>
      <c r="HZC644" s="41"/>
      <c r="HZD644" s="41"/>
      <c r="HZE644" s="41"/>
      <c r="HZF644" s="41"/>
      <c r="HZG644" s="41"/>
      <c r="HZH644" s="41"/>
      <c r="HZI644" s="41"/>
      <c r="HZJ644" s="41"/>
      <c r="HZK644" s="41"/>
      <c r="HZL644" s="41"/>
      <c r="HZM644" s="41"/>
      <c r="HZN644" s="41"/>
      <c r="HZO644" s="41"/>
      <c r="HZP644" s="41"/>
      <c r="HZQ644" s="41"/>
      <c r="HZR644" s="41"/>
      <c r="HZS644" s="41"/>
      <c r="HZT644" s="41"/>
      <c r="HZU644" s="41"/>
      <c r="HZV644" s="41"/>
      <c r="HZW644" s="41"/>
      <c r="HZX644" s="41"/>
      <c r="HZY644" s="41"/>
      <c r="HZZ644" s="41"/>
      <c r="IAA644" s="41"/>
      <c r="IAB644" s="41"/>
      <c r="IAC644" s="41"/>
      <c r="IAD644" s="41"/>
      <c r="IAE644" s="41"/>
      <c r="IAF644" s="41"/>
      <c r="IAG644" s="41"/>
      <c r="IAH644" s="41"/>
      <c r="IAI644" s="41"/>
      <c r="IAJ644" s="41"/>
      <c r="IAK644" s="41"/>
      <c r="IAL644" s="41"/>
      <c r="IAM644" s="41"/>
      <c r="IAN644" s="41"/>
      <c r="IAO644" s="41"/>
      <c r="IAP644" s="41"/>
      <c r="IAQ644" s="41"/>
      <c r="IAR644" s="41"/>
      <c r="IAS644" s="41"/>
      <c r="IAT644" s="41"/>
      <c r="IAU644" s="41"/>
      <c r="IAV644" s="41"/>
      <c r="IAW644" s="41"/>
      <c r="IAX644" s="41"/>
      <c r="IAY644" s="41"/>
      <c r="IAZ644" s="41"/>
      <c r="IBA644" s="41"/>
      <c r="IBB644" s="41"/>
      <c r="IBC644" s="41"/>
      <c r="IBD644" s="41"/>
      <c r="IBE644" s="41"/>
      <c r="IBF644" s="41"/>
      <c r="IBG644" s="41"/>
      <c r="IBH644" s="41"/>
      <c r="IBI644" s="41"/>
      <c r="IBJ644" s="41"/>
      <c r="IBK644" s="41"/>
      <c r="IBL644" s="41"/>
      <c r="IBM644" s="41"/>
      <c r="IBN644" s="41"/>
      <c r="IBO644" s="41"/>
      <c r="IBP644" s="41"/>
      <c r="IBQ644" s="41"/>
      <c r="IBR644" s="41"/>
      <c r="IBS644" s="41"/>
      <c r="IBT644" s="41"/>
      <c r="IBU644" s="41"/>
      <c r="IBV644" s="41"/>
      <c r="IBW644" s="41"/>
      <c r="IBX644" s="41"/>
      <c r="IBY644" s="41"/>
      <c r="IBZ644" s="41"/>
      <c r="ICA644" s="41"/>
      <c r="ICB644" s="41"/>
      <c r="ICC644" s="41"/>
      <c r="ICD644" s="41"/>
      <c r="ICE644" s="41"/>
      <c r="ICF644" s="41"/>
      <c r="ICG644" s="41"/>
      <c r="ICH644" s="41"/>
      <c r="ICI644" s="41"/>
      <c r="ICJ644" s="41"/>
      <c r="ICK644" s="41"/>
      <c r="ICL644" s="41"/>
      <c r="ICM644" s="41"/>
      <c r="ICN644" s="41"/>
      <c r="ICO644" s="41"/>
      <c r="ICP644" s="41"/>
      <c r="ICQ644" s="41"/>
      <c r="ICR644" s="41"/>
      <c r="ICS644" s="41"/>
      <c r="ICT644" s="41"/>
      <c r="ICU644" s="41"/>
      <c r="ICV644" s="41"/>
      <c r="ICW644" s="41"/>
      <c r="ICX644" s="41"/>
      <c r="ICY644" s="41"/>
      <c r="ICZ644" s="41"/>
      <c r="IDA644" s="41"/>
      <c r="IDB644" s="41"/>
      <c r="IDC644" s="41"/>
      <c r="IDD644" s="41"/>
      <c r="IDE644" s="41"/>
      <c r="IDF644" s="41"/>
      <c r="IDG644" s="41"/>
      <c r="IDH644" s="41"/>
      <c r="IDI644" s="41"/>
      <c r="IDJ644" s="41"/>
      <c r="IDK644" s="41"/>
      <c r="IDL644" s="41"/>
      <c r="IDM644" s="41"/>
      <c r="IDN644" s="41"/>
      <c r="IDO644" s="41"/>
      <c r="IDP644" s="41"/>
      <c r="IDQ644" s="41"/>
      <c r="IDR644" s="41"/>
      <c r="IDS644" s="41"/>
      <c r="IDT644" s="41"/>
      <c r="IDU644" s="41"/>
      <c r="IDV644" s="41"/>
      <c r="IDW644" s="41"/>
      <c r="IDX644" s="41"/>
      <c r="IDY644" s="41"/>
      <c r="IDZ644" s="41"/>
      <c r="IEA644" s="41"/>
      <c r="IEB644" s="41"/>
      <c r="IEC644" s="41"/>
      <c r="IED644" s="41"/>
      <c r="IEE644" s="41"/>
      <c r="IEF644" s="41"/>
      <c r="IEG644" s="41"/>
      <c r="IEH644" s="41"/>
      <c r="IEI644" s="41"/>
      <c r="IEJ644" s="41"/>
      <c r="IEK644" s="41"/>
      <c r="IEL644" s="41"/>
      <c r="IEM644" s="41"/>
      <c r="IEN644" s="41"/>
      <c r="IEO644" s="41"/>
      <c r="IEP644" s="41"/>
      <c r="IEQ644" s="41"/>
      <c r="IER644" s="41"/>
      <c r="IES644" s="41"/>
      <c r="IET644" s="41"/>
      <c r="IEU644" s="41"/>
      <c r="IEV644" s="41"/>
      <c r="IEW644" s="41"/>
      <c r="IEX644" s="41"/>
      <c r="IEY644" s="41"/>
      <c r="IEZ644" s="41"/>
      <c r="IFA644" s="41"/>
      <c r="IFB644" s="41"/>
      <c r="IFC644" s="41"/>
      <c r="IFD644" s="41"/>
      <c r="IFE644" s="41"/>
      <c r="IFF644" s="41"/>
      <c r="IFG644" s="41"/>
      <c r="IFH644" s="41"/>
      <c r="IFI644" s="41"/>
      <c r="IFJ644" s="41"/>
      <c r="IFK644" s="41"/>
      <c r="IFL644" s="41"/>
      <c r="IFM644" s="41"/>
      <c r="IFN644" s="41"/>
      <c r="IFO644" s="41"/>
      <c r="IFP644" s="41"/>
      <c r="IFQ644" s="41"/>
      <c r="IFR644" s="41"/>
      <c r="IFS644" s="41"/>
      <c r="IFT644" s="41"/>
      <c r="IFU644" s="41"/>
      <c r="IFV644" s="41"/>
      <c r="IFW644" s="41"/>
      <c r="IFX644" s="41"/>
      <c r="IFY644" s="41"/>
      <c r="IFZ644" s="41"/>
      <c r="IGA644" s="41"/>
      <c r="IGB644" s="41"/>
      <c r="IGC644" s="41"/>
      <c r="IGD644" s="41"/>
      <c r="IGE644" s="41"/>
      <c r="IGF644" s="41"/>
      <c r="IGG644" s="41"/>
      <c r="IGH644" s="41"/>
      <c r="IGI644" s="41"/>
      <c r="IGJ644" s="41"/>
      <c r="IGK644" s="41"/>
      <c r="IGL644" s="41"/>
      <c r="IGM644" s="41"/>
      <c r="IGN644" s="41"/>
      <c r="IGO644" s="41"/>
      <c r="IGP644" s="41"/>
      <c r="IGQ644" s="41"/>
      <c r="IGR644" s="41"/>
      <c r="IGS644" s="41"/>
      <c r="IGT644" s="41"/>
      <c r="IGU644" s="41"/>
      <c r="IGV644" s="41"/>
      <c r="IGW644" s="41"/>
      <c r="IGX644" s="41"/>
      <c r="IGY644" s="41"/>
      <c r="IGZ644" s="41"/>
      <c r="IHA644" s="41"/>
      <c r="IHB644" s="41"/>
      <c r="IHC644" s="41"/>
      <c r="IHD644" s="41"/>
      <c r="IHE644" s="41"/>
      <c r="IHF644" s="41"/>
      <c r="IHG644" s="41"/>
      <c r="IHH644" s="41"/>
      <c r="IHI644" s="41"/>
      <c r="IHJ644" s="41"/>
      <c r="IHK644" s="41"/>
      <c r="IHL644" s="41"/>
      <c r="IHM644" s="41"/>
      <c r="IHN644" s="41"/>
      <c r="IHO644" s="41"/>
      <c r="IHP644" s="41"/>
      <c r="IHQ644" s="41"/>
      <c r="IHR644" s="41"/>
      <c r="IHS644" s="41"/>
      <c r="IHT644" s="41"/>
      <c r="IHU644" s="41"/>
      <c r="IHV644" s="41"/>
      <c r="IHW644" s="41"/>
      <c r="IHX644" s="41"/>
      <c r="IHY644" s="41"/>
      <c r="IHZ644" s="41"/>
      <c r="IIA644" s="41"/>
      <c r="IIB644" s="41"/>
      <c r="IIC644" s="41"/>
      <c r="IID644" s="41"/>
      <c r="IIE644" s="41"/>
      <c r="IIF644" s="41"/>
      <c r="IIG644" s="41"/>
      <c r="IIH644" s="41"/>
      <c r="III644" s="41"/>
      <c r="IIJ644" s="41"/>
      <c r="IIK644" s="41"/>
      <c r="IIL644" s="41"/>
      <c r="IIM644" s="41"/>
      <c r="IIN644" s="41"/>
      <c r="IIO644" s="41"/>
      <c r="IIP644" s="41"/>
      <c r="IIQ644" s="41"/>
      <c r="IIR644" s="41"/>
      <c r="IIS644" s="41"/>
      <c r="IIT644" s="41"/>
      <c r="IIU644" s="41"/>
      <c r="IIV644" s="41"/>
      <c r="IIW644" s="41"/>
      <c r="IIX644" s="41"/>
      <c r="IIY644" s="41"/>
      <c r="IIZ644" s="41"/>
      <c r="IJA644" s="41"/>
      <c r="IJB644" s="41"/>
      <c r="IJC644" s="41"/>
      <c r="IJD644" s="41"/>
      <c r="IJE644" s="41"/>
      <c r="IJF644" s="41"/>
      <c r="IJG644" s="41"/>
      <c r="IJH644" s="41"/>
      <c r="IJI644" s="41"/>
      <c r="IJJ644" s="41"/>
      <c r="IJK644" s="41"/>
      <c r="IJL644" s="41"/>
      <c r="IJM644" s="41"/>
      <c r="IJN644" s="41"/>
      <c r="IJO644" s="41"/>
      <c r="IJP644" s="41"/>
      <c r="IJQ644" s="41"/>
      <c r="IJR644" s="41"/>
      <c r="IJS644" s="41"/>
      <c r="IJT644" s="41"/>
      <c r="IJU644" s="41"/>
      <c r="IJV644" s="41"/>
      <c r="IJW644" s="41"/>
      <c r="IJX644" s="41"/>
      <c r="IJY644" s="41"/>
      <c r="IJZ644" s="41"/>
      <c r="IKA644" s="41"/>
      <c r="IKB644" s="41"/>
      <c r="IKC644" s="41"/>
      <c r="IKD644" s="41"/>
      <c r="IKE644" s="41"/>
      <c r="IKF644" s="41"/>
      <c r="IKG644" s="41"/>
      <c r="IKH644" s="41"/>
      <c r="IKI644" s="41"/>
      <c r="IKJ644" s="41"/>
      <c r="IKK644" s="41"/>
      <c r="IKL644" s="41"/>
      <c r="IKM644" s="41"/>
      <c r="IKN644" s="41"/>
      <c r="IKO644" s="41"/>
      <c r="IKP644" s="41"/>
      <c r="IKQ644" s="41"/>
      <c r="IKR644" s="41"/>
      <c r="IKS644" s="41"/>
      <c r="IKT644" s="41"/>
      <c r="IKU644" s="41"/>
      <c r="IKV644" s="41"/>
      <c r="IKW644" s="41"/>
      <c r="IKX644" s="41"/>
      <c r="IKY644" s="41"/>
      <c r="IKZ644" s="41"/>
      <c r="ILA644" s="41"/>
      <c r="ILB644" s="41"/>
      <c r="ILC644" s="41"/>
      <c r="ILD644" s="41"/>
      <c r="ILE644" s="41"/>
      <c r="ILF644" s="41"/>
      <c r="ILG644" s="41"/>
      <c r="ILH644" s="41"/>
      <c r="ILI644" s="41"/>
      <c r="ILJ644" s="41"/>
      <c r="ILK644" s="41"/>
      <c r="ILL644" s="41"/>
      <c r="ILM644" s="41"/>
      <c r="ILN644" s="41"/>
      <c r="ILO644" s="41"/>
      <c r="ILP644" s="41"/>
      <c r="ILQ644" s="41"/>
      <c r="ILR644" s="41"/>
      <c r="ILS644" s="41"/>
      <c r="ILT644" s="41"/>
      <c r="ILU644" s="41"/>
      <c r="ILV644" s="41"/>
      <c r="ILW644" s="41"/>
      <c r="ILX644" s="41"/>
      <c r="ILY644" s="41"/>
      <c r="ILZ644" s="41"/>
      <c r="IMA644" s="41"/>
      <c r="IMB644" s="41"/>
      <c r="IMC644" s="41"/>
      <c r="IMD644" s="41"/>
      <c r="IME644" s="41"/>
      <c r="IMF644" s="41"/>
      <c r="IMG644" s="41"/>
      <c r="IMH644" s="41"/>
      <c r="IMI644" s="41"/>
      <c r="IMJ644" s="41"/>
      <c r="IMK644" s="41"/>
      <c r="IML644" s="41"/>
      <c r="IMM644" s="41"/>
      <c r="IMN644" s="41"/>
      <c r="IMO644" s="41"/>
      <c r="IMP644" s="41"/>
      <c r="IMQ644" s="41"/>
      <c r="IMR644" s="41"/>
      <c r="IMS644" s="41"/>
      <c r="IMT644" s="41"/>
      <c r="IMU644" s="41"/>
      <c r="IMV644" s="41"/>
      <c r="IMW644" s="41"/>
      <c r="IMX644" s="41"/>
      <c r="IMY644" s="41"/>
      <c r="IMZ644" s="41"/>
      <c r="INA644" s="41"/>
      <c r="INB644" s="41"/>
      <c r="INC644" s="41"/>
      <c r="IND644" s="41"/>
      <c r="INE644" s="41"/>
      <c r="INF644" s="41"/>
      <c r="ING644" s="41"/>
      <c r="INH644" s="41"/>
      <c r="INI644" s="41"/>
      <c r="INJ644" s="41"/>
      <c r="INK644" s="41"/>
      <c r="INL644" s="41"/>
      <c r="INM644" s="41"/>
      <c r="INN644" s="41"/>
      <c r="INO644" s="41"/>
      <c r="INP644" s="41"/>
      <c r="INQ644" s="41"/>
      <c r="INR644" s="41"/>
      <c r="INS644" s="41"/>
      <c r="INT644" s="41"/>
      <c r="INU644" s="41"/>
      <c r="INV644" s="41"/>
      <c r="INW644" s="41"/>
      <c r="INX644" s="41"/>
      <c r="INY644" s="41"/>
      <c r="INZ644" s="41"/>
      <c r="IOA644" s="41"/>
      <c r="IOB644" s="41"/>
      <c r="IOC644" s="41"/>
      <c r="IOD644" s="41"/>
      <c r="IOE644" s="41"/>
      <c r="IOF644" s="41"/>
      <c r="IOG644" s="41"/>
      <c r="IOH644" s="41"/>
      <c r="IOI644" s="41"/>
      <c r="IOJ644" s="41"/>
      <c r="IOK644" s="41"/>
      <c r="IOL644" s="41"/>
      <c r="IOM644" s="41"/>
      <c r="ION644" s="41"/>
      <c r="IOO644" s="41"/>
      <c r="IOP644" s="41"/>
      <c r="IOQ644" s="41"/>
      <c r="IOR644" s="41"/>
      <c r="IOS644" s="41"/>
      <c r="IOT644" s="41"/>
      <c r="IOU644" s="41"/>
      <c r="IOV644" s="41"/>
      <c r="IOW644" s="41"/>
      <c r="IOX644" s="41"/>
      <c r="IOY644" s="41"/>
      <c r="IOZ644" s="41"/>
      <c r="IPA644" s="41"/>
      <c r="IPB644" s="41"/>
      <c r="IPC644" s="41"/>
      <c r="IPD644" s="41"/>
      <c r="IPE644" s="41"/>
      <c r="IPF644" s="41"/>
      <c r="IPG644" s="41"/>
      <c r="IPH644" s="41"/>
      <c r="IPI644" s="41"/>
      <c r="IPJ644" s="41"/>
      <c r="IPK644" s="41"/>
      <c r="IPL644" s="41"/>
      <c r="IPM644" s="41"/>
      <c r="IPN644" s="41"/>
      <c r="IPO644" s="41"/>
      <c r="IPP644" s="41"/>
      <c r="IPQ644" s="41"/>
      <c r="IPR644" s="41"/>
      <c r="IPS644" s="41"/>
      <c r="IPT644" s="41"/>
      <c r="IPU644" s="41"/>
      <c r="IPV644" s="41"/>
      <c r="IPW644" s="41"/>
      <c r="IPX644" s="41"/>
      <c r="IPY644" s="41"/>
      <c r="IPZ644" s="41"/>
      <c r="IQA644" s="41"/>
      <c r="IQB644" s="41"/>
      <c r="IQC644" s="41"/>
      <c r="IQD644" s="41"/>
      <c r="IQE644" s="41"/>
      <c r="IQF644" s="41"/>
      <c r="IQG644" s="41"/>
      <c r="IQH644" s="41"/>
      <c r="IQI644" s="41"/>
      <c r="IQJ644" s="41"/>
      <c r="IQK644" s="41"/>
      <c r="IQL644" s="41"/>
      <c r="IQM644" s="41"/>
      <c r="IQN644" s="41"/>
      <c r="IQO644" s="41"/>
      <c r="IQP644" s="41"/>
      <c r="IQQ644" s="41"/>
      <c r="IQR644" s="41"/>
      <c r="IQS644" s="41"/>
      <c r="IQT644" s="41"/>
      <c r="IQU644" s="41"/>
      <c r="IQV644" s="41"/>
      <c r="IQW644" s="41"/>
      <c r="IQX644" s="41"/>
      <c r="IQY644" s="41"/>
      <c r="IQZ644" s="41"/>
      <c r="IRA644" s="41"/>
      <c r="IRB644" s="41"/>
      <c r="IRC644" s="41"/>
      <c r="IRD644" s="41"/>
      <c r="IRE644" s="41"/>
      <c r="IRF644" s="41"/>
      <c r="IRG644" s="41"/>
      <c r="IRH644" s="41"/>
      <c r="IRI644" s="41"/>
      <c r="IRJ644" s="41"/>
      <c r="IRK644" s="41"/>
      <c r="IRL644" s="41"/>
      <c r="IRM644" s="41"/>
      <c r="IRN644" s="41"/>
      <c r="IRO644" s="41"/>
      <c r="IRP644" s="41"/>
      <c r="IRQ644" s="41"/>
      <c r="IRR644" s="41"/>
      <c r="IRS644" s="41"/>
      <c r="IRT644" s="41"/>
      <c r="IRU644" s="41"/>
      <c r="IRV644" s="41"/>
      <c r="IRW644" s="41"/>
      <c r="IRX644" s="41"/>
      <c r="IRY644" s="41"/>
      <c r="IRZ644" s="41"/>
      <c r="ISA644" s="41"/>
      <c r="ISB644" s="41"/>
      <c r="ISC644" s="41"/>
      <c r="ISD644" s="41"/>
      <c r="ISE644" s="41"/>
      <c r="ISF644" s="41"/>
      <c r="ISG644" s="41"/>
      <c r="ISH644" s="41"/>
      <c r="ISI644" s="41"/>
      <c r="ISJ644" s="41"/>
      <c r="ISK644" s="41"/>
      <c r="ISL644" s="41"/>
      <c r="ISM644" s="41"/>
      <c r="ISN644" s="41"/>
      <c r="ISO644" s="41"/>
      <c r="ISP644" s="41"/>
      <c r="ISQ644" s="41"/>
      <c r="ISR644" s="41"/>
      <c r="ISS644" s="41"/>
      <c r="IST644" s="41"/>
      <c r="ISU644" s="41"/>
      <c r="ISV644" s="41"/>
      <c r="ISW644" s="41"/>
      <c r="ISX644" s="41"/>
      <c r="ISY644" s="41"/>
      <c r="ISZ644" s="41"/>
      <c r="ITA644" s="41"/>
      <c r="ITB644" s="41"/>
      <c r="ITC644" s="41"/>
      <c r="ITD644" s="41"/>
      <c r="ITE644" s="41"/>
      <c r="ITF644" s="41"/>
      <c r="ITG644" s="41"/>
      <c r="ITH644" s="41"/>
      <c r="ITI644" s="41"/>
      <c r="ITJ644" s="41"/>
      <c r="ITK644" s="41"/>
      <c r="ITL644" s="41"/>
      <c r="ITM644" s="41"/>
      <c r="ITN644" s="41"/>
      <c r="ITO644" s="41"/>
      <c r="ITP644" s="41"/>
      <c r="ITQ644" s="41"/>
      <c r="ITR644" s="41"/>
      <c r="ITS644" s="41"/>
      <c r="ITT644" s="41"/>
      <c r="ITU644" s="41"/>
      <c r="ITV644" s="41"/>
      <c r="ITW644" s="41"/>
      <c r="ITX644" s="41"/>
      <c r="ITY644" s="41"/>
      <c r="ITZ644" s="41"/>
      <c r="IUA644" s="41"/>
      <c r="IUB644" s="41"/>
      <c r="IUC644" s="41"/>
      <c r="IUD644" s="41"/>
      <c r="IUE644" s="41"/>
      <c r="IUF644" s="41"/>
      <c r="IUG644" s="41"/>
      <c r="IUH644" s="41"/>
      <c r="IUI644" s="41"/>
      <c r="IUJ644" s="41"/>
      <c r="IUK644" s="41"/>
      <c r="IUL644" s="41"/>
      <c r="IUM644" s="41"/>
      <c r="IUN644" s="41"/>
      <c r="IUO644" s="41"/>
      <c r="IUP644" s="41"/>
      <c r="IUQ644" s="41"/>
      <c r="IUR644" s="41"/>
      <c r="IUS644" s="41"/>
      <c r="IUT644" s="41"/>
      <c r="IUU644" s="41"/>
      <c r="IUV644" s="41"/>
      <c r="IUW644" s="41"/>
      <c r="IUX644" s="41"/>
      <c r="IUY644" s="41"/>
      <c r="IUZ644" s="41"/>
      <c r="IVA644" s="41"/>
      <c r="IVB644" s="41"/>
      <c r="IVC644" s="41"/>
      <c r="IVD644" s="41"/>
      <c r="IVE644" s="41"/>
      <c r="IVF644" s="41"/>
      <c r="IVG644" s="41"/>
      <c r="IVH644" s="41"/>
      <c r="IVI644" s="41"/>
      <c r="IVJ644" s="41"/>
      <c r="IVK644" s="41"/>
      <c r="IVL644" s="41"/>
      <c r="IVM644" s="41"/>
      <c r="IVN644" s="41"/>
      <c r="IVO644" s="41"/>
      <c r="IVP644" s="41"/>
      <c r="IVQ644" s="41"/>
      <c r="IVR644" s="41"/>
      <c r="IVS644" s="41"/>
      <c r="IVT644" s="41"/>
      <c r="IVU644" s="41"/>
      <c r="IVV644" s="41"/>
      <c r="IVW644" s="41"/>
      <c r="IVX644" s="41"/>
      <c r="IVY644" s="41"/>
      <c r="IVZ644" s="41"/>
      <c r="IWA644" s="41"/>
      <c r="IWB644" s="41"/>
      <c r="IWC644" s="41"/>
      <c r="IWD644" s="41"/>
      <c r="IWE644" s="41"/>
      <c r="IWF644" s="41"/>
      <c r="IWG644" s="41"/>
      <c r="IWH644" s="41"/>
      <c r="IWI644" s="41"/>
      <c r="IWJ644" s="41"/>
      <c r="IWK644" s="41"/>
      <c r="IWL644" s="41"/>
      <c r="IWM644" s="41"/>
      <c r="IWN644" s="41"/>
      <c r="IWO644" s="41"/>
      <c r="IWP644" s="41"/>
      <c r="IWQ644" s="41"/>
      <c r="IWR644" s="41"/>
      <c r="IWS644" s="41"/>
      <c r="IWT644" s="41"/>
      <c r="IWU644" s="41"/>
      <c r="IWV644" s="41"/>
      <c r="IWW644" s="41"/>
      <c r="IWX644" s="41"/>
      <c r="IWY644" s="41"/>
      <c r="IWZ644" s="41"/>
      <c r="IXA644" s="41"/>
      <c r="IXB644" s="41"/>
      <c r="IXC644" s="41"/>
      <c r="IXD644" s="41"/>
      <c r="IXE644" s="41"/>
      <c r="IXF644" s="41"/>
      <c r="IXG644" s="41"/>
      <c r="IXH644" s="41"/>
      <c r="IXI644" s="41"/>
      <c r="IXJ644" s="41"/>
      <c r="IXK644" s="41"/>
      <c r="IXL644" s="41"/>
      <c r="IXM644" s="41"/>
      <c r="IXN644" s="41"/>
      <c r="IXO644" s="41"/>
      <c r="IXP644" s="41"/>
      <c r="IXQ644" s="41"/>
      <c r="IXR644" s="41"/>
      <c r="IXS644" s="41"/>
      <c r="IXT644" s="41"/>
      <c r="IXU644" s="41"/>
      <c r="IXV644" s="41"/>
      <c r="IXW644" s="41"/>
      <c r="IXX644" s="41"/>
      <c r="IXY644" s="41"/>
      <c r="IXZ644" s="41"/>
      <c r="IYA644" s="41"/>
      <c r="IYB644" s="41"/>
      <c r="IYC644" s="41"/>
      <c r="IYD644" s="41"/>
      <c r="IYE644" s="41"/>
      <c r="IYF644" s="41"/>
      <c r="IYG644" s="41"/>
      <c r="IYH644" s="41"/>
      <c r="IYI644" s="41"/>
      <c r="IYJ644" s="41"/>
      <c r="IYK644" s="41"/>
      <c r="IYL644" s="41"/>
      <c r="IYM644" s="41"/>
      <c r="IYN644" s="41"/>
      <c r="IYO644" s="41"/>
      <c r="IYP644" s="41"/>
      <c r="IYQ644" s="41"/>
      <c r="IYR644" s="41"/>
      <c r="IYS644" s="41"/>
      <c r="IYT644" s="41"/>
      <c r="IYU644" s="41"/>
      <c r="IYV644" s="41"/>
      <c r="IYW644" s="41"/>
      <c r="IYX644" s="41"/>
      <c r="IYY644" s="41"/>
      <c r="IYZ644" s="41"/>
      <c r="IZA644" s="41"/>
      <c r="IZB644" s="41"/>
      <c r="IZC644" s="41"/>
      <c r="IZD644" s="41"/>
      <c r="IZE644" s="41"/>
      <c r="IZF644" s="41"/>
      <c r="IZG644" s="41"/>
      <c r="IZH644" s="41"/>
      <c r="IZI644" s="41"/>
      <c r="IZJ644" s="41"/>
      <c r="IZK644" s="41"/>
      <c r="IZL644" s="41"/>
      <c r="IZM644" s="41"/>
      <c r="IZN644" s="41"/>
      <c r="IZO644" s="41"/>
      <c r="IZP644" s="41"/>
      <c r="IZQ644" s="41"/>
      <c r="IZR644" s="41"/>
      <c r="IZS644" s="41"/>
      <c r="IZT644" s="41"/>
      <c r="IZU644" s="41"/>
      <c r="IZV644" s="41"/>
      <c r="IZW644" s="41"/>
      <c r="IZX644" s="41"/>
      <c r="IZY644" s="41"/>
      <c r="IZZ644" s="41"/>
      <c r="JAA644" s="41"/>
      <c r="JAB644" s="41"/>
      <c r="JAC644" s="41"/>
      <c r="JAD644" s="41"/>
      <c r="JAE644" s="41"/>
      <c r="JAF644" s="41"/>
      <c r="JAG644" s="41"/>
      <c r="JAH644" s="41"/>
      <c r="JAI644" s="41"/>
      <c r="JAJ644" s="41"/>
      <c r="JAK644" s="41"/>
      <c r="JAL644" s="41"/>
      <c r="JAM644" s="41"/>
      <c r="JAN644" s="41"/>
      <c r="JAO644" s="41"/>
      <c r="JAP644" s="41"/>
      <c r="JAQ644" s="41"/>
      <c r="JAR644" s="41"/>
      <c r="JAS644" s="41"/>
      <c r="JAT644" s="41"/>
      <c r="JAU644" s="41"/>
      <c r="JAV644" s="41"/>
      <c r="JAW644" s="41"/>
      <c r="JAX644" s="41"/>
      <c r="JAY644" s="41"/>
      <c r="JAZ644" s="41"/>
      <c r="JBA644" s="41"/>
      <c r="JBB644" s="41"/>
      <c r="JBC644" s="41"/>
      <c r="JBD644" s="41"/>
      <c r="JBE644" s="41"/>
      <c r="JBF644" s="41"/>
      <c r="JBG644" s="41"/>
      <c r="JBH644" s="41"/>
      <c r="JBI644" s="41"/>
      <c r="JBJ644" s="41"/>
      <c r="JBK644" s="41"/>
      <c r="JBL644" s="41"/>
      <c r="JBM644" s="41"/>
      <c r="JBN644" s="41"/>
      <c r="JBO644" s="41"/>
      <c r="JBP644" s="41"/>
      <c r="JBQ644" s="41"/>
      <c r="JBR644" s="41"/>
      <c r="JBS644" s="41"/>
      <c r="JBT644" s="41"/>
      <c r="JBU644" s="41"/>
      <c r="JBV644" s="41"/>
      <c r="JBW644" s="41"/>
      <c r="JBX644" s="41"/>
      <c r="JBY644" s="41"/>
      <c r="JBZ644" s="41"/>
      <c r="JCA644" s="41"/>
      <c r="JCB644" s="41"/>
      <c r="JCC644" s="41"/>
      <c r="JCD644" s="41"/>
      <c r="JCE644" s="41"/>
      <c r="JCF644" s="41"/>
      <c r="JCG644" s="41"/>
      <c r="JCH644" s="41"/>
      <c r="JCI644" s="41"/>
      <c r="JCJ644" s="41"/>
      <c r="JCK644" s="41"/>
      <c r="JCL644" s="41"/>
      <c r="JCM644" s="41"/>
      <c r="JCN644" s="41"/>
      <c r="JCO644" s="41"/>
      <c r="JCP644" s="41"/>
      <c r="JCQ644" s="41"/>
      <c r="JCR644" s="41"/>
      <c r="JCS644" s="41"/>
      <c r="JCT644" s="41"/>
      <c r="JCU644" s="41"/>
      <c r="JCV644" s="41"/>
      <c r="JCW644" s="41"/>
      <c r="JCX644" s="41"/>
      <c r="JCY644" s="41"/>
      <c r="JCZ644" s="41"/>
      <c r="JDA644" s="41"/>
      <c r="JDB644" s="41"/>
      <c r="JDC644" s="41"/>
      <c r="JDD644" s="41"/>
      <c r="JDE644" s="41"/>
      <c r="JDF644" s="41"/>
      <c r="JDG644" s="41"/>
      <c r="JDH644" s="41"/>
      <c r="JDI644" s="41"/>
      <c r="JDJ644" s="41"/>
      <c r="JDK644" s="41"/>
      <c r="JDL644" s="41"/>
      <c r="JDM644" s="41"/>
      <c r="JDN644" s="41"/>
      <c r="JDO644" s="41"/>
      <c r="JDP644" s="41"/>
      <c r="JDQ644" s="41"/>
      <c r="JDR644" s="41"/>
      <c r="JDS644" s="41"/>
      <c r="JDT644" s="41"/>
      <c r="JDU644" s="41"/>
      <c r="JDV644" s="41"/>
      <c r="JDW644" s="41"/>
      <c r="JDX644" s="41"/>
      <c r="JDY644" s="41"/>
      <c r="JDZ644" s="41"/>
      <c r="JEA644" s="41"/>
      <c r="JEB644" s="41"/>
      <c r="JEC644" s="41"/>
      <c r="JED644" s="41"/>
      <c r="JEE644" s="41"/>
      <c r="JEF644" s="41"/>
      <c r="JEG644" s="41"/>
      <c r="JEH644" s="41"/>
      <c r="JEI644" s="41"/>
      <c r="JEJ644" s="41"/>
      <c r="JEK644" s="41"/>
      <c r="JEL644" s="41"/>
      <c r="JEM644" s="41"/>
      <c r="JEN644" s="41"/>
      <c r="JEO644" s="41"/>
      <c r="JEP644" s="41"/>
      <c r="JEQ644" s="41"/>
      <c r="JER644" s="41"/>
      <c r="JES644" s="41"/>
      <c r="JET644" s="41"/>
      <c r="JEU644" s="41"/>
      <c r="JEV644" s="41"/>
      <c r="JEW644" s="41"/>
      <c r="JEX644" s="41"/>
      <c r="JEY644" s="41"/>
      <c r="JEZ644" s="41"/>
      <c r="JFA644" s="41"/>
      <c r="JFB644" s="41"/>
      <c r="JFC644" s="41"/>
      <c r="JFD644" s="41"/>
      <c r="JFE644" s="41"/>
      <c r="JFF644" s="41"/>
      <c r="JFG644" s="41"/>
      <c r="JFH644" s="41"/>
      <c r="JFI644" s="41"/>
      <c r="JFJ644" s="41"/>
      <c r="JFK644" s="41"/>
      <c r="JFL644" s="41"/>
      <c r="JFM644" s="41"/>
      <c r="JFN644" s="41"/>
      <c r="JFO644" s="41"/>
      <c r="JFP644" s="41"/>
      <c r="JFQ644" s="41"/>
      <c r="JFR644" s="41"/>
      <c r="JFS644" s="41"/>
      <c r="JFT644" s="41"/>
      <c r="JFU644" s="41"/>
      <c r="JFV644" s="41"/>
      <c r="JFW644" s="41"/>
      <c r="JFX644" s="41"/>
      <c r="JFY644" s="41"/>
      <c r="JFZ644" s="41"/>
      <c r="JGA644" s="41"/>
      <c r="JGB644" s="41"/>
      <c r="JGC644" s="41"/>
      <c r="JGD644" s="41"/>
      <c r="JGE644" s="41"/>
      <c r="JGF644" s="41"/>
      <c r="JGG644" s="41"/>
      <c r="JGH644" s="41"/>
      <c r="JGI644" s="41"/>
      <c r="JGJ644" s="41"/>
      <c r="JGK644" s="41"/>
      <c r="JGL644" s="41"/>
      <c r="JGM644" s="41"/>
      <c r="JGN644" s="41"/>
      <c r="JGO644" s="41"/>
      <c r="JGP644" s="41"/>
      <c r="JGQ644" s="41"/>
      <c r="JGR644" s="41"/>
      <c r="JGS644" s="41"/>
      <c r="JGT644" s="41"/>
      <c r="JGU644" s="41"/>
      <c r="JGV644" s="41"/>
      <c r="JGW644" s="41"/>
      <c r="JGX644" s="41"/>
      <c r="JGY644" s="41"/>
      <c r="JGZ644" s="41"/>
      <c r="JHA644" s="41"/>
      <c r="JHB644" s="41"/>
      <c r="JHC644" s="41"/>
      <c r="JHD644" s="41"/>
      <c r="JHE644" s="41"/>
      <c r="JHF644" s="41"/>
      <c r="JHG644" s="41"/>
      <c r="JHH644" s="41"/>
      <c r="JHI644" s="41"/>
      <c r="JHJ644" s="41"/>
      <c r="JHK644" s="41"/>
      <c r="JHL644" s="41"/>
      <c r="JHM644" s="41"/>
      <c r="JHN644" s="41"/>
      <c r="JHO644" s="41"/>
      <c r="JHP644" s="41"/>
      <c r="JHQ644" s="41"/>
      <c r="JHR644" s="41"/>
      <c r="JHS644" s="41"/>
      <c r="JHT644" s="41"/>
      <c r="JHU644" s="41"/>
      <c r="JHV644" s="41"/>
      <c r="JHW644" s="41"/>
      <c r="JHX644" s="41"/>
      <c r="JHY644" s="41"/>
      <c r="JHZ644" s="41"/>
      <c r="JIA644" s="41"/>
      <c r="JIB644" s="41"/>
      <c r="JIC644" s="41"/>
      <c r="JID644" s="41"/>
      <c r="JIE644" s="41"/>
      <c r="JIF644" s="41"/>
      <c r="JIG644" s="41"/>
      <c r="JIH644" s="41"/>
      <c r="JII644" s="41"/>
      <c r="JIJ644" s="41"/>
      <c r="JIK644" s="41"/>
      <c r="JIL644" s="41"/>
      <c r="JIM644" s="41"/>
      <c r="JIN644" s="41"/>
      <c r="JIO644" s="41"/>
      <c r="JIP644" s="41"/>
      <c r="JIQ644" s="41"/>
      <c r="JIR644" s="41"/>
      <c r="JIS644" s="41"/>
      <c r="JIT644" s="41"/>
      <c r="JIU644" s="41"/>
      <c r="JIV644" s="41"/>
      <c r="JIW644" s="41"/>
      <c r="JIX644" s="41"/>
      <c r="JIY644" s="41"/>
      <c r="JIZ644" s="41"/>
      <c r="JJA644" s="41"/>
      <c r="JJB644" s="41"/>
      <c r="JJC644" s="41"/>
      <c r="JJD644" s="41"/>
      <c r="JJE644" s="41"/>
      <c r="JJF644" s="41"/>
      <c r="JJG644" s="41"/>
      <c r="JJH644" s="41"/>
      <c r="JJI644" s="41"/>
      <c r="JJJ644" s="41"/>
      <c r="JJK644" s="41"/>
      <c r="JJL644" s="41"/>
      <c r="JJM644" s="41"/>
      <c r="JJN644" s="41"/>
      <c r="JJO644" s="41"/>
      <c r="JJP644" s="41"/>
      <c r="JJQ644" s="41"/>
      <c r="JJR644" s="41"/>
      <c r="JJS644" s="41"/>
      <c r="JJT644" s="41"/>
      <c r="JJU644" s="41"/>
      <c r="JJV644" s="41"/>
      <c r="JJW644" s="41"/>
      <c r="JJX644" s="41"/>
      <c r="JJY644" s="41"/>
      <c r="JJZ644" s="41"/>
      <c r="JKA644" s="41"/>
      <c r="JKB644" s="41"/>
      <c r="JKC644" s="41"/>
      <c r="JKD644" s="41"/>
      <c r="JKE644" s="41"/>
      <c r="JKF644" s="41"/>
      <c r="JKG644" s="41"/>
      <c r="JKH644" s="41"/>
      <c r="JKI644" s="41"/>
      <c r="JKJ644" s="41"/>
      <c r="JKK644" s="41"/>
      <c r="JKL644" s="41"/>
      <c r="JKM644" s="41"/>
      <c r="JKN644" s="41"/>
      <c r="JKO644" s="41"/>
      <c r="JKP644" s="41"/>
      <c r="JKQ644" s="41"/>
      <c r="JKR644" s="41"/>
      <c r="JKS644" s="41"/>
      <c r="JKT644" s="41"/>
      <c r="JKU644" s="41"/>
      <c r="JKV644" s="41"/>
      <c r="JKW644" s="41"/>
      <c r="JKX644" s="41"/>
      <c r="JKY644" s="41"/>
      <c r="JKZ644" s="41"/>
      <c r="JLA644" s="41"/>
      <c r="JLB644" s="41"/>
      <c r="JLC644" s="41"/>
      <c r="JLD644" s="41"/>
      <c r="JLE644" s="41"/>
      <c r="JLF644" s="41"/>
      <c r="JLG644" s="41"/>
      <c r="JLH644" s="41"/>
      <c r="JLI644" s="41"/>
      <c r="JLJ644" s="41"/>
      <c r="JLK644" s="41"/>
      <c r="JLL644" s="41"/>
      <c r="JLM644" s="41"/>
      <c r="JLN644" s="41"/>
      <c r="JLO644" s="41"/>
      <c r="JLP644" s="41"/>
      <c r="JLQ644" s="41"/>
      <c r="JLR644" s="41"/>
      <c r="JLS644" s="41"/>
      <c r="JLT644" s="41"/>
      <c r="JLU644" s="41"/>
      <c r="JLV644" s="41"/>
      <c r="JLW644" s="41"/>
      <c r="JLX644" s="41"/>
      <c r="JLY644" s="41"/>
      <c r="JLZ644" s="41"/>
      <c r="JMA644" s="41"/>
      <c r="JMB644" s="41"/>
      <c r="JMC644" s="41"/>
      <c r="JMD644" s="41"/>
      <c r="JME644" s="41"/>
      <c r="JMF644" s="41"/>
      <c r="JMG644" s="41"/>
      <c r="JMH644" s="41"/>
      <c r="JMI644" s="41"/>
      <c r="JMJ644" s="41"/>
      <c r="JMK644" s="41"/>
      <c r="JML644" s="41"/>
      <c r="JMM644" s="41"/>
      <c r="JMN644" s="41"/>
      <c r="JMO644" s="41"/>
      <c r="JMP644" s="41"/>
      <c r="JMQ644" s="41"/>
      <c r="JMR644" s="41"/>
      <c r="JMS644" s="41"/>
      <c r="JMT644" s="41"/>
      <c r="JMU644" s="41"/>
      <c r="JMV644" s="41"/>
      <c r="JMW644" s="41"/>
      <c r="JMX644" s="41"/>
      <c r="JMY644" s="41"/>
      <c r="JMZ644" s="41"/>
      <c r="JNA644" s="41"/>
      <c r="JNB644" s="41"/>
      <c r="JNC644" s="41"/>
      <c r="JND644" s="41"/>
      <c r="JNE644" s="41"/>
      <c r="JNF644" s="41"/>
      <c r="JNG644" s="41"/>
      <c r="JNH644" s="41"/>
      <c r="JNI644" s="41"/>
      <c r="JNJ644" s="41"/>
      <c r="JNK644" s="41"/>
      <c r="JNL644" s="41"/>
      <c r="JNM644" s="41"/>
      <c r="JNN644" s="41"/>
      <c r="JNO644" s="41"/>
      <c r="JNP644" s="41"/>
      <c r="JNQ644" s="41"/>
      <c r="JNR644" s="41"/>
      <c r="JNS644" s="41"/>
      <c r="JNT644" s="41"/>
      <c r="JNU644" s="41"/>
      <c r="JNV644" s="41"/>
      <c r="JNW644" s="41"/>
      <c r="JNX644" s="41"/>
      <c r="JNY644" s="41"/>
      <c r="JNZ644" s="41"/>
      <c r="JOA644" s="41"/>
      <c r="JOB644" s="41"/>
      <c r="JOC644" s="41"/>
      <c r="JOD644" s="41"/>
      <c r="JOE644" s="41"/>
      <c r="JOF644" s="41"/>
      <c r="JOG644" s="41"/>
      <c r="JOH644" s="41"/>
      <c r="JOI644" s="41"/>
      <c r="JOJ644" s="41"/>
      <c r="JOK644" s="41"/>
      <c r="JOL644" s="41"/>
      <c r="JOM644" s="41"/>
      <c r="JON644" s="41"/>
      <c r="JOO644" s="41"/>
      <c r="JOP644" s="41"/>
      <c r="JOQ644" s="41"/>
      <c r="JOR644" s="41"/>
      <c r="JOS644" s="41"/>
      <c r="JOT644" s="41"/>
      <c r="JOU644" s="41"/>
      <c r="JOV644" s="41"/>
      <c r="JOW644" s="41"/>
      <c r="JOX644" s="41"/>
      <c r="JOY644" s="41"/>
      <c r="JOZ644" s="41"/>
      <c r="JPA644" s="41"/>
      <c r="JPB644" s="41"/>
      <c r="JPC644" s="41"/>
      <c r="JPD644" s="41"/>
      <c r="JPE644" s="41"/>
      <c r="JPF644" s="41"/>
      <c r="JPG644" s="41"/>
      <c r="JPH644" s="41"/>
      <c r="JPI644" s="41"/>
      <c r="JPJ644" s="41"/>
      <c r="JPK644" s="41"/>
      <c r="JPL644" s="41"/>
      <c r="JPM644" s="41"/>
      <c r="JPN644" s="41"/>
      <c r="JPO644" s="41"/>
      <c r="JPP644" s="41"/>
      <c r="JPQ644" s="41"/>
      <c r="JPR644" s="41"/>
      <c r="JPS644" s="41"/>
      <c r="JPT644" s="41"/>
      <c r="JPU644" s="41"/>
      <c r="JPV644" s="41"/>
      <c r="JPW644" s="41"/>
      <c r="JPX644" s="41"/>
      <c r="JPY644" s="41"/>
      <c r="JPZ644" s="41"/>
      <c r="JQA644" s="41"/>
      <c r="JQB644" s="41"/>
      <c r="JQC644" s="41"/>
      <c r="JQD644" s="41"/>
      <c r="JQE644" s="41"/>
      <c r="JQF644" s="41"/>
      <c r="JQG644" s="41"/>
      <c r="JQH644" s="41"/>
      <c r="JQI644" s="41"/>
      <c r="JQJ644" s="41"/>
      <c r="JQK644" s="41"/>
      <c r="JQL644" s="41"/>
      <c r="JQM644" s="41"/>
      <c r="JQN644" s="41"/>
      <c r="JQO644" s="41"/>
      <c r="JQP644" s="41"/>
      <c r="JQQ644" s="41"/>
      <c r="JQR644" s="41"/>
      <c r="JQS644" s="41"/>
      <c r="JQT644" s="41"/>
      <c r="JQU644" s="41"/>
      <c r="JQV644" s="41"/>
      <c r="JQW644" s="41"/>
      <c r="JQX644" s="41"/>
      <c r="JQY644" s="41"/>
      <c r="JQZ644" s="41"/>
      <c r="JRA644" s="41"/>
      <c r="JRB644" s="41"/>
      <c r="JRC644" s="41"/>
      <c r="JRD644" s="41"/>
      <c r="JRE644" s="41"/>
      <c r="JRF644" s="41"/>
      <c r="JRG644" s="41"/>
      <c r="JRH644" s="41"/>
      <c r="JRI644" s="41"/>
      <c r="JRJ644" s="41"/>
      <c r="JRK644" s="41"/>
      <c r="JRL644" s="41"/>
      <c r="JRM644" s="41"/>
      <c r="JRN644" s="41"/>
      <c r="JRO644" s="41"/>
      <c r="JRP644" s="41"/>
      <c r="JRQ644" s="41"/>
      <c r="JRR644" s="41"/>
      <c r="JRS644" s="41"/>
      <c r="JRT644" s="41"/>
      <c r="JRU644" s="41"/>
      <c r="JRV644" s="41"/>
      <c r="JRW644" s="41"/>
      <c r="JRX644" s="41"/>
      <c r="JRY644" s="41"/>
      <c r="JRZ644" s="41"/>
      <c r="JSA644" s="41"/>
      <c r="JSB644" s="41"/>
      <c r="JSC644" s="41"/>
      <c r="JSD644" s="41"/>
      <c r="JSE644" s="41"/>
      <c r="JSF644" s="41"/>
      <c r="JSG644" s="41"/>
      <c r="JSH644" s="41"/>
      <c r="JSI644" s="41"/>
      <c r="JSJ644" s="41"/>
      <c r="JSK644" s="41"/>
      <c r="JSL644" s="41"/>
      <c r="JSM644" s="41"/>
      <c r="JSN644" s="41"/>
      <c r="JSO644" s="41"/>
      <c r="JSP644" s="41"/>
      <c r="JSQ644" s="41"/>
      <c r="JSR644" s="41"/>
      <c r="JSS644" s="41"/>
      <c r="JST644" s="41"/>
      <c r="JSU644" s="41"/>
      <c r="JSV644" s="41"/>
      <c r="JSW644" s="41"/>
      <c r="JSX644" s="41"/>
      <c r="JSY644" s="41"/>
      <c r="JSZ644" s="41"/>
      <c r="JTA644" s="41"/>
      <c r="JTB644" s="41"/>
      <c r="JTC644" s="41"/>
      <c r="JTD644" s="41"/>
      <c r="JTE644" s="41"/>
      <c r="JTF644" s="41"/>
      <c r="JTG644" s="41"/>
      <c r="JTH644" s="41"/>
      <c r="JTI644" s="41"/>
      <c r="JTJ644" s="41"/>
      <c r="JTK644" s="41"/>
      <c r="JTL644" s="41"/>
      <c r="JTM644" s="41"/>
      <c r="JTN644" s="41"/>
      <c r="JTO644" s="41"/>
      <c r="JTP644" s="41"/>
      <c r="JTQ644" s="41"/>
      <c r="JTR644" s="41"/>
      <c r="JTS644" s="41"/>
      <c r="JTT644" s="41"/>
      <c r="JTU644" s="41"/>
      <c r="JTV644" s="41"/>
      <c r="JTW644" s="41"/>
      <c r="JTX644" s="41"/>
      <c r="JTY644" s="41"/>
      <c r="JTZ644" s="41"/>
      <c r="JUA644" s="41"/>
      <c r="JUB644" s="41"/>
      <c r="JUC644" s="41"/>
      <c r="JUD644" s="41"/>
      <c r="JUE644" s="41"/>
      <c r="JUF644" s="41"/>
      <c r="JUG644" s="41"/>
      <c r="JUH644" s="41"/>
      <c r="JUI644" s="41"/>
      <c r="JUJ644" s="41"/>
      <c r="JUK644" s="41"/>
      <c r="JUL644" s="41"/>
      <c r="JUM644" s="41"/>
      <c r="JUN644" s="41"/>
      <c r="JUO644" s="41"/>
      <c r="JUP644" s="41"/>
      <c r="JUQ644" s="41"/>
      <c r="JUR644" s="41"/>
      <c r="JUS644" s="41"/>
      <c r="JUT644" s="41"/>
      <c r="JUU644" s="41"/>
      <c r="JUV644" s="41"/>
      <c r="JUW644" s="41"/>
      <c r="JUX644" s="41"/>
      <c r="JUY644" s="41"/>
      <c r="JUZ644" s="41"/>
      <c r="JVA644" s="41"/>
      <c r="JVB644" s="41"/>
      <c r="JVC644" s="41"/>
      <c r="JVD644" s="41"/>
      <c r="JVE644" s="41"/>
      <c r="JVF644" s="41"/>
      <c r="JVG644" s="41"/>
      <c r="JVH644" s="41"/>
      <c r="JVI644" s="41"/>
      <c r="JVJ644" s="41"/>
      <c r="JVK644" s="41"/>
      <c r="JVL644" s="41"/>
      <c r="JVM644" s="41"/>
      <c r="JVN644" s="41"/>
      <c r="JVO644" s="41"/>
      <c r="JVP644" s="41"/>
      <c r="JVQ644" s="41"/>
      <c r="JVR644" s="41"/>
      <c r="JVS644" s="41"/>
      <c r="JVT644" s="41"/>
      <c r="JVU644" s="41"/>
      <c r="JVV644" s="41"/>
      <c r="JVW644" s="41"/>
      <c r="JVX644" s="41"/>
      <c r="JVY644" s="41"/>
      <c r="JVZ644" s="41"/>
      <c r="JWA644" s="41"/>
      <c r="JWB644" s="41"/>
      <c r="JWC644" s="41"/>
      <c r="JWD644" s="41"/>
      <c r="JWE644" s="41"/>
      <c r="JWF644" s="41"/>
      <c r="JWG644" s="41"/>
      <c r="JWH644" s="41"/>
      <c r="JWI644" s="41"/>
      <c r="JWJ644" s="41"/>
      <c r="JWK644" s="41"/>
      <c r="JWL644" s="41"/>
      <c r="JWM644" s="41"/>
      <c r="JWN644" s="41"/>
      <c r="JWO644" s="41"/>
      <c r="JWP644" s="41"/>
      <c r="JWQ644" s="41"/>
      <c r="JWR644" s="41"/>
      <c r="JWS644" s="41"/>
      <c r="JWT644" s="41"/>
      <c r="JWU644" s="41"/>
      <c r="JWV644" s="41"/>
      <c r="JWW644" s="41"/>
      <c r="JWX644" s="41"/>
      <c r="JWY644" s="41"/>
      <c r="JWZ644" s="41"/>
      <c r="JXA644" s="41"/>
      <c r="JXB644" s="41"/>
      <c r="JXC644" s="41"/>
      <c r="JXD644" s="41"/>
      <c r="JXE644" s="41"/>
      <c r="JXF644" s="41"/>
      <c r="JXG644" s="41"/>
      <c r="JXH644" s="41"/>
      <c r="JXI644" s="41"/>
      <c r="JXJ644" s="41"/>
      <c r="JXK644" s="41"/>
      <c r="JXL644" s="41"/>
      <c r="JXM644" s="41"/>
      <c r="JXN644" s="41"/>
      <c r="JXO644" s="41"/>
      <c r="JXP644" s="41"/>
      <c r="JXQ644" s="41"/>
      <c r="JXR644" s="41"/>
      <c r="JXS644" s="41"/>
      <c r="JXT644" s="41"/>
      <c r="JXU644" s="41"/>
      <c r="JXV644" s="41"/>
      <c r="JXW644" s="41"/>
      <c r="JXX644" s="41"/>
      <c r="JXY644" s="41"/>
      <c r="JXZ644" s="41"/>
      <c r="JYA644" s="41"/>
      <c r="JYB644" s="41"/>
      <c r="JYC644" s="41"/>
      <c r="JYD644" s="41"/>
      <c r="JYE644" s="41"/>
      <c r="JYF644" s="41"/>
      <c r="JYG644" s="41"/>
      <c r="JYH644" s="41"/>
      <c r="JYI644" s="41"/>
      <c r="JYJ644" s="41"/>
      <c r="JYK644" s="41"/>
      <c r="JYL644" s="41"/>
      <c r="JYM644" s="41"/>
      <c r="JYN644" s="41"/>
      <c r="JYO644" s="41"/>
      <c r="JYP644" s="41"/>
      <c r="JYQ644" s="41"/>
      <c r="JYR644" s="41"/>
      <c r="JYS644" s="41"/>
      <c r="JYT644" s="41"/>
      <c r="JYU644" s="41"/>
      <c r="JYV644" s="41"/>
      <c r="JYW644" s="41"/>
      <c r="JYX644" s="41"/>
      <c r="JYY644" s="41"/>
      <c r="JYZ644" s="41"/>
      <c r="JZA644" s="41"/>
      <c r="JZB644" s="41"/>
      <c r="JZC644" s="41"/>
      <c r="JZD644" s="41"/>
      <c r="JZE644" s="41"/>
      <c r="JZF644" s="41"/>
      <c r="JZG644" s="41"/>
      <c r="JZH644" s="41"/>
      <c r="JZI644" s="41"/>
      <c r="JZJ644" s="41"/>
      <c r="JZK644" s="41"/>
      <c r="JZL644" s="41"/>
      <c r="JZM644" s="41"/>
      <c r="JZN644" s="41"/>
      <c r="JZO644" s="41"/>
      <c r="JZP644" s="41"/>
      <c r="JZQ644" s="41"/>
      <c r="JZR644" s="41"/>
      <c r="JZS644" s="41"/>
      <c r="JZT644" s="41"/>
      <c r="JZU644" s="41"/>
      <c r="JZV644" s="41"/>
      <c r="JZW644" s="41"/>
      <c r="JZX644" s="41"/>
      <c r="JZY644" s="41"/>
      <c r="JZZ644" s="41"/>
      <c r="KAA644" s="41"/>
      <c r="KAB644" s="41"/>
      <c r="KAC644" s="41"/>
      <c r="KAD644" s="41"/>
      <c r="KAE644" s="41"/>
      <c r="KAF644" s="41"/>
      <c r="KAG644" s="41"/>
      <c r="KAH644" s="41"/>
      <c r="KAI644" s="41"/>
      <c r="KAJ644" s="41"/>
      <c r="KAK644" s="41"/>
      <c r="KAL644" s="41"/>
      <c r="KAM644" s="41"/>
      <c r="KAN644" s="41"/>
      <c r="KAO644" s="41"/>
      <c r="KAP644" s="41"/>
      <c r="KAQ644" s="41"/>
      <c r="KAR644" s="41"/>
      <c r="KAS644" s="41"/>
      <c r="KAT644" s="41"/>
      <c r="KAU644" s="41"/>
      <c r="KAV644" s="41"/>
      <c r="KAW644" s="41"/>
      <c r="KAX644" s="41"/>
      <c r="KAY644" s="41"/>
      <c r="KAZ644" s="41"/>
      <c r="KBA644" s="41"/>
      <c r="KBB644" s="41"/>
      <c r="KBC644" s="41"/>
      <c r="KBD644" s="41"/>
      <c r="KBE644" s="41"/>
      <c r="KBF644" s="41"/>
      <c r="KBG644" s="41"/>
      <c r="KBH644" s="41"/>
      <c r="KBI644" s="41"/>
      <c r="KBJ644" s="41"/>
      <c r="KBK644" s="41"/>
      <c r="KBL644" s="41"/>
      <c r="KBM644" s="41"/>
      <c r="KBN644" s="41"/>
      <c r="KBO644" s="41"/>
      <c r="KBP644" s="41"/>
      <c r="KBQ644" s="41"/>
      <c r="KBR644" s="41"/>
      <c r="KBS644" s="41"/>
      <c r="KBT644" s="41"/>
      <c r="KBU644" s="41"/>
      <c r="KBV644" s="41"/>
      <c r="KBW644" s="41"/>
      <c r="KBX644" s="41"/>
      <c r="KBY644" s="41"/>
      <c r="KBZ644" s="41"/>
      <c r="KCA644" s="41"/>
      <c r="KCB644" s="41"/>
      <c r="KCC644" s="41"/>
      <c r="KCD644" s="41"/>
      <c r="KCE644" s="41"/>
      <c r="KCF644" s="41"/>
      <c r="KCG644" s="41"/>
      <c r="KCH644" s="41"/>
      <c r="KCI644" s="41"/>
      <c r="KCJ644" s="41"/>
      <c r="KCK644" s="41"/>
      <c r="KCL644" s="41"/>
      <c r="KCM644" s="41"/>
      <c r="KCN644" s="41"/>
      <c r="KCO644" s="41"/>
      <c r="KCP644" s="41"/>
      <c r="KCQ644" s="41"/>
      <c r="KCR644" s="41"/>
      <c r="KCS644" s="41"/>
      <c r="KCT644" s="41"/>
      <c r="KCU644" s="41"/>
      <c r="KCV644" s="41"/>
      <c r="KCW644" s="41"/>
      <c r="KCX644" s="41"/>
      <c r="KCY644" s="41"/>
      <c r="KCZ644" s="41"/>
      <c r="KDA644" s="41"/>
      <c r="KDB644" s="41"/>
      <c r="KDC644" s="41"/>
      <c r="KDD644" s="41"/>
      <c r="KDE644" s="41"/>
      <c r="KDF644" s="41"/>
      <c r="KDG644" s="41"/>
      <c r="KDH644" s="41"/>
      <c r="KDI644" s="41"/>
      <c r="KDJ644" s="41"/>
      <c r="KDK644" s="41"/>
      <c r="KDL644" s="41"/>
      <c r="KDM644" s="41"/>
      <c r="KDN644" s="41"/>
      <c r="KDO644" s="41"/>
      <c r="KDP644" s="41"/>
      <c r="KDQ644" s="41"/>
      <c r="KDR644" s="41"/>
      <c r="KDS644" s="41"/>
      <c r="KDT644" s="41"/>
      <c r="KDU644" s="41"/>
      <c r="KDV644" s="41"/>
      <c r="KDW644" s="41"/>
      <c r="KDX644" s="41"/>
      <c r="KDY644" s="41"/>
      <c r="KDZ644" s="41"/>
      <c r="KEA644" s="41"/>
      <c r="KEB644" s="41"/>
      <c r="KEC644" s="41"/>
      <c r="KED644" s="41"/>
      <c r="KEE644" s="41"/>
      <c r="KEF644" s="41"/>
      <c r="KEG644" s="41"/>
      <c r="KEH644" s="41"/>
      <c r="KEI644" s="41"/>
      <c r="KEJ644" s="41"/>
      <c r="KEK644" s="41"/>
      <c r="KEL644" s="41"/>
      <c r="KEM644" s="41"/>
      <c r="KEN644" s="41"/>
      <c r="KEO644" s="41"/>
      <c r="KEP644" s="41"/>
      <c r="KEQ644" s="41"/>
      <c r="KER644" s="41"/>
      <c r="KES644" s="41"/>
      <c r="KET644" s="41"/>
      <c r="KEU644" s="41"/>
      <c r="KEV644" s="41"/>
      <c r="KEW644" s="41"/>
      <c r="KEX644" s="41"/>
      <c r="KEY644" s="41"/>
      <c r="KEZ644" s="41"/>
      <c r="KFA644" s="41"/>
      <c r="KFB644" s="41"/>
      <c r="KFC644" s="41"/>
      <c r="KFD644" s="41"/>
      <c r="KFE644" s="41"/>
      <c r="KFF644" s="41"/>
      <c r="KFG644" s="41"/>
      <c r="KFH644" s="41"/>
      <c r="KFI644" s="41"/>
      <c r="KFJ644" s="41"/>
      <c r="KFK644" s="41"/>
      <c r="KFL644" s="41"/>
      <c r="KFM644" s="41"/>
      <c r="KFN644" s="41"/>
      <c r="KFO644" s="41"/>
      <c r="KFP644" s="41"/>
      <c r="KFQ644" s="41"/>
      <c r="KFR644" s="41"/>
      <c r="KFS644" s="41"/>
      <c r="KFT644" s="41"/>
      <c r="KFU644" s="41"/>
      <c r="KFV644" s="41"/>
      <c r="KFW644" s="41"/>
      <c r="KFX644" s="41"/>
      <c r="KFY644" s="41"/>
      <c r="KFZ644" s="41"/>
      <c r="KGA644" s="41"/>
      <c r="KGB644" s="41"/>
      <c r="KGC644" s="41"/>
      <c r="KGD644" s="41"/>
      <c r="KGE644" s="41"/>
      <c r="KGF644" s="41"/>
      <c r="KGG644" s="41"/>
      <c r="KGH644" s="41"/>
      <c r="KGI644" s="41"/>
      <c r="KGJ644" s="41"/>
      <c r="KGK644" s="41"/>
      <c r="KGL644" s="41"/>
      <c r="KGM644" s="41"/>
      <c r="KGN644" s="41"/>
      <c r="KGO644" s="41"/>
      <c r="KGP644" s="41"/>
      <c r="KGQ644" s="41"/>
      <c r="KGR644" s="41"/>
      <c r="KGS644" s="41"/>
      <c r="KGT644" s="41"/>
      <c r="KGU644" s="41"/>
      <c r="KGV644" s="41"/>
      <c r="KGW644" s="41"/>
      <c r="KGX644" s="41"/>
      <c r="KGY644" s="41"/>
      <c r="KGZ644" s="41"/>
      <c r="KHA644" s="41"/>
      <c r="KHB644" s="41"/>
      <c r="KHC644" s="41"/>
      <c r="KHD644" s="41"/>
      <c r="KHE644" s="41"/>
      <c r="KHF644" s="41"/>
      <c r="KHG644" s="41"/>
      <c r="KHH644" s="41"/>
      <c r="KHI644" s="41"/>
      <c r="KHJ644" s="41"/>
      <c r="KHK644" s="41"/>
      <c r="KHL644" s="41"/>
      <c r="KHM644" s="41"/>
      <c r="KHN644" s="41"/>
      <c r="KHO644" s="41"/>
      <c r="KHP644" s="41"/>
      <c r="KHQ644" s="41"/>
      <c r="KHR644" s="41"/>
      <c r="KHS644" s="41"/>
      <c r="KHT644" s="41"/>
      <c r="KHU644" s="41"/>
      <c r="KHV644" s="41"/>
      <c r="KHW644" s="41"/>
      <c r="KHX644" s="41"/>
      <c r="KHY644" s="41"/>
      <c r="KHZ644" s="41"/>
      <c r="KIA644" s="41"/>
      <c r="KIB644" s="41"/>
      <c r="KIC644" s="41"/>
      <c r="KID644" s="41"/>
      <c r="KIE644" s="41"/>
      <c r="KIF644" s="41"/>
      <c r="KIG644" s="41"/>
      <c r="KIH644" s="41"/>
      <c r="KII644" s="41"/>
      <c r="KIJ644" s="41"/>
      <c r="KIK644" s="41"/>
      <c r="KIL644" s="41"/>
      <c r="KIM644" s="41"/>
      <c r="KIN644" s="41"/>
      <c r="KIO644" s="41"/>
      <c r="KIP644" s="41"/>
      <c r="KIQ644" s="41"/>
      <c r="KIR644" s="41"/>
      <c r="KIS644" s="41"/>
      <c r="KIT644" s="41"/>
      <c r="KIU644" s="41"/>
      <c r="KIV644" s="41"/>
      <c r="KIW644" s="41"/>
      <c r="KIX644" s="41"/>
      <c r="KIY644" s="41"/>
      <c r="KIZ644" s="41"/>
      <c r="KJA644" s="41"/>
      <c r="KJB644" s="41"/>
      <c r="KJC644" s="41"/>
      <c r="KJD644" s="41"/>
      <c r="KJE644" s="41"/>
      <c r="KJF644" s="41"/>
      <c r="KJG644" s="41"/>
      <c r="KJH644" s="41"/>
      <c r="KJI644" s="41"/>
      <c r="KJJ644" s="41"/>
      <c r="KJK644" s="41"/>
      <c r="KJL644" s="41"/>
      <c r="KJM644" s="41"/>
      <c r="KJN644" s="41"/>
      <c r="KJO644" s="41"/>
      <c r="KJP644" s="41"/>
      <c r="KJQ644" s="41"/>
      <c r="KJR644" s="41"/>
      <c r="KJS644" s="41"/>
      <c r="KJT644" s="41"/>
      <c r="KJU644" s="41"/>
      <c r="KJV644" s="41"/>
      <c r="KJW644" s="41"/>
      <c r="KJX644" s="41"/>
      <c r="KJY644" s="41"/>
      <c r="KJZ644" s="41"/>
      <c r="KKA644" s="41"/>
      <c r="KKB644" s="41"/>
      <c r="KKC644" s="41"/>
      <c r="KKD644" s="41"/>
      <c r="KKE644" s="41"/>
      <c r="KKF644" s="41"/>
      <c r="KKG644" s="41"/>
      <c r="KKH644" s="41"/>
      <c r="KKI644" s="41"/>
      <c r="KKJ644" s="41"/>
      <c r="KKK644" s="41"/>
      <c r="KKL644" s="41"/>
      <c r="KKM644" s="41"/>
      <c r="KKN644" s="41"/>
      <c r="KKO644" s="41"/>
      <c r="KKP644" s="41"/>
      <c r="KKQ644" s="41"/>
      <c r="KKR644" s="41"/>
      <c r="KKS644" s="41"/>
      <c r="KKT644" s="41"/>
      <c r="KKU644" s="41"/>
      <c r="KKV644" s="41"/>
      <c r="KKW644" s="41"/>
      <c r="KKX644" s="41"/>
      <c r="KKY644" s="41"/>
      <c r="KKZ644" s="41"/>
      <c r="KLA644" s="41"/>
      <c r="KLB644" s="41"/>
      <c r="KLC644" s="41"/>
      <c r="KLD644" s="41"/>
      <c r="KLE644" s="41"/>
      <c r="KLF644" s="41"/>
      <c r="KLG644" s="41"/>
      <c r="KLH644" s="41"/>
      <c r="KLI644" s="41"/>
      <c r="KLJ644" s="41"/>
      <c r="KLK644" s="41"/>
      <c r="KLL644" s="41"/>
      <c r="KLM644" s="41"/>
      <c r="KLN644" s="41"/>
      <c r="KLO644" s="41"/>
      <c r="KLP644" s="41"/>
      <c r="KLQ644" s="41"/>
      <c r="KLR644" s="41"/>
      <c r="KLS644" s="41"/>
      <c r="KLT644" s="41"/>
      <c r="KLU644" s="41"/>
      <c r="KLV644" s="41"/>
      <c r="KLW644" s="41"/>
      <c r="KLX644" s="41"/>
      <c r="KLY644" s="41"/>
      <c r="KLZ644" s="41"/>
      <c r="KMA644" s="41"/>
      <c r="KMB644" s="41"/>
      <c r="KMC644" s="41"/>
      <c r="KMD644" s="41"/>
      <c r="KME644" s="41"/>
      <c r="KMF644" s="41"/>
      <c r="KMG644" s="41"/>
      <c r="KMH644" s="41"/>
      <c r="KMI644" s="41"/>
      <c r="KMJ644" s="41"/>
      <c r="KMK644" s="41"/>
      <c r="KML644" s="41"/>
      <c r="KMM644" s="41"/>
      <c r="KMN644" s="41"/>
      <c r="KMO644" s="41"/>
      <c r="KMP644" s="41"/>
      <c r="KMQ644" s="41"/>
      <c r="KMR644" s="41"/>
      <c r="KMS644" s="41"/>
      <c r="KMT644" s="41"/>
      <c r="KMU644" s="41"/>
      <c r="KMV644" s="41"/>
      <c r="KMW644" s="41"/>
      <c r="KMX644" s="41"/>
      <c r="KMY644" s="41"/>
      <c r="KMZ644" s="41"/>
      <c r="KNA644" s="41"/>
      <c r="KNB644" s="41"/>
      <c r="KNC644" s="41"/>
      <c r="KND644" s="41"/>
      <c r="KNE644" s="41"/>
      <c r="KNF644" s="41"/>
      <c r="KNG644" s="41"/>
      <c r="KNH644" s="41"/>
      <c r="KNI644" s="41"/>
      <c r="KNJ644" s="41"/>
      <c r="KNK644" s="41"/>
      <c r="KNL644" s="41"/>
      <c r="KNM644" s="41"/>
      <c r="KNN644" s="41"/>
      <c r="KNO644" s="41"/>
      <c r="KNP644" s="41"/>
      <c r="KNQ644" s="41"/>
      <c r="KNR644" s="41"/>
      <c r="KNS644" s="41"/>
      <c r="KNT644" s="41"/>
      <c r="KNU644" s="41"/>
      <c r="KNV644" s="41"/>
      <c r="KNW644" s="41"/>
      <c r="KNX644" s="41"/>
      <c r="KNY644" s="41"/>
      <c r="KNZ644" s="41"/>
      <c r="KOA644" s="41"/>
      <c r="KOB644" s="41"/>
      <c r="KOC644" s="41"/>
      <c r="KOD644" s="41"/>
      <c r="KOE644" s="41"/>
      <c r="KOF644" s="41"/>
      <c r="KOG644" s="41"/>
      <c r="KOH644" s="41"/>
      <c r="KOI644" s="41"/>
      <c r="KOJ644" s="41"/>
      <c r="KOK644" s="41"/>
      <c r="KOL644" s="41"/>
      <c r="KOM644" s="41"/>
      <c r="KON644" s="41"/>
      <c r="KOO644" s="41"/>
      <c r="KOP644" s="41"/>
      <c r="KOQ644" s="41"/>
      <c r="KOR644" s="41"/>
      <c r="KOS644" s="41"/>
      <c r="KOT644" s="41"/>
      <c r="KOU644" s="41"/>
      <c r="KOV644" s="41"/>
      <c r="KOW644" s="41"/>
      <c r="KOX644" s="41"/>
      <c r="KOY644" s="41"/>
      <c r="KOZ644" s="41"/>
      <c r="KPA644" s="41"/>
      <c r="KPB644" s="41"/>
      <c r="KPC644" s="41"/>
      <c r="KPD644" s="41"/>
      <c r="KPE644" s="41"/>
      <c r="KPF644" s="41"/>
      <c r="KPG644" s="41"/>
      <c r="KPH644" s="41"/>
      <c r="KPI644" s="41"/>
      <c r="KPJ644" s="41"/>
      <c r="KPK644" s="41"/>
      <c r="KPL644" s="41"/>
      <c r="KPM644" s="41"/>
      <c r="KPN644" s="41"/>
      <c r="KPO644" s="41"/>
      <c r="KPP644" s="41"/>
      <c r="KPQ644" s="41"/>
      <c r="KPR644" s="41"/>
      <c r="KPS644" s="41"/>
      <c r="KPT644" s="41"/>
      <c r="KPU644" s="41"/>
      <c r="KPV644" s="41"/>
      <c r="KPW644" s="41"/>
      <c r="KPX644" s="41"/>
      <c r="KPY644" s="41"/>
      <c r="KPZ644" s="41"/>
      <c r="KQA644" s="41"/>
      <c r="KQB644" s="41"/>
      <c r="KQC644" s="41"/>
      <c r="KQD644" s="41"/>
      <c r="KQE644" s="41"/>
      <c r="KQF644" s="41"/>
      <c r="KQG644" s="41"/>
      <c r="KQH644" s="41"/>
      <c r="KQI644" s="41"/>
      <c r="KQJ644" s="41"/>
      <c r="KQK644" s="41"/>
      <c r="KQL644" s="41"/>
      <c r="KQM644" s="41"/>
      <c r="KQN644" s="41"/>
      <c r="KQO644" s="41"/>
      <c r="KQP644" s="41"/>
      <c r="KQQ644" s="41"/>
      <c r="KQR644" s="41"/>
      <c r="KQS644" s="41"/>
      <c r="KQT644" s="41"/>
      <c r="KQU644" s="41"/>
      <c r="KQV644" s="41"/>
      <c r="KQW644" s="41"/>
      <c r="KQX644" s="41"/>
      <c r="KQY644" s="41"/>
      <c r="KQZ644" s="41"/>
      <c r="KRA644" s="41"/>
      <c r="KRB644" s="41"/>
      <c r="KRC644" s="41"/>
      <c r="KRD644" s="41"/>
      <c r="KRE644" s="41"/>
      <c r="KRF644" s="41"/>
      <c r="KRG644" s="41"/>
      <c r="KRH644" s="41"/>
      <c r="KRI644" s="41"/>
      <c r="KRJ644" s="41"/>
      <c r="KRK644" s="41"/>
      <c r="KRL644" s="41"/>
      <c r="KRM644" s="41"/>
      <c r="KRN644" s="41"/>
      <c r="KRO644" s="41"/>
      <c r="KRP644" s="41"/>
      <c r="KRQ644" s="41"/>
      <c r="KRR644" s="41"/>
      <c r="KRS644" s="41"/>
      <c r="KRT644" s="41"/>
      <c r="KRU644" s="41"/>
      <c r="KRV644" s="41"/>
      <c r="KRW644" s="41"/>
      <c r="KRX644" s="41"/>
      <c r="KRY644" s="41"/>
      <c r="KRZ644" s="41"/>
      <c r="KSA644" s="41"/>
      <c r="KSB644" s="41"/>
      <c r="KSC644" s="41"/>
      <c r="KSD644" s="41"/>
      <c r="KSE644" s="41"/>
      <c r="KSF644" s="41"/>
      <c r="KSG644" s="41"/>
      <c r="KSH644" s="41"/>
      <c r="KSI644" s="41"/>
      <c r="KSJ644" s="41"/>
      <c r="KSK644" s="41"/>
      <c r="KSL644" s="41"/>
      <c r="KSM644" s="41"/>
      <c r="KSN644" s="41"/>
      <c r="KSO644" s="41"/>
      <c r="KSP644" s="41"/>
      <c r="KSQ644" s="41"/>
      <c r="KSR644" s="41"/>
      <c r="KSS644" s="41"/>
      <c r="KST644" s="41"/>
      <c r="KSU644" s="41"/>
      <c r="KSV644" s="41"/>
      <c r="KSW644" s="41"/>
      <c r="KSX644" s="41"/>
      <c r="KSY644" s="41"/>
      <c r="KSZ644" s="41"/>
      <c r="KTA644" s="41"/>
      <c r="KTB644" s="41"/>
      <c r="KTC644" s="41"/>
      <c r="KTD644" s="41"/>
      <c r="KTE644" s="41"/>
      <c r="KTF644" s="41"/>
      <c r="KTG644" s="41"/>
      <c r="KTH644" s="41"/>
      <c r="KTI644" s="41"/>
      <c r="KTJ644" s="41"/>
      <c r="KTK644" s="41"/>
      <c r="KTL644" s="41"/>
      <c r="KTM644" s="41"/>
      <c r="KTN644" s="41"/>
      <c r="KTO644" s="41"/>
      <c r="KTP644" s="41"/>
      <c r="KTQ644" s="41"/>
      <c r="KTR644" s="41"/>
      <c r="KTS644" s="41"/>
      <c r="KTT644" s="41"/>
      <c r="KTU644" s="41"/>
      <c r="KTV644" s="41"/>
      <c r="KTW644" s="41"/>
      <c r="KTX644" s="41"/>
      <c r="KTY644" s="41"/>
      <c r="KTZ644" s="41"/>
      <c r="KUA644" s="41"/>
      <c r="KUB644" s="41"/>
      <c r="KUC644" s="41"/>
      <c r="KUD644" s="41"/>
      <c r="KUE644" s="41"/>
      <c r="KUF644" s="41"/>
      <c r="KUG644" s="41"/>
      <c r="KUH644" s="41"/>
      <c r="KUI644" s="41"/>
      <c r="KUJ644" s="41"/>
      <c r="KUK644" s="41"/>
      <c r="KUL644" s="41"/>
      <c r="KUM644" s="41"/>
      <c r="KUN644" s="41"/>
      <c r="KUO644" s="41"/>
      <c r="KUP644" s="41"/>
      <c r="KUQ644" s="41"/>
      <c r="KUR644" s="41"/>
      <c r="KUS644" s="41"/>
      <c r="KUT644" s="41"/>
      <c r="KUU644" s="41"/>
      <c r="KUV644" s="41"/>
      <c r="KUW644" s="41"/>
      <c r="KUX644" s="41"/>
      <c r="KUY644" s="41"/>
      <c r="KUZ644" s="41"/>
      <c r="KVA644" s="41"/>
      <c r="KVB644" s="41"/>
      <c r="KVC644" s="41"/>
      <c r="KVD644" s="41"/>
      <c r="KVE644" s="41"/>
      <c r="KVF644" s="41"/>
      <c r="KVG644" s="41"/>
      <c r="KVH644" s="41"/>
      <c r="KVI644" s="41"/>
      <c r="KVJ644" s="41"/>
      <c r="KVK644" s="41"/>
      <c r="KVL644" s="41"/>
      <c r="KVM644" s="41"/>
      <c r="KVN644" s="41"/>
      <c r="KVO644" s="41"/>
      <c r="KVP644" s="41"/>
      <c r="KVQ644" s="41"/>
      <c r="KVR644" s="41"/>
      <c r="KVS644" s="41"/>
      <c r="KVT644" s="41"/>
      <c r="KVU644" s="41"/>
      <c r="KVV644" s="41"/>
      <c r="KVW644" s="41"/>
      <c r="KVX644" s="41"/>
      <c r="KVY644" s="41"/>
      <c r="KVZ644" s="41"/>
      <c r="KWA644" s="41"/>
      <c r="KWB644" s="41"/>
      <c r="KWC644" s="41"/>
      <c r="KWD644" s="41"/>
      <c r="KWE644" s="41"/>
      <c r="KWF644" s="41"/>
      <c r="KWG644" s="41"/>
      <c r="KWH644" s="41"/>
      <c r="KWI644" s="41"/>
      <c r="KWJ644" s="41"/>
      <c r="KWK644" s="41"/>
      <c r="KWL644" s="41"/>
      <c r="KWM644" s="41"/>
      <c r="KWN644" s="41"/>
      <c r="KWO644" s="41"/>
      <c r="KWP644" s="41"/>
      <c r="KWQ644" s="41"/>
      <c r="KWR644" s="41"/>
      <c r="KWS644" s="41"/>
      <c r="KWT644" s="41"/>
      <c r="KWU644" s="41"/>
      <c r="KWV644" s="41"/>
      <c r="KWW644" s="41"/>
      <c r="KWX644" s="41"/>
      <c r="KWY644" s="41"/>
      <c r="KWZ644" s="41"/>
      <c r="KXA644" s="41"/>
      <c r="KXB644" s="41"/>
      <c r="KXC644" s="41"/>
      <c r="KXD644" s="41"/>
      <c r="KXE644" s="41"/>
      <c r="KXF644" s="41"/>
      <c r="KXG644" s="41"/>
      <c r="KXH644" s="41"/>
      <c r="KXI644" s="41"/>
      <c r="KXJ644" s="41"/>
      <c r="KXK644" s="41"/>
      <c r="KXL644" s="41"/>
      <c r="KXM644" s="41"/>
      <c r="KXN644" s="41"/>
      <c r="KXO644" s="41"/>
      <c r="KXP644" s="41"/>
      <c r="KXQ644" s="41"/>
      <c r="KXR644" s="41"/>
      <c r="KXS644" s="41"/>
      <c r="KXT644" s="41"/>
      <c r="KXU644" s="41"/>
      <c r="KXV644" s="41"/>
      <c r="KXW644" s="41"/>
      <c r="KXX644" s="41"/>
      <c r="KXY644" s="41"/>
      <c r="KXZ644" s="41"/>
      <c r="KYA644" s="41"/>
      <c r="KYB644" s="41"/>
      <c r="KYC644" s="41"/>
      <c r="KYD644" s="41"/>
      <c r="KYE644" s="41"/>
      <c r="KYF644" s="41"/>
      <c r="KYG644" s="41"/>
      <c r="KYH644" s="41"/>
      <c r="KYI644" s="41"/>
      <c r="KYJ644" s="41"/>
      <c r="KYK644" s="41"/>
      <c r="KYL644" s="41"/>
      <c r="KYM644" s="41"/>
      <c r="KYN644" s="41"/>
      <c r="KYO644" s="41"/>
      <c r="KYP644" s="41"/>
      <c r="KYQ644" s="41"/>
      <c r="KYR644" s="41"/>
      <c r="KYS644" s="41"/>
      <c r="KYT644" s="41"/>
      <c r="KYU644" s="41"/>
      <c r="KYV644" s="41"/>
      <c r="KYW644" s="41"/>
      <c r="KYX644" s="41"/>
      <c r="KYY644" s="41"/>
      <c r="KYZ644" s="41"/>
      <c r="KZA644" s="41"/>
      <c r="KZB644" s="41"/>
      <c r="KZC644" s="41"/>
      <c r="KZD644" s="41"/>
      <c r="KZE644" s="41"/>
      <c r="KZF644" s="41"/>
      <c r="KZG644" s="41"/>
      <c r="KZH644" s="41"/>
      <c r="KZI644" s="41"/>
      <c r="KZJ644" s="41"/>
      <c r="KZK644" s="41"/>
      <c r="KZL644" s="41"/>
      <c r="KZM644" s="41"/>
      <c r="KZN644" s="41"/>
      <c r="KZO644" s="41"/>
      <c r="KZP644" s="41"/>
      <c r="KZQ644" s="41"/>
      <c r="KZR644" s="41"/>
      <c r="KZS644" s="41"/>
      <c r="KZT644" s="41"/>
      <c r="KZU644" s="41"/>
      <c r="KZV644" s="41"/>
      <c r="KZW644" s="41"/>
      <c r="KZX644" s="41"/>
      <c r="KZY644" s="41"/>
      <c r="KZZ644" s="41"/>
      <c r="LAA644" s="41"/>
      <c r="LAB644" s="41"/>
      <c r="LAC644" s="41"/>
      <c r="LAD644" s="41"/>
      <c r="LAE644" s="41"/>
      <c r="LAF644" s="41"/>
      <c r="LAG644" s="41"/>
      <c r="LAH644" s="41"/>
      <c r="LAI644" s="41"/>
      <c r="LAJ644" s="41"/>
      <c r="LAK644" s="41"/>
      <c r="LAL644" s="41"/>
      <c r="LAM644" s="41"/>
      <c r="LAN644" s="41"/>
      <c r="LAO644" s="41"/>
      <c r="LAP644" s="41"/>
      <c r="LAQ644" s="41"/>
      <c r="LAR644" s="41"/>
      <c r="LAS644" s="41"/>
      <c r="LAT644" s="41"/>
      <c r="LAU644" s="41"/>
      <c r="LAV644" s="41"/>
      <c r="LAW644" s="41"/>
      <c r="LAX644" s="41"/>
      <c r="LAY644" s="41"/>
      <c r="LAZ644" s="41"/>
      <c r="LBA644" s="41"/>
      <c r="LBB644" s="41"/>
      <c r="LBC644" s="41"/>
      <c r="LBD644" s="41"/>
      <c r="LBE644" s="41"/>
      <c r="LBF644" s="41"/>
      <c r="LBG644" s="41"/>
      <c r="LBH644" s="41"/>
      <c r="LBI644" s="41"/>
      <c r="LBJ644" s="41"/>
      <c r="LBK644" s="41"/>
      <c r="LBL644" s="41"/>
      <c r="LBM644" s="41"/>
      <c r="LBN644" s="41"/>
      <c r="LBO644" s="41"/>
      <c r="LBP644" s="41"/>
      <c r="LBQ644" s="41"/>
      <c r="LBR644" s="41"/>
      <c r="LBS644" s="41"/>
      <c r="LBT644" s="41"/>
      <c r="LBU644" s="41"/>
      <c r="LBV644" s="41"/>
      <c r="LBW644" s="41"/>
      <c r="LBX644" s="41"/>
      <c r="LBY644" s="41"/>
      <c r="LBZ644" s="41"/>
      <c r="LCA644" s="41"/>
      <c r="LCB644" s="41"/>
      <c r="LCC644" s="41"/>
      <c r="LCD644" s="41"/>
      <c r="LCE644" s="41"/>
      <c r="LCF644" s="41"/>
      <c r="LCG644" s="41"/>
      <c r="LCH644" s="41"/>
      <c r="LCI644" s="41"/>
      <c r="LCJ644" s="41"/>
      <c r="LCK644" s="41"/>
      <c r="LCL644" s="41"/>
      <c r="LCM644" s="41"/>
      <c r="LCN644" s="41"/>
      <c r="LCO644" s="41"/>
      <c r="LCP644" s="41"/>
      <c r="LCQ644" s="41"/>
      <c r="LCR644" s="41"/>
      <c r="LCS644" s="41"/>
      <c r="LCT644" s="41"/>
      <c r="LCU644" s="41"/>
      <c r="LCV644" s="41"/>
      <c r="LCW644" s="41"/>
      <c r="LCX644" s="41"/>
      <c r="LCY644" s="41"/>
      <c r="LCZ644" s="41"/>
      <c r="LDA644" s="41"/>
      <c r="LDB644" s="41"/>
      <c r="LDC644" s="41"/>
      <c r="LDD644" s="41"/>
      <c r="LDE644" s="41"/>
      <c r="LDF644" s="41"/>
      <c r="LDG644" s="41"/>
      <c r="LDH644" s="41"/>
      <c r="LDI644" s="41"/>
      <c r="LDJ644" s="41"/>
      <c r="LDK644" s="41"/>
      <c r="LDL644" s="41"/>
      <c r="LDM644" s="41"/>
      <c r="LDN644" s="41"/>
      <c r="LDO644" s="41"/>
      <c r="LDP644" s="41"/>
      <c r="LDQ644" s="41"/>
      <c r="LDR644" s="41"/>
      <c r="LDS644" s="41"/>
      <c r="LDT644" s="41"/>
      <c r="LDU644" s="41"/>
      <c r="LDV644" s="41"/>
      <c r="LDW644" s="41"/>
      <c r="LDX644" s="41"/>
      <c r="LDY644" s="41"/>
      <c r="LDZ644" s="41"/>
      <c r="LEA644" s="41"/>
      <c r="LEB644" s="41"/>
      <c r="LEC644" s="41"/>
      <c r="LED644" s="41"/>
      <c r="LEE644" s="41"/>
      <c r="LEF644" s="41"/>
      <c r="LEG644" s="41"/>
      <c r="LEH644" s="41"/>
      <c r="LEI644" s="41"/>
      <c r="LEJ644" s="41"/>
      <c r="LEK644" s="41"/>
      <c r="LEL644" s="41"/>
      <c r="LEM644" s="41"/>
      <c r="LEN644" s="41"/>
      <c r="LEO644" s="41"/>
      <c r="LEP644" s="41"/>
      <c r="LEQ644" s="41"/>
      <c r="LER644" s="41"/>
      <c r="LES644" s="41"/>
      <c r="LET644" s="41"/>
      <c r="LEU644" s="41"/>
      <c r="LEV644" s="41"/>
      <c r="LEW644" s="41"/>
      <c r="LEX644" s="41"/>
      <c r="LEY644" s="41"/>
      <c r="LEZ644" s="41"/>
      <c r="LFA644" s="41"/>
      <c r="LFB644" s="41"/>
      <c r="LFC644" s="41"/>
      <c r="LFD644" s="41"/>
      <c r="LFE644" s="41"/>
      <c r="LFF644" s="41"/>
      <c r="LFG644" s="41"/>
      <c r="LFH644" s="41"/>
      <c r="LFI644" s="41"/>
      <c r="LFJ644" s="41"/>
      <c r="LFK644" s="41"/>
      <c r="LFL644" s="41"/>
      <c r="LFM644" s="41"/>
      <c r="LFN644" s="41"/>
      <c r="LFO644" s="41"/>
      <c r="LFP644" s="41"/>
      <c r="LFQ644" s="41"/>
      <c r="LFR644" s="41"/>
      <c r="LFS644" s="41"/>
      <c r="LFT644" s="41"/>
      <c r="LFU644" s="41"/>
      <c r="LFV644" s="41"/>
      <c r="LFW644" s="41"/>
      <c r="LFX644" s="41"/>
      <c r="LFY644" s="41"/>
      <c r="LFZ644" s="41"/>
      <c r="LGA644" s="41"/>
      <c r="LGB644" s="41"/>
      <c r="LGC644" s="41"/>
      <c r="LGD644" s="41"/>
      <c r="LGE644" s="41"/>
      <c r="LGF644" s="41"/>
      <c r="LGG644" s="41"/>
      <c r="LGH644" s="41"/>
      <c r="LGI644" s="41"/>
      <c r="LGJ644" s="41"/>
      <c r="LGK644" s="41"/>
      <c r="LGL644" s="41"/>
      <c r="LGM644" s="41"/>
      <c r="LGN644" s="41"/>
      <c r="LGO644" s="41"/>
      <c r="LGP644" s="41"/>
      <c r="LGQ644" s="41"/>
      <c r="LGR644" s="41"/>
      <c r="LGS644" s="41"/>
      <c r="LGT644" s="41"/>
      <c r="LGU644" s="41"/>
      <c r="LGV644" s="41"/>
      <c r="LGW644" s="41"/>
      <c r="LGX644" s="41"/>
      <c r="LGY644" s="41"/>
      <c r="LGZ644" s="41"/>
      <c r="LHA644" s="41"/>
      <c r="LHB644" s="41"/>
      <c r="LHC644" s="41"/>
      <c r="LHD644" s="41"/>
      <c r="LHE644" s="41"/>
      <c r="LHF644" s="41"/>
      <c r="LHG644" s="41"/>
      <c r="LHH644" s="41"/>
      <c r="LHI644" s="41"/>
      <c r="LHJ644" s="41"/>
      <c r="LHK644" s="41"/>
      <c r="LHL644" s="41"/>
      <c r="LHM644" s="41"/>
      <c r="LHN644" s="41"/>
      <c r="LHO644" s="41"/>
      <c r="LHP644" s="41"/>
      <c r="LHQ644" s="41"/>
      <c r="LHR644" s="41"/>
      <c r="LHS644" s="41"/>
      <c r="LHT644" s="41"/>
      <c r="LHU644" s="41"/>
      <c r="LHV644" s="41"/>
      <c r="LHW644" s="41"/>
      <c r="LHX644" s="41"/>
      <c r="LHY644" s="41"/>
      <c r="LHZ644" s="41"/>
      <c r="LIA644" s="41"/>
      <c r="LIB644" s="41"/>
      <c r="LIC644" s="41"/>
      <c r="LID644" s="41"/>
      <c r="LIE644" s="41"/>
      <c r="LIF644" s="41"/>
      <c r="LIG644" s="41"/>
      <c r="LIH644" s="41"/>
      <c r="LII644" s="41"/>
      <c r="LIJ644" s="41"/>
      <c r="LIK644" s="41"/>
      <c r="LIL644" s="41"/>
      <c r="LIM644" s="41"/>
      <c r="LIN644" s="41"/>
      <c r="LIO644" s="41"/>
      <c r="LIP644" s="41"/>
      <c r="LIQ644" s="41"/>
      <c r="LIR644" s="41"/>
      <c r="LIS644" s="41"/>
      <c r="LIT644" s="41"/>
      <c r="LIU644" s="41"/>
      <c r="LIV644" s="41"/>
      <c r="LIW644" s="41"/>
      <c r="LIX644" s="41"/>
      <c r="LIY644" s="41"/>
      <c r="LIZ644" s="41"/>
      <c r="LJA644" s="41"/>
      <c r="LJB644" s="41"/>
      <c r="LJC644" s="41"/>
      <c r="LJD644" s="41"/>
      <c r="LJE644" s="41"/>
      <c r="LJF644" s="41"/>
      <c r="LJG644" s="41"/>
      <c r="LJH644" s="41"/>
      <c r="LJI644" s="41"/>
      <c r="LJJ644" s="41"/>
      <c r="LJK644" s="41"/>
      <c r="LJL644" s="41"/>
      <c r="LJM644" s="41"/>
      <c r="LJN644" s="41"/>
      <c r="LJO644" s="41"/>
      <c r="LJP644" s="41"/>
      <c r="LJQ644" s="41"/>
      <c r="LJR644" s="41"/>
      <c r="LJS644" s="41"/>
      <c r="LJT644" s="41"/>
      <c r="LJU644" s="41"/>
      <c r="LJV644" s="41"/>
      <c r="LJW644" s="41"/>
      <c r="LJX644" s="41"/>
      <c r="LJY644" s="41"/>
      <c r="LJZ644" s="41"/>
      <c r="LKA644" s="41"/>
      <c r="LKB644" s="41"/>
      <c r="LKC644" s="41"/>
      <c r="LKD644" s="41"/>
      <c r="LKE644" s="41"/>
      <c r="LKF644" s="41"/>
      <c r="LKG644" s="41"/>
      <c r="LKH644" s="41"/>
      <c r="LKI644" s="41"/>
      <c r="LKJ644" s="41"/>
      <c r="LKK644" s="41"/>
      <c r="LKL644" s="41"/>
      <c r="LKM644" s="41"/>
      <c r="LKN644" s="41"/>
      <c r="LKO644" s="41"/>
      <c r="LKP644" s="41"/>
      <c r="LKQ644" s="41"/>
      <c r="LKR644" s="41"/>
      <c r="LKS644" s="41"/>
      <c r="LKT644" s="41"/>
      <c r="LKU644" s="41"/>
      <c r="LKV644" s="41"/>
      <c r="LKW644" s="41"/>
      <c r="LKX644" s="41"/>
      <c r="LKY644" s="41"/>
      <c r="LKZ644" s="41"/>
      <c r="LLA644" s="41"/>
      <c r="LLB644" s="41"/>
      <c r="LLC644" s="41"/>
      <c r="LLD644" s="41"/>
      <c r="LLE644" s="41"/>
      <c r="LLF644" s="41"/>
      <c r="LLG644" s="41"/>
      <c r="LLH644" s="41"/>
      <c r="LLI644" s="41"/>
      <c r="LLJ644" s="41"/>
      <c r="LLK644" s="41"/>
      <c r="LLL644" s="41"/>
      <c r="LLM644" s="41"/>
      <c r="LLN644" s="41"/>
      <c r="LLO644" s="41"/>
      <c r="LLP644" s="41"/>
      <c r="LLQ644" s="41"/>
      <c r="LLR644" s="41"/>
      <c r="LLS644" s="41"/>
      <c r="LLT644" s="41"/>
      <c r="LLU644" s="41"/>
      <c r="LLV644" s="41"/>
      <c r="LLW644" s="41"/>
      <c r="LLX644" s="41"/>
      <c r="LLY644" s="41"/>
      <c r="LLZ644" s="41"/>
      <c r="LMA644" s="41"/>
      <c r="LMB644" s="41"/>
      <c r="LMC644" s="41"/>
      <c r="LMD644" s="41"/>
      <c r="LME644" s="41"/>
      <c r="LMF644" s="41"/>
      <c r="LMG644" s="41"/>
      <c r="LMH644" s="41"/>
      <c r="LMI644" s="41"/>
      <c r="LMJ644" s="41"/>
      <c r="LMK644" s="41"/>
      <c r="LML644" s="41"/>
      <c r="LMM644" s="41"/>
      <c r="LMN644" s="41"/>
      <c r="LMO644" s="41"/>
      <c r="LMP644" s="41"/>
      <c r="LMQ644" s="41"/>
      <c r="LMR644" s="41"/>
      <c r="LMS644" s="41"/>
      <c r="LMT644" s="41"/>
      <c r="LMU644" s="41"/>
      <c r="LMV644" s="41"/>
      <c r="LMW644" s="41"/>
      <c r="LMX644" s="41"/>
      <c r="LMY644" s="41"/>
      <c r="LMZ644" s="41"/>
      <c r="LNA644" s="41"/>
      <c r="LNB644" s="41"/>
      <c r="LNC644" s="41"/>
      <c r="LND644" s="41"/>
      <c r="LNE644" s="41"/>
      <c r="LNF644" s="41"/>
      <c r="LNG644" s="41"/>
      <c r="LNH644" s="41"/>
      <c r="LNI644" s="41"/>
      <c r="LNJ644" s="41"/>
      <c r="LNK644" s="41"/>
      <c r="LNL644" s="41"/>
      <c r="LNM644" s="41"/>
      <c r="LNN644" s="41"/>
      <c r="LNO644" s="41"/>
      <c r="LNP644" s="41"/>
      <c r="LNQ644" s="41"/>
      <c r="LNR644" s="41"/>
      <c r="LNS644" s="41"/>
      <c r="LNT644" s="41"/>
      <c r="LNU644" s="41"/>
      <c r="LNV644" s="41"/>
      <c r="LNW644" s="41"/>
      <c r="LNX644" s="41"/>
      <c r="LNY644" s="41"/>
      <c r="LNZ644" s="41"/>
      <c r="LOA644" s="41"/>
      <c r="LOB644" s="41"/>
      <c r="LOC644" s="41"/>
      <c r="LOD644" s="41"/>
      <c r="LOE644" s="41"/>
      <c r="LOF644" s="41"/>
      <c r="LOG644" s="41"/>
      <c r="LOH644" s="41"/>
      <c r="LOI644" s="41"/>
      <c r="LOJ644" s="41"/>
      <c r="LOK644" s="41"/>
      <c r="LOL644" s="41"/>
      <c r="LOM644" s="41"/>
      <c r="LON644" s="41"/>
      <c r="LOO644" s="41"/>
      <c r="LOP644" s="41"/>
      <c r="LOQ644" s="41"/>
      <c r="LOR644" s="41"/>
      <c r="LOS644" s="41"/>
      <c r="LOT644" s="41"/>
      <c r="LOU644" s="41"/>
      <c r="LOV644" s="41"/>
      <c r="LOW644" s="41"/>
      <c r="LOX644" s="41"/>
      <c r="LOY644" s="41"/>
      <c r="LOZ644" s="41"/>
      <c r="LPA644" s="41"/>
      <c r="LPB644" s="41"/>
      <c r="LPC644" s="41"/>
      <c r="LPD644" s="41"/>
      <c r="LPE644" s="41"/>
      <c r="LPF644" s="41"/>
      <c r="LPG644" s="41"/>
      <c r="LPH644" s="41"/>
      <c r="LPI644" s="41"/>
      <c r="LPJ644" s="41"/>
      <c r="LPK644" s="41"/>
      <c r="LPL644" s="41"/>
      <c r="LPM644" s="41"/>
      <c r="LPN644" s="41"/>
      <c r="LPO644" s="41"/>
      <c r="LPP644" s="41"/>
      <c r="LPQ644" s="41"/>
      <c r="LPR644" s="41"/>
      <c r="LPS644" s="41"/>
      <c r="LPT644" s="41"/>
      <c r="LPU644" s="41"/>
      <c r="LPV644" s="41"/>
      <c r="LPW644" s="41"/>
      <c r="LPX644" s="41"/>
      <c r="LPY644" s="41"/>
      <c r="LPZ644" s="41"/>
      <c r="LQA644" s="41"/>
      <c r="LQB644" s="41"/>
      <c r="LQC644" s="41"/>
      <c r="LQD644" s="41"/>
      <c r="LQE644" s="41"/>
      <c r="LQF644" s="41"/>
      <c r="LQG644" s="41"/>
      <c r="LQH644" s="41"/>
      <c r="LQI644" s="41"/>
      <c r="LQJ644" s="41"/>
      <c r="LQK644" s="41"/>
      <c r="LQL644" s="41"/>
      <c r="LQM644" s="41"/>
      <c r="LQN644" s="41"/>
      <c r="LQO644" s="41"/>
      <c r="LQP644" s="41"/>
      <c r="LQQ644" s="41"/>
      <c r="LQR644" s="41"/>
      <c r="LQS644" s="41"/>
      <c r="LQT644" s="41"/>
      <c r="LQU644" s="41"/>
      <c r="LQV644" s="41"/>
      <c r="LQW644" s="41"/>
      <c r="LQX644" s="41"/>
      <c r="LQY644" s="41"/>
      <c r="LQZ644" s="41"/>
      <c r="LRA644" s="41"/>
      <c r="LRB644" s="41"/>
      <c r="LRC644" s="41"/>
      <c r="LRD644" s="41"/>
      <c r="LRE644" s="41"/>
      <c r="LRF644" s="41"/>
      <c r="LRG644" s="41"/>
      <c r="LRH644" s="41"/>
      <c r="LRI644" s="41"/>
      <c r="LRJ644" s="41"/>
      <c r="LRK644" s="41"/>
      <c r="LRL644" s="41"/>
      <c r="LRM644" s="41"/>
      <c r="LRN644" s="41"/>
      <c r="LRO644" s="41"/>
      <c r="LRP644" s="41"/>
      <c r="LRQ644" s="41"/>
      <c r="LRR644" s="41"/>
      <c r="LRS644" s="41"/>
      <c r="LRT644" s="41"/>
      <c r="LRU644" s="41"/>
      <c r="LRV644" s="41"/>
      <c r="LRW644" s="41"/>
      <c r="LRX644" s="41"/>
      <c r="LRY644" s="41"/>
      <c r="LRZ644" s="41"/>
      <c r="LSA644" s="41"/>
      <c r="LSB644" s="41"/>
      <c r="LSC644" s="41"/>
      <c r="LSD644" s="41"/>
      <c r="LSE644" s="41"/>
      <c r="LSF644" s="41"/>
      <c r="LSG644" s="41"/>
      <c r="LSH644" s="41"/>
      <c r="LSI644" s="41"/>
      <c r="LSJ644" s="41"/>
      <c r="LSK644" s="41"/>
      <c r="LSL644" s="41"/>
      <c r="LSM644" s="41"/>
      <c r="LSN644" s="41"/>
      <c r="LSO644" s="41"/>
      <c r="LSP644" s="41"/>
      <c r="LSQ644" s="41"/>
      <c r="LSR644" s="41"/>
      <c r="LSS644" s="41"/>
      <c r="LST644" s="41"/>
      <c r="LSU644" s="41"/>
      <c r="LSV644" s="41"/>
      <c r="LSW644" s="41"/>
      <c r="LSX644" s="41"/>
      <c r="LSY644" s="41"/>
      <c r="LSZ644" s="41"/>
      <c r="LTA644" s="41"/>
      <c r="LTB644" s="41"/>
      <c r="LTC644" s="41"/>
      <c r="LTD644" s="41"/>
      <c r="LTE644" s="41"/>
      <c r="LTF644" s="41"/>
      <c r="LTG644" s="41"/>
      <c r="LTH644" s="41"/>
      <c r="LTI644" s="41"/>
      <c r="LTJ644" s="41"/>
      <c r="LTK644" s="41"/>
      <c r="LTL644" s="41"/>
      <c r="LTM644" s="41"/>
      <c r="LTN644" s="41"/>
      <c r="LTO644" s="41"/>
      <c r="LTP644" s="41"/>
      <c r="LTQ644" s="41"/>
      <c r="LTR644" s="41"/>
      <c r="LTS644" s="41"/>
      <c r="LTT644" s="41"/>
      <c r="LTU644" s="41"/>
      <c r="LTV644" s="41"/>
      <c r="LTW644" s="41"/>
      <c r="LTX644" s="41"/>
      <c r="LTY644" s="41"/>
      <c r="LTZ644" s="41"/>
      <c r="LUA644" s="41"/>
      <c r="LUB644" s="41"/>
      <c r="LUC644" s="41"/>
      <c r="LUD644" s="41"/>
      <c r="LUE644" s="41"/>
      <c r="LUF644" s="41"/>
      <c r="LUG644" s="41"/>
      <c r="LUH644" s="41"/>
      <c r="LUI644" s="41"/>
      <c r="LUJ644" s="41"/>
      <c r="LUK644" s="41"/>
      <c r="LUL644" s="41"/>
      <c r="LUM644" s="41"/>
      <c r="LUN644" s="41"/>
      <c r="LUO644" s="41"/>
      <c r="LUP644" s="41"/>
      <c r="LUQ644" s="41"/>
      <c r="LUR644" s="41"/>
      <c r="LUS644" s="41"/>
      <c r="LUT644" s="41"/>
      <c r="LUU644" s="41"/>
      <c r="LUV644" s="41"/>
      <c r="LUW644" s="41"/>
      <c r="LUX644" s="41"/>
      <c r="LUY644" s="41"/>
      <c r="LUZ644" s="41"/>
      <c r="LVA644" s="41"/>
      <c r="LVB644" s="41"/>
      <c r="LVC644" s="41"/>
      <c r="LVD644" s="41"/>
      <c r="LVE644" s="41"/>
      <c r="LVF644" s="41"/>
      <c r="LVG644" s="41"/>
      <c r="LVH644" s="41"/>
      <c r="LVI644" s="41"/>
      <c r="LVJ644" s="41"/>
      <c r="LVK644" s="41"/>
      <c r="LVL644" s="41"/>
      <c r="LVM644" s="41"/>
      <c r="LVN644" s="41"/>
      <c r="LVO644" s="41"/>
      <c r="LVP644" s="41"/>
      <c r="LVQ644" s="41"/>
      <c r="LVR644" s="41"/>
      <c r="LVS644" s="41"/>
      <c r="LVT644" s="41"/>
      <c r="LVU644" s="41"/>
      <c r="LVV644" s="41"/>
      <c r="LVW644" s="41"/>
      <c r="LVX644" s="41"/>
      <c r="LVY644" s="41"/>
      <c r="LVZ644" s="41"/>
      <c r="LWA644" s="41"/>
      <c r="LWB644" s="41"/>
      <c r="LWC644" s="41"/>
      <c r="LWD644" s="41"/>
      <c r="LWE644" s="41"/>
      <c r="LWF644" s="41"/>
      <c r="LWG644" s="41"/>
      <c r="LWH644" s="41"/>
      <c r="LWI644" s="41"/>
      <c r="LWJ644" s="41"/>
      <c r="LWK644" s="41"/>
      <c r="LWL644" s="41"/>
      <c r="LWM644" s="41"/>
      <c r="LWN644" s="41"/>
      <c r="LWO644" s="41"/>
      <c r="LWP644" s="41"/>
      <c r="LWQ644" s="41"/>
      <c r="LWR644" s="41"/>
      <c r="LWS644" s="41"/>
      <c r="LWT644" s="41"/>
      <c r="LWU644" s="41"/>
      <c r="LWV644" s="41"/>
      <c r="LWW644" s="41"/>
      <c r="LWX644" s="41"/>
      <c r="LWY644" s="41"/>
      <c r="LWZ644" s="41"/>
      <c r="LXA644" s="41"/>
      <c r="LXB644" s="41"/>
      <c r="LXC644" s="41"/>
      <c r="LXD644" s="41"/>
      <c r="LXE644" s="41"/>
      <c r="LXF644" s="41"/>
      <c r="LXG644" s="41"/>
      <c r="LXH644" s="41"/>
      <c r="LXI644" s="41"/>
      <c r="LXJ644" s="41"/>
      <c r="LXK644" s="41"/>
      <c r="LXL644" s="41"/>
      <c r="LXM644" s="41"/>
      <c r="LXN644" s="41"/>
      <c r="LXO644" s="41"/>
      <c r="LXP644" s="41"/>
      <c r="LXQ644" s="41"/>
      <c r="LXR644" s="41"/>
      <c r="LXS644" s="41"/>
      <c r="LXT644" s="41"/>
      <c r="LXU644" s="41"/>
      <c r="LXV644" s="41"/>
      <c r="LXW644" s="41"/>
      <c r="LXX644" s="41"/>
      <c r="LXY644" s="41"/>
      <c r="LXZ644" s="41"/>
      <c r="LYA644" s="41"/>
      <c r="LYB644" s="41"/>
      <c r="LYC644" s="41"/>
      <c r="LYD644" s="41"/>
      <c r="LYE644" s="41"/>
      <c r="LYF644" s="41"/>
      <c r="LYG644" s="41"/>
      <c r="LYH644" s="41"/>
      <c r="LYI644" s="41"/>
      <c r="LYJ644" s="41"/>
      <c r="LYK644" s="41"/>
      <c r="LYL644" s="41"/>
      <c r="LYM644" s="41"/>
      <c r="LYN644" s="41"/>
      <c r="LYO644" s="41"/>
      <c r="LYP644" s="41"/>
      <c r="LYQ644" s="41"/>
      <c r="LYR644" s="41"/>
      <c r="LYS644" s="41"/>
      <c r="LYT644" s="41"/>
      <c r="LYU644" s="41"/>
      <c r="LYV644" s="41"/>
      <c r="LYW644" s="41"/>
      <c r="LYX644" s="41"/>
      <c r="LYY644" s="41"/>
      <c r="LYZ644" s="41"/>
      <c r="LZA644" s="41"/>
      <c r="LZB644" s="41"/>
      <c r="LZC644" s="41"/>
      <c r="LZD644" s="41"/>
      <c r="LZE644" s="41"/>
      <c r="LZF644" s="41"/>
      <c r="LZG644" s="41"/>
      <c r="LZH644" s="41"/>
      <c r="LZI644" s="41"/>
      <c r="LZJ644" s="41"/>
      <c r="LZK644" s="41"/>
      <c r="LZL644" s="41"/>
      <c r="LZM644" s="41"/>
      <c r="LZN644" s="41"/>
      <c r="LZO644" s="41"/>
      <c r="LZP644" s="41"/>
      <c r="LZQ644" s="41"/>
      <c r="LZR644" s="41"/>
      <c r="LZS644" s="41"/>
      <c r="LZT644" s="41"/>
      <c r="LZU644" s="41"/>
      <c r="LZV644" s="41"/>
      <c r="LZW644" s="41"/>
      <c r="LZX644" s="41"/>
      <c r="LZY644" s="41"/>
      <c r="LZZ644" s="41"/>
      <c r="MAA644" s="41"/>
      <c r="MAB644" s="41"/>
      <c r="MAC644" s="41"/>
      <c r="MAD644" s="41"/>
      <c r="MAE644" s="41"/>
      <c r="MAF644" s="41"/>
      <c r="MAG644" s="41"/>
      <c r="MAH644" s="41"/>
      <c r="MAI644" s="41"/>
      <c r="MAJ644" s="41"/>
      <c r="MAK644" s="41"/>
      <c r="MAL644" s="41"/>
      <c r="MAM644" s="41"/>
      <c r="MAN644" s="41"/>
      <c r="MAO644" s="41"/>
      <c r="MAP644" s="41"/>
      <c r="MAQ644" s="41"/>
      <c r="MAR644" s="41"/>
      <c r="MAS644" s="41"/>
      <c r="MAT644" s="41"/>
      <c r="MAU644" s="41"/>
      <c r="MAV644" s="41"/>
      <c r="MAW644" s="41"/>
      <c r="MAX644" s="41"/>
      <c r="MAY644" s="41"/>
      <c r="MAZ644" s="41"/>
      <c r="MBA644" s="41"/>
      <c r="MBB644" s="41"/>
      <c r="MBC644" s="41"/>
      <c r="MBD644" s="41"/>
      <c r="MBE644" s="41"/>
      <c r="MBF644" s="41"/>
      <c r="MBG644" s="41"/>
      <c r="MBH644" s="41"/>
      <c r="MBI644" s="41"/>
      <c r="MBJ644" s="41"/>
      <c r="MBK644" s="41"/>
      <c r="MBL644" s="41"/>
      <c r="MBM644" s="41"/>
      <c r="MBN644" s="41"/>
      <c r="MBO644" s="41"/>
      <c r="MBP644" s="41"/>
      <c r="MBQ644" s="41"/>
      <c r="MBR644" s="41"/>
      <c r="MBS644" s="41"/>
      <c r="MBT644" s="41"/>
      <c r="MBU644" s="41"/>
      <c r="MBV644" s="41"/>
      <c r="MBW644" s="41"/>
      <c r="MBX644" s="41"/>
      <c r="MBY644" s="41"/>
      <c r="MBZ644" s="41"/>
      <c r="MCA644" s="41"/>
      <c r="MCB644" s="41"/>
      <c r="MCC644" s="41"/>
      <c r="MCD644" s="41"/>
      <c r="MCE644" s="41"/>
      <c r="MCF644" s="41"/>
      <c r="MCG644" s="41"/>
      <c r="MCH644" s="41"/>
      <c r="MCI644" s="41"/>
      <c r="MCJ644" s="41"/>
      <c r="MCK644" s="41"/>
      <c r="MCL644" s="41"/>
      <c r="MCM644" s="41"/>
      <c r="MCN644" s="41"/>
      <c r="MCO644" s="41"/>
      <c r="MCP644" s="41"/>
      <c r="MCQ644" s="41"/>
      <c r="MCR644" s="41"/>
      <c r="MCS644" s="41"/>
      <c r="MCT644" s="41"/>
      <c r="MCU644" s="41"/>
      <c r="MCV644" s="41"/>
      <c r="MCW644" s="41"/>
      <c r="MCX644" s="41"/>
      <c r="MCY644" s="41"/>
      <c r="MCZ644" s="41"/>
      <c r="MDA644" s="41"/>
      <c r="MDB644" s="41"/>
      <c r="MDC644" s="41"/>
      <c r="MDD644" s="41"/>
      <c r="MDE644" s="41"/>
      <c r="MDF644" s="41"/>
      <c r="MDG644" s="41"/>
      <c r="MDH644" s="41"/>
      <c r="MDI644" s="41"/>
      <c r="MDJ644" s="41"/>
      <c r="MDK644" s="41"/>
      <c r="MDL644" s="41"/>
      <c r="MDM644" s="41"/>
      <c r="MDN644" s="41"/>
      <c r="MDO644" s="41"/>
      <c r="MDP644" s="41"/>
      <c r="MDQ644" s="41"/>
      <c r="MDR644" s="41"/>
      <c r="MDS644" s="41"/>
      <c r="MDT644" s="41"/>
      <c r="MDU644" s="41"/>
      <c r="MDV644" s="41"/>
      <c r="MDW644" s="41"/>
      <c r="MDX644" s="41"/>
      <c r="MDY644" s="41"/>
      <c r="MDZ644" s="41"/>
      <c r="MEA644" s="41"/>
      <c r="MEB644" s="41"/>
      <c r="MEC644" s="41"/>
      <c r="MED644" s="41"/>
      <c r="MEE644" s="41"/>
      <c r="MEF644" s="41"/>
      <c r="MEG644" s="41"/>
      <c r="MEH644" s="41"/>
      <c r="MEI644" s="41"/>
      <c r="MEJ644" s="41"/>
      <c r="MEK644" s="41"/>
      <c r="MEL644" s="41"/>
      <c r="MEM644" s="41"/>
      <c r="MEN644" s="41"/>
      <c r="MEO644" s="41"/>
      <c r="MEP644" s="41"/>
      <c r="MEQ644" s="41"/>
      <c r="MER644" s="41"/>
      <c r="MES644" s="41"/>
      <c r="MET644" s="41"/>
      <c r="MEU644" s="41"/>
      <c r="MEV644" s="41"/>
      <c r="MEW644" s="41"/>
      <c r="MEX644" s="41"/>
      <c r="MEY644" s="41"/>
      <c r="MEZ644" s="41"/>
      <c r="MFA644" s="41"/>
      <c r="MFB644" s="41"/>
      <c r="MFC644" s="41"/>
      <c r="MFD644" s="41"/>
      <c r="MFE644" s="41"/>
      <c r="MFF644" s="41"/>
      <c r="MFG644" s="41"/>
      <c r="MFH644" s="41"/>
      <c r="MFI644" s="41"/>
      <c r="MFJ644" s="41"/>
      <c r="MFK644" s="41"/>
      <c r="MFL644" s="41"/>
      <c r="MFM644" s="41"/>
      <c r="MFN644" s="41"/>
      <c r="MFO644" s="41"/>
      <c r="MFP644" s="41"/>
      <c r="MFQ644" s="41"/>
      <c r="MFR644" s="41"/>
      <c r="MFS644" s="41"/>
      <c r="MFT644" s="41"/>
      <c r="MFU644" s="41"/>
      <c r="MFV644" s="41"/>
      <c r="MFW644" s="41"/>
      <c r="MFX644" s="41"/>
      <c r="MFY644" s="41"/>
      <c r="MFZ644" s="41"/>
      <c r="MGA644" s="41"/>
      <c r="MGB644" s="41"/>
      <c r="MGC644" s="41"/>
      <c r="MGD644" s="41"/>
      <c r="MGE644" s="41"/>
      <c r="MGF644" s="41"/>
      <c r="MGG644" s="41"/>
      <c r="MGH644" s="41"/>
      <c r="MGI644" s="41"/>
      <c r="MGJ644" s="41"/>
      <c r="MGK644" s="41"/>
      <c r="MGL644" s="41"/>
      <c r="MGM644" s="41"/>
      <c r="MGN644" s="41"/>
      <c r="MGO644" s="41"/>
      <c r="MGP644" s="41"/>
      <c r="MGQ644" s="41"/>
      <c r="MGR644" s="41"/>
      <c r="MGS644" s="41"/>
      <c r="MGT644" s="41"/>
      <c r="MGU644" s="41"/>
      <c r="MGV644" s="41"/>
      <c r="MGW644" s="41"/>
      <c r="MGX644" s="41"/>
      <c r="MGY644" s="41"/>
      <c r="MGZ644" s="41"/>
      <c r="MHA644" s="41"/>
      <c r="MHB644" s="41"/>
      <c r="MHC644" s="41"/>
      <c r="MHD644" s="41"/>
      <c r="MHE644" s="41"/>
      <c r="MHF644" s="41"/>
      <c r="MHG644" s="41"/>
      <c r="MHH644" s="41"/>
      <c r="MHI644" s="41"/>
      <c r="MHJ644" s="41"/>
      <c r="MHK644" s="41"/>
      <c r="MHL644" s="41"/>
      <c r="MHM644" s="41"/>
      <c r="MHN644" s="41"/>
      <c r="MHO644" s="41"/>
      <c r="MHP644" s="41"/>
      <c r="MHQ644" s="41"/>
      <c r="MHR644" s="41"/>
      <c r="MHS644" s="41"/>
      <c r="MHT644" s="41"/>
      <c r="MHU644" s="41"/>
      <c r="MHV644" s="41"/>
      <c r="MHW644" s="41"/>
      <c r="MHX644" s="41"/>
      <c r="MHY644" s="41"/>
      <c r="MHZ644" s="41"/>
      <c r="MIA644" s="41"/>
      <c r="MIB644" s="41"/>
      <c r="MIC644" s="41"/>
      <c r="MID644" s="41"/>
      <c r="MIE644" s="41"/>
      <c r="MIF644" s="41"/>
      <c r="MIG644" s="41"/>
      <c r="MIH644" s="41"/>
      <c r="MII644" s="41"/>
      <c r="MIJ644" s="41"/>
      <c r="MIK644" s="41"/>
      <c r="MIL644" s="41"/>
      <c r="MIM644" s="41"/>
      <c r="MIN644" s="41"/>
      <c r="MIO644" s="41"/>
      <c r="MIP644" s="41"/>
      <c r="MIQ644" s="41"/>
      <c r="MIR644" s="41"/>
      <c r="MIS644" s="41"/>
      <c r="MIT644" s="41"/>
      <c r="MIU644" s="41"/>
      <c r="MIV644" s="41"/>
      <c r="MIW644" s="41"/>
      <c r="MIX644" s="41"/>
      <c r="MIY644" s="41"/>
      <c r="MIZ644" s="41"/>
      <c r="MJA644" s="41"/>
      <c r="MJB644" s="41"/>
      <c r="MJC644" s="41"/>
      <c r="MJD644" s="41"/>
      <c r="MJE644" s="41"/>
      <c r="MJF644" s="41"/>
      <c r="MJG644" s="41"/>
      <c r="MJH644" s="41"/>
      <c r="MJI644" s="41"/>
      <c r="MJJ644" s="41"/>
      <c r="MJK644" s="41"/>
      <c r="MJL644" s="41"/>
      <c r="MJM644" s="41"/>
      <c r="MJN644" s="41"/>
      <c r="MJO644" s="41"/>
      <c r="MJP644" s="41"/>
      <c r="MJQ644" s="41"/>
      <c r="MJR644" s="41"/>
      <c r="MJS644" s="41"/>
      <c r="MJT644" s="41"/>
      <c r="MJU644" s="41"/>
      <c r="MJV644" s="41"/>
      <c r="MJW644" s="41"/>
      <c r="MJX644" s="41"/>
      <c r="MJY644" s="41"/>
      <c r="MJZ644" s="41"/>
      <c r="MKA644" s="41"/>
      <c r="MKB644" s="41"/>
      <c r="MKC644" s="41"/>
      <c r="MKD644" s="41"/>
      <c r="MKE644" s="41"/>
      <c r="MKF644" s="41"/>
      <c r="MKG644" s="41"/>
      <c r="MKH644" s="41"/>
      <c r="MKI644" s="41"/>
      <c r="MKJ644" s="41"/>
      <c r="MKK644" s="41"/>
      <c r="MKL644" s="41"/>
      <c r="MKM644" s="41"/>
      <c r="MKN644" s="41"/>
      <c r="MKO644" s="41"/>
      <c r="MKP644" s="41"/>
      <c r="MKQ644" s="41"/>
      <c r="MKR644" s="41"/>
      <c r="MKS644" s="41"/>
      <c r="MKT644" s="41"/>
      <c r="MKU644" s="41"/>
      <c r="MKV644" s="41"/>
      <c r="MKW644" s="41"/>
      <c r="MKX644" s="41"/>
      <c r="MKY644" s="41"/>
      <c r="MKZ644" s="41"/>
      <c r="MLA644" s="41"/>
      <c r="MLB644" s="41"/>
      <c r="MLC644" s="41"/>
      <c r="MLD644" s="41"/>
      <c r="MLE644" s="41"/>
      <c r="MLF644" s="41"/>
      <c r="MLG644" s="41"/>
      <c r="MLH644" s="41"/>
      <c r="MLI644" s="41"/>
      <c r="MLJ644" s="41"/>
      <c r="MLK644" s="41"/>
      <c r="MLL644" s="41"/>
      <c r="MLM644" s="41"/>
      <c r="MLN644" s="41"/>
      <c r="MLO644" s="41"/>
      <c r="MLP644" s="41"/>
      <c r="MLQ644" s="41"/>
      <c r="MLR644" s="41"/>
      <c r="MLS644" s="41"/>
      <c r="MLT644" s="41"/>
      <c r="MLU644" s="41"/>
      <c r="MLV644" s="41"/>
      <c r="MLW644" s="41"/>
      <c r="MLX644" s="41"/>
      <c r="MLY644" s="41"/>
      <c r="MLZ644" s="41"/>
      <c r="MMA644" s="41"/>
      <c r="MMB644" s="41"/>
      <c r="MMC644" s="41"/>
      <c r="MMD644" s="41"/>
      <c r="MME644" s="41"/>
      <c r="MMF644" s="41"/>
      <c r="MMG644" s="41"/>
      <c r="MMH644" s="41"/>
      <c r="MMI644" s="41"/>
      <c r="MMJ644" s="41"/>
      <c r="MMK644" s="41"/>
      <c r="MML644" s="41"/>
      <c r="MMM644" s="41"/>
      <c r="MMN644" s="41"/>
      <c r="MMO644" s="41"/>
      <c r="MMP644" s="41"/>
      <c r="MMQ644" s="41"/>
      <c r="MMR644" s="41"/>
      <c r="MMS644" s="41"/>
      <c r="MMT644" s="41"/>
      <c r="MMU644" s="41"/>
      <c r="MMV644" s="41"/>
      <c r="MMW644" s="41"/>
      <c r="MMX644" s="41"/>
      <c r="MMY644" s="41"/>
      <c r="MMZ644" s="41"/>
      <c r="MNA644" s="41"/>
      <c r="MNB644" s="41"/>
      <c r="MNC644" s="41"/>
      <c r="MND644" s="41"/>
      <c r="MNE644" s="41"/>
      <c r="MNF644" s="41"/>
      <c r="MNG644" s="41"/>
      <c r="MNH644" s="41"/>
      <c r="MNI644" s="41"/>
      <c r="MNJ644" s="41"/>
      <c r="MNK644" s="41"/>
      <c r="MNL644" s="41"/>
      <c r="MNM644" s="41"/>
      <c r="MNN644" s="41"/>
      <c r="MNO644" s="41"/>
      <c r="MNP644" s="41"/>
      <c r="MNQ644" s="41"/>
      <c r="MNR644" s="41"/>
      <c r="MNS644" s="41"/>
      <c r="MNT644" s="41"/>
      <c r="MNU644" s="41"/>
      <c r="MNV644" s="41"/>
      <c r="MNW644" s="41"/>
      <c r="MNX644" s="41"/>
      <c r="MNY644" s="41"/>
      <c r="MNZ644" s="41"/>
      <c r="MOA644" s="41"/>
      <c r="MOB644" s="41"/>
      <c r="MOC644" s="41"/>
      <c r="MOD644" s="41"/>
      <c r="MOE644" s="41"/>
      <c r="MOF644" s="41"/>
      <c r="MOG644" s="41"/>
      <c r="MOH644" s="41"/>
      <c r="MOI644" s="41"/>
      <c r="MOJ644" s="41"/>
      <c r="MOK644" s="41"/>
      <c r="MOL644" s="41"/>
      <c r="MOM644" s="41"/>
      <c r="MON644" s="41"/>
      <c r="MOO644" s="41"/>
      <c r="MOP644" s="41"/>
      <c r="MOQ644" s="41"/>
      <c r="MOR644" s="41"/>
      <c r="MOS644" s="41"/>
      <c r="MOT644" s="41"/>
      <c r="MOU644" s="41"/>
      <c r="MOV644" s="41"/>
      <c r="MOW644" s="41"/>
      <c r="MOX644" s="41"/>
      <c r="MOY644" s="41"/>
      <c r="MOZ644" s="41"/>
      <c r="MPA644" s="41"/>
      <c r="MPB644" s="41"/>
      <c r="MPC644" s="41"/>
      <c r="MPD644" s="41"/>
      <c r="MPE644" s="41"/>
      <c r="MPF644" s="41"/>
      <c r="MPG644" s="41"/>
      <c r="MPH644" s="41"/>
      <c r="MPI644" s="41"/>
      <c r="MPJ644" s="41"/>
      <c r="MPK644" s="41"/>
      <c r="MPL644" s="41"/>
      <c r="MPM644" s="41"/>
      <c r="MPN644" s="41"/>
      <c r="MPO644" s="41"/>
      <c r="MPP644" s="41"/>
      <c r="MPQ644" s="41"/>
      <c r="MPR644" s="41"/>
      <c r="MPS644" s="41"/>
      <c r="MPT644" s="41"/>
      <c r="MPU644" s="41"/>
      <c r="MPV644" s="41"/>
      <c r="MPW644" s="41"/>
      <c r="MPX644" s="41"/>
      <c r="MPY644" s="41"/>
      <c r="MPZ644" s="41"/>
      <c r="MQA644" s="41"/>
      <c r="MQB644" s="41"/>
      <c r="MQC644" s="41"/>
      <c r="MQD644" s="41"/>
      <c r="MQE644" s="41"/>
      <c r="MQF644" s="41"/>
      <c r="MQG644" s="41"/>
      <c r="MQH644" s="41"/>
      <c r="MQI644" s="41"/>
      <c r="MQJ644" s="41"/>
      <c r="MQK644" s="41"/>
      <c r="MQL644" s="41"/>
      <c r="MQM644" s="41"/>
      <c r="MQN644" s="41"/>
      <c r="MQO644" s="41"/>
      <c r="MQP644" s="41"/>
      <c r="MQQ644" s="41"/>
      <c r="MQR644" s="41"/>
      <c r="MQS644" s="41"/>
      <c r="MQT644" s="41"/>
      <c r="MQU644" s="41"/>
      <c r="MQV644" s="41"/>
      <c r="MQW644" s="41"/>
      <c r="MQX644" s="41"/>
      <c r="MQY644" s="41"/>
      <c r="MQZ644" s="41"/>
      <c r="MRA644" s="41"/>
      <c r="MRB644" s="41"/>
      <c r="MRC644" s="41"/>
      <c r="MRD644" s="41"/>
      <c r="MRE644" s="41"/>
      <c r="MRF644" s="41"/>
      <c r="MRG644" s="41"/>
      <c r="MRH644" s="41"/>
      <c r="MRI644" s="41"/>
      <c r="MRJ644" s="41"/>
      <c r="MRK644" s="41"/>
      <c r="MRL644" s="41"/>
      <c r="MRM644" s="41"/>
      <c r="MRN644" s="41"/>
      <c r="MRO644" s="41"/>
      <c r="MRP644" s="41"/>
      <c r="MRQ644" s="41"/>
      <c r="MRR644" s="41"/>
      <c r="MRS644" s="41"/>
      <c r="MRT644" s="41"/>
      <c r="MRU644" s="41"/>
      <c r="MRV644" s="41"/>
      <c r="MRW644" s="41"/>
      <c r="MRX644" s="41"/>
      <c r="MRY644" s="41"/>
      <c r="MRZ644" s="41"/>
      <c r="MSA644" s="41"/>
      <c r="MSB644" s="41"/>
      <c r="MSC644" s="41"/>
      <c r="MSD644" s="41"/>
      <c r="MSE644" s="41"/>
      <c r="MSF644" s="41"/>
      <c r="MSG644" s="41"/>
      <c r="MSH644" s="41"/>
      <c r="MSI644" s="41"/>
      <c r="MSJ644" s="41"/>
      <c r="MSK644" s="41"/>
      <c r="MSL644" s="41"/>
      <c r="MSM644" s="41"/>
      <c r="MSN644" s="41"/>
      <c r="MSO644" s="41"/>
      <c r="MSP644" s="41"/>
      <c r="MSQ644" s="41"/>
      <c r="MSR644" s="41"/>
      <c r="MSS644" s="41"/>
      <c r="MST644" s="41"/>
      <c r="MSU644" s="41"/>
      <c r="MSV644" s="41"/>
      <c r="MSW644" s="41"/>
      <c r="MSX644" s="41"/>
      <c r="MSY644" s="41"/>
      <c r="MSZ644" s="41"/>
      <c r="MTA644" s="41"/>
      <c r="MTB644" s="41"/>
      <c r="MTC644" s="41"/>
      <c r="MTD644" s="41"/>
      <c r="MTE644" s="41"/>
      <c r="MTF644" s="41"/>
      <c r="MTG644" s="41"/>
      <c r="MTH644" s="41"/>
      <c r="MTI644" s="41"/>
      <c r="MTJ644" s="41"/>
      <c r="MTK644" s="41"/>
      <c r="MTL644" s="41"/>
      <c r="MTM644" s="41"/>
      <c r="MTN644" s="41"/>
      <c r="MTO644" s="41"/>
      <c r="MTP644" s="41"/>
      <c r="MTQ644" s="41"/>
      <c r="MTR644" s="41"/>
      <c r="MTS644" s="41"/>
      <c r="MTT644" s="41"/>
      <c r="MTU644" s="41"/>
      <c r="MTV644" s="41"/>
      <c r="MTW644" s="41"/>
      <c r="MTX644" s="41"/>
      <c r="MTY644" s="41"/>
      <c r="MTZ644" s="41"/>
      <c r="MUA644" s="41"/>
      <c r="MUB644" s="41"/>
      <c r="MUC644" s="41"/>
      <c r="MUD644" s="41"/>
      <c r="MUE644" s="41"/>
      <c r="MUF644" s="41"/>
      <c r="MUG644" s="41"/>
      <c r="MUH644" s="41"/>
      <c r="MUI644" s="41"/>
      <c r="MUJ644" s="41"/>
      <c r="MUK644" s="41"/>
      <c r="MUL644" s="41"/>
      <c r="MUM644" s="41"/>
      <c r="MUN644" s="41"/>
      <c r="MUO644" s="41"/>
      <c r="MUP644" s="41"/>
      <c r="MUQ644" s="41"/>
      <c r="MUR644" s="41"/>
      <c r="MUS644" s="41"/>
      <c r="MUT644" s="41"/>
      <c r="MUU644" s="41"/>
      <c r="MUV644" s="41"/>
      <c r="MUW644" s="41"/>
      <c r="MUX644" s="41"/>
      <c r="MUY644" s="41"/>
      <c r="MUZ644" s="41"/>
      <c r="MVA644" s="41"/>
      <c r="MVB644" s="41"/>
      <c r="MVC644" s="41"/>
      <c r="MVD644" s="41"/>
      <c r="MVE644" s="41"/>
      <c r="MVF644" s="41"/>
      <c r="MVG644" s="41"/>
      <c r="MVH644" s="41"/>
      <c r="MVI644" s="41"/>
      <c r="MVJ644" s="41"/>
      <c r="MVK644" s="41"/>
      <c r="MVL644" s="41"/>
      <c r="MVM644" s="41"/>
      <c r="MVN644" s="41"/>
      <c r="MVO644" s="41"/>
      <c r="MVP644" s="41"/>
      <c r="MVQ644" s="41"/>
      <c r="MVR644" s="41"/>
      <c r="MVS644" s="41"/>
      <c r="MVT644" s="41"/>
      <c r="MVU644" s="41"/>
      <c r="MVV644" s="41"/>
      <c r="MVW644" s="41"/>
      <c r="MVX644" s="41"/>
      <c r="MVY644" s="41"/>
      <c r="MVZ644" s="41"/>
      <c r="MWA644" s="41"/>
      <c r="MWB644" s="41"/>
      <c r="MWC644" s="41"/>
      <c r="MWD644" s="41"/>
      <c r="MWE644" s="41"/>
      <c r="MWF644" s="41"/>
      <c r="MWG644" s="41"/>
      <c r="MWH644" s="41"/>
      <c r="MWI644" s="41"/>
      <c r="MWJ644" s="41"/>
      <c r="MWK644" s="41"/>
      <c r="MWL644" s="41"/>
      <c r="MWM644" s="41"/>
      <c r="MWN644" s="41"/>
      <c r="MWO644" s="41"/>
      <c r="MWP644" s="41"/>
      <c r="MWQ644" s="41"/>
      <c r="MWR644" s="41"/>
      <c r="MWS644" s="41"/>
      <c r="MWT644" s="41"/>
      <c r="MWU644" s="41"/>
      <c r="MWV644" s="41"/>
      <c r="MWW644" s="41"/>
      <c r="MWX644" s="41"/>
      <c r="MWY644" s="41"/>
      <c r="MWZ644" s="41"/>
      <c r="MXA644" s="41"/>
      <c r="MXB644" s="41"/>
      <c r="MXC644" s="41"/>
      <c r="MXD644" s="41"/>
      <c r="MXE644" s="41"/>
      <c r="MXF644" s="41"/>
      <c r="MXG644" s="41"/>
      <c r="MXH644" s="41"/>
      <c r="MXI644" s="41"/>
      <c r="MXJ644" s="41"/>
      <c r="MXK644" s="41"/>
      <c r="MXL644" s="41"/>
      <c r="MXM644" s="41"/>
      <c r="MXN644" s="41"/>
      <c r="MXO644" s="41"/>
      <c r="MXP644" s="41"/>
      <c r="MXQ644" s="41"/>
      <c r="MXR644" s="41"/>
      <c r="MXS644" s="41"/>
      <c r="MXT644" s="41"/>
      <c r="MXU644" s="41"/>
      <c r="MXV644" s="41"/>
      <c r="MXW644" s="41"/>
      <c r="MXX644" s="41"/>
      <c r="MXY644" s="41"/>
      <c r="MXZ644" s="41"/>
      <c r="MYA644" s="41"/>
      <c r="MYB644" s="41"/>
      <c r="MYC644" s="41"/>
      <c r="MYD644" s="41"/>
      <c r="MYE644" s="41"/>
      <c r="MYF644" s="41"/>
      <c r="MYG644" s="41"/>
      <c r="MYH644" s="41"/>
      <c r="MYI644" s="41"/>
      <c r="MYJ644" s="41"/>
      <c r="MYK644" s="41"/>
      <c r="MYL644" s="41"/>
      <c r="MYM644" s="41"/>
      <c r="MYN644" s="41"/>
      <c r="MYO644" s="41"/>
      <c r="MYP644" s="41"/>
      <c r="MYQ644" s="41"/>
      <c r="MYR644" s="41"/>
      <c r="MYS644" s="41"/>
      <c r="MYT644" s="41"/>
      <c r="MYU644" s="41"/>
      <c r="MYV644" s="41"/>
      <c r="MYW644" s="41"/>
      <c r="MYX644" s="41"/>
      <c r="MYY644" s="41"/>
      <c r="MYZ644" s="41"/>
      <c r="MZA644" s="41"/>
      <c r="MZB644" s="41"/>
      <c r="MZC644" s="41"/>
      <c r="MZD644" s="41"/>
      <c r="MZE644" s="41"/>
      <c r="MZF644" s="41"/>
      <c r="MZG644" s="41"/>
      <c r="MZH644" s="41"/>
      <c r="MZI644" s="41"/>
      <c r="MZJ644" s="41"/>
      <c r="MZK644" s="41"/>
      <c r="MZL644" s="41"/>
      <c r="MZM644" s="41"/>
      <c r="MZN644" s="41"/>
      <c r="MZO644" s="41"/>
      <c r="MZP644" s="41"/>
      <c r="MZQ644" s="41"/>
      <c r="MZR644" s="41"/>
      <c r="MZS644" s="41"/>
      <c r="MZT644" s="41"/>
      <c r="MZU644" s="41"/>
      <c r="MZV644" s="41"/>
      <c r="MZW644" s="41"/>
      <c r="MZX644" s="41"/>
      <c r="MZY644" s="41"/>
      <c r="MZZ644" s="41"/>
      <c r="NAA644" s="41"/>
      <c r="NAB644" s="41"/>
      <c r="NAC644" s="41"/>
      <c r="NAD644" s="41"/>
      <c r="NAE644" s="41"/>
      <c r="NAF644" s="41"/>
      <c r="NAG644" s="41"/>
      <c r="NAH644" s="41"/>
      <c r="NAI644" s="41"/>
      <c r="NAJ644" s="41"/>
      <c r="NAK644" s="41"/>
      <c r="NAL644" s="41"/>
      <c r="NAM644" s="41"/>
      <c r="NAN644" s="41"/>
      <c r="NAO644" s="41"/>
      <c r="NAP644" s="41"/>
      <c r="NAQ644" s="41"/>
      <c r="NAR644" s="41"/>
      <c r="NAS644" s="41"/>
      <c r="NAT644" s="41"/>
      <c r="NAU644" s="41"/>
      <c r="NAV644" s="41"/>
      <c r="NAW644" s="41"/>
      <c r="NAX644" s="41"/>
      <c r="NAY644" s="41"/>
      <c r="NAZ644" s="41"/>
      <c r="NBA644" s="41"/>
      <c r="NBB644" s="41"/>
      <c r="NBC644" s="41"/>
      <c r="NBD644" s="41"/>
      <c r="NBE644" s="41"/>
      <c r="NBF644" s="41"/>
      <c r="NBG644" s="41"/>
      <c r="NBH644" s="41"/>
      <c r="NBI644" s="41"/>
      <c r="NBJ644" s="41"/>
      <c r="NBK644" s="41"/>
      <c r="NBL644" s="41"/>
      <c r="NBM644" s="41"/>
      <c r="NBN644" s="41"/>
      <c r="NBO644" s="41"/>
      <c r="NBP644" s="41"/>
      <c r="NBQ644" s="41"/>
      <c r="NBR644" s="41"/>
      <c r="NBS644" s="41"/>
      <c r="NBT644" s="41"/>
      <c r="NBU644" s="41"/>
      <c r="NBV644" s="41"/>
      <c r="NBW644" s="41"/>
      <c r="NBX644" s="41"/>
      <c r="NBY644" s="41"/>
      <c r="NBZ644" s="41"/>
      <c r="NCA644" s="41"/>
      <c r="NCB644" s="41"/>
      <c r="NCC644" s="41"/>
      <c r="NCD644" s="41"/>
      <c r="NCE644" s="41"/>
      <c r="NCF644" s="41"/>
      <c r="NCG644" s="41"/>
      <c r="NCH644" s="41"/>
      <c r="NCI644" s="41"/>
      <c r="NCJ644" s="41"/>
      <c r="NCK644" s="41"/>
      <c r="NCL644" s="41"/>
      <c r="NCM644" s="41"/>
      <c r="NCN644" s="41"/>
      <c r="NCO644" s="41"/>
      <c r="NCP644" s="41"/>
      <c r="NCQ644" s="41"/>
      <c r="NCR644" s="41"/>
      <c r="NCS644" s="41"/>
      <c r="NCT644" s="41"/>
      <c r="NCU644" s="41"/>
      <c r="NCV644" s="41"/>
      <c r="NCW644" s="41"/>
      <c r="NCX644" s="41"/>
      <c r="NCY644" s="41"/>
      <c r="NCZ644" s="41"/>
      <c r="NDA644" s="41"/>
      <c r="NDB644" s="41"/>
      <c r="NDC644" s="41"/>
      <c r="NDD644" s="41"/>
      <c r="NDE644" s="41"/>
      <c r="NDF644" s="41"/>
      <c r="NDG644" s="41"/>
      <c r="NDH644" s="41"/>
      <c r="NDI644" s="41"/>
      <c r="NDJ644" s="41"/>
      <c r="NDK644" s="41"/>
      <c r="NDL644" s="41"/>
      <c r="NDM644" s="41"/>
      <c r="NDN644" s="41"/>
      <c r="NDO644" s="41"/>
      <c r="NDP644" s="41"/>
      <c r="NDQ644" s="41"/>
      <c r="NDR644" s="41"/>
      <c r="NDS644" s="41"/>
      <c r="NDT644" s="41"/>
      <c r="NDU644" s="41"/>
      <c r="NDV644" s="41"/>
      <c r="NDW644" s="41"/>
      <c r="NDX644" s="41"/>
      <c r="NDY644" s="41"/>
      <c r="NDZ644" s="41"/>
      <c r="NEA644" s="41"/>
      <c r="NEB644" s="41"/>
      <c r="NEC644" s="41"/>
      <c r="NED644" s="41"/>
      <c r="NEE644" s="41"/>
      <c r="NEF644" s="41"/>
      <c r="NEG644" s="41"/>
      <c r="NEH644" s="41"/>
      <c r="NEI644" s="41"/>
      <c r="NEJ644" s="41"/>
      <c r="NEK644" s="41"/>
      <c r="NEL644" s="41"/>
      <c r="NEM644" s="41"/>
      <c r="NEN644" s="41"/>
      <c r="NEO644" s="41"/>
      <c r="NEP644" s="41"/>
      <c r="NEQ644" s="41"/>
      <c r="NER644" s="41"/>
      <c r="NES644" s="41"/>
      <c r="NET644" s="41"/>
      <c r="NEU644" s="41"/>
      <c r="NEV644" s="41"/>
      <c r="NEW644" s="41"/>
      <c r="NEX644" s="41"/>
      <c r="NEY644" s="41"/>
      <c r="NEZ644" s="41"/>
      <c r="NFA644" s="41"/>
      <c r="NFB644" s="41"/>
      <c r="NFC644" s="41"/>
      <c r="NFD644" s="41"/>
      <c r="NFE644" s="41"/>
      <c r="NFF644" s="41"/>
      <c r="NFG644" s="41"/>
      <c r="NFH644" s="41"/>
      <c r="NFI644" s="41"/>
      <c r="NFJ644" s="41"/>
      <c r="NFK644" s="41"/>
      <c r="NFL644" s="41"/>
      <c r="NFM644" s="41"/>
      <c r="NFN644" s="41"/>
      <c r="NFO644" s="41"/>
      <c r="NFP644" s="41"/>
      <c r="NFQ644" s="41"/>
      <c r="NFR644" s="41"/>
      <c r="NFS644" s="41"/>
      <c r="NFT644" s="41"/>
      <c r="NFU644" s="41"/>
      <c r="NFV644" s="41"/>
      <c r="NFW644" s="41"/>
      <c r="NFX644" s="41"/>
      <c r="NFY644" s="41"/>
      <c r="NFZ644" s="41"/>
      <c r="NGA644" s="41"/>
      <c r="NGB644" s="41"/>
      <c r="NGC644" s="41"/>
      <c r="NGD644" s="41"/>
      <c r="NGE644" s="41"/>
      <c r="NGF644" s="41"/>
      <c r="NGG644" s="41"/>
      <c r="NGH644" s="41"/>
      <c r="NGI644" s="41"/>
      <c r="NGJ644" s="41"/>
      <c r="NGK644" s="41"/>
      <c r="NGL644" s="41"/>
      <c r="NGM644" s="41"/>
      <c r="NGN644" s="41"/>
      <c r="NGO644" s="41"/>
      <c r="NGP644" s="41"/>
      <c r="NGQ644" s="41"/>
      <c r="NGR644" s="41"/>
      <c r="NGS644" s="41"/>
      <c r="NGT644" s="41"/>
      <c r="NGU644" s="41"/>
      <c r="NGV644" s="41"/>
      <c r="NGW644" s="41"/>
      <c r="NGX644" s="41"/>
      <c r="NGY644" s="41"/>
      <c r="NGZ644" s="41"/>
      <c r="NHA644" s="41"/>
      <c r="NHB644" s="41"/>
      <c r="NHC644" s="41"/>
      <c r="NHD644" s="41"/>
      <c r="NHE644" s="41"/>
      <c r="NHF644" s="41"/>
      <c r="NHG644" s="41"/>
      <c r="NHH644" s="41"/>
      <c r="NHI644" s="41"/>
      <c r="NHJ644" s="41"/>
      <c r="NHK644" s="41"/>
      <c r="NHL644" s="41"/>
      <c r="NHM644" s="41"/>
      <c r="NHN644" s="41"/>
      <c r="NHO644" s="41"/>
      <c r="NHP644" s="41"/>
      <c r="NHQ644" s="41"/>
      <c r="NHR644" s="41"/>
      <c r="NHS644" s="41"/>
      <c r="NHT644" s="41"/>
      <c r="NHU644" s="41"/>
      <c r="NHV644" s="41"/>
      <c r="NHW644" s="41"/>
      <c r="NHX644" s="41"/>
      <c r="NHY644" s="41"/>
      <c r="NHZ644" s="41"/>
      <c r="NIA644" s="41"/>
      <c r="NIB644" s="41"/>
      <c r="NIC644" s="41"/>
      <c r="NID644" s="41"/>
      <c r="NIE644" s="41"/>
      <c r="NIF644" s="41"/>
      <c r="NIG644" s="41"/>
      <c r="NIH644" s="41"/>
      <c r="NII644" s="41"/>
      <c r="NIJ644" s="41"/>
      <c r="NIK644" s="41"/>
      <c r="NIL644" s="41"/>
      <c r="NIM644" s="41"/>
      <c r="NIN644" s="41"/>
      <c r="NIO644" s="41"/>
      <c r="NIP644" s="41"/>
      <c r="NIQ644" s="41"/>
      <c r="NIR644" s="41"/>
      <c r="NIS644" s="41"/>
      <c r="NIT644" s="41"/>
      <c r="NIU644" s="41"/>
      <c r="NIV644" s="41"/>
      <c r="NIW644" s="41"/>
      <c r="NIX644" s="41"/>
      <c r="NIY644" s="41"/>
      <c r="NIZ644" s="41"/>
      <c r="NJA644" s="41"/>
      <c r="NJB644" s="41"/>
      <c r="NJC644" s="41"/>
      <c r="NJD644" s="41"/>
      <c r="NJE644" s="41"/>
      <c r="NJF644" s="41"/>
      <c r="NJG644" s="41"/>
      <c r="NJH644" s="41"/>
      <c r="NJI644" s="41"/>
      <c r="NJJ644" s="41"/>
      <c r="NJK644" s="41"/>
      <c r="NJL644" s="41"/>
      <c r="NJM644" s="41"/>
      <c r="NJN644" s="41"/>
      <c r="NJO644" s="41"/>
      <c r="NJP644" s="41"/>
      <c r="NJQ644" s="41"/>
      <c r="NJR644" s="41"/>
      <c r="NJS644" s="41"/>
      <c r="NJT644" s="41"/>
      <c r="NJU644" s="41"/>
      <c r="NJV644" s="41"/>
      <c r="NJW644" s="41"/>
      <c r="NJX644" s="41"/>
      <c r="NJY644" s="41"/>
      <c r="NJZ644" s="41"/>
      <c r="NKA644" s="41"/>
      <c r="NKB644" s="41"/>
      <c r="NKC644" s="41"/>
      <c r="NKD644" s="41"/>
      <c r="NKE644" s="41"/>
      <c r="NKF644" s="41"/>
      <c r="NKG644" s="41"/>
      <c r="NKH644" s="41"/>
      <c r="NKI644" s="41"/>
      <c r="NKJ644" s="41"/>
      <c r="NKK644" s="41"/>
      <c r="NKL644" s="41"/>
      <c r="NKM644" s="41"/>
      <c r="NKN644" s="41"/>
      <c r="NKO644" s="41"/>
      <c r="NKP644" s="41"/>
      <c r="NKQ644" s="41"/>
      <c r="NKR644" s="41"/>
      <c r="NKS644" s="41"/>
      <c r="NKT644" s="41"/>
      <c r="NKU644" s="41"/>
      <c r="NKV644" s="41"/>
      <c r="NKW644" s="41"/>
      <c r="NKX644" s="41"/>
      <c r="NKY644" s="41"/>
      <c r="NKZ644" s="41"/>
      <c r="NLA644" s="41"/>
      <c r="NLB644" s="41"/>
      <c r="NLC644" s="41"/>
      <c r="NLD644" s="41"/>
      <c r="NLE644" s="41"/>
      <c r="NLF644" s="41"/>
      <c r="NLG644" s="41"/>
      <c r="NLH644" s="41"/>
      <c r="NLI644" s="41"/>
      <c r="NLJ644" s="41"/>
      <c r="NLK644" s="41"/>
      <c r="NLL644" s="41"/>
      <c r="NLM644" s="41"/>
      <c r="NLN644" s="41"/>
      <c r="NLO644" s="41"/>
      <c r="NLP644" s="41"/>
      <c r="NLQ644" s="41"/>
      <c r="NLR644" s="41"/>
      <c r="NLS644" s="41"/>
      <c r="NLT644" s="41"/>
      <c r="NLU644" s="41"/>
      <c r="NLV644" s="41"/>
      <c r="NLW644" s="41"/>
      <c r="NLX644" s="41"/>
      <c r="NLY644" s="41"/>
      <c r="NLZ644" s="41"/>
      <c r="NMA644" s="41"/>
      <c r="NMB644" s="41"/>
      <c r="NMC644" s="41"/>
      <c r="NMD644" s="41"/>
      <c r="NME644" s="41"/>
      <c r="NMF644" s="41"/>
      <c r="NMG644" s="41"/>
      <c r="NMH644" s="41"/>
      <c r="NMI644" s="41"/>
      <c r="NMJ644" s="41"/>
      <c r="NMK644" s="41"/>
      <c r="NML644" s="41"/>
      <c r="NMM644" s="41"/>
      <c r="NMN644" s="41"/>
      <c r="NMO644" s="41"/>
      <c r="NMP644" s="41"/>
      <c r="NMQ644" s="41"/>
      <c r="NMR644" s="41"/>
      <c r="NMS644" s="41"/>
      <c r="NMT644" s="41"/>
      <c r="NMU644" s="41"/>
      <c r="NMV644" s="41"/>
      <c r="NMW644" s="41"/>
      <c r="NMX644" s="41"/>
      <c r="NMY644" s="41"/>
      <c r="NMZ644" s="41"/>
      <c r="NNA644" s="41"/>
      <c r="NNB644" s="41"/>
      <c r="NNC644" s="41"/>
      <c r="NND644" s="41"/>
      <c r="NNE644" s="41"/>
      <c r="NNF644" s="41"/>
      <c r="NNG644" s="41"/>
      <c r="NNH644" s="41"/>
      <c r="NNI644" s="41"/>
      <c r="NNJ644" s="41"/>
      <c r="NNK644" s="41"/>
      <c r="NNL644" s="41"/>
      <c r="NNM644" s="41"/>
      <c r="NNN644" s="41"/>
      <c r="NNO644" s="41"/>
      <c r="NNP644" s="41"/>
      <c r="NNQ644" s="41"/>
      <c r="NNR644" s="41"/>
      <c r="NNS644" s="41"/>
      <c r="NNT644" s="41"/>
      <c r="NNU644" s="41"/>
      <c r="NNV644" s="41"/>
      <c r="NNW644" s="41"/>
      <c r="NNX644" s="41"/>
      <c r="NNY644" s="41"/>
      <c r="NNZ644" s="41"/>
      <c r="NOA644" s="41"/>
      <c r="NOB644" s="41"/>
      <c r="NOC644" s="41"/>
      <c r="NOD644" s="41"/>
      <c r="NOE644" s="41"/>
      <c r="NOF644" s="41"/>
      <c r="NOG644" s="41"/>
      <c r="NOH644" s="41"/>
      <c r="NOI644" s="41"/>
      <c r="NOJ644" s="41"/>
      <c r="NOK644" s="41"/>
      <c r="NOL644" s="41"/>
      <c r="NOM644" s="41"/>
      <c r="NON644" s="41"/>
      <c r="NOO644" s="41"/>
      <c r="NOP644" s="41"/>
      <c r="NOQ644" s="41"/>
      <c r="NOR644" s="41"/>
      <c r="NOS644" s="41"/>
      <c r="NOT644" s="41"/>
      <c r="NOU644" s="41"/>
      <c r="NOV644" s="41"/>
      <c r="NOW644" s="41"/>
      <c r="NOX644" s="41"/>
      <c r="NOY644" s="41"/>
      <c r="NOZ644" s="41"/>
      <c r="NPA644" s="41"/>
      <c r="NPB644" s="41"/>
      <c r="NPC644" s="41"/>
      <c r="NPD644" s="41"/>
      <c r="NPE644" s="41"/>
      <c r="NPF644" s="41"/>
      <c r="NPG644" s="41"/>
      <c r="NPH644" s="41"/>
      <c r="NPI644" s="41"/>
      <c r="NPJ644" s="41"/>
      <c r="NPK644" s="41"/>
      <c r="NPL644" s="41"/>
      <c r="NPM644" s="41"/>
      <c r="NPN644" s="41"/>
      <c r="NPO644" s="41"/>
      <c r="NPP644" s="41"/>
      <c r="NPQ644" s="41"/>
      <c r="NPR644" s="41"/>
      <c r="NPS644" s="41"/>
      <c r="NPT644" s="41"/>
      <c r="NPU644" s="41"/>
      <c r="NPV644" s="41"/>
      <c r="NPW644" s="41"/>
      <c r="NPX644" s="41"/>
      <c r="NPY644" s="41"/>
      <c r="NPZ644" s="41"/>
      <c r="NQA644" s="41"/>
      <c r="NQB644" s="41"/>
      <c r="NQC644" s="41"/>
      <c r="NQD644" s="41"/>
      <c r="NQE644" s="41"/>
      <c r="NQF644" s="41"/>
      <c r="NQG644" s="41"/>
      <c r="NQH644" s="41"/>
      <c r="NQI644" s="41"/>
      <c r="NQJ644" s="41"/>
      <c r="NQK644" s="41"/>
      <c r="NQL644" s="41"/>
      <c r="NQM644" s="41"/>
      <c r="NQN644" s="41"/>
      <c r="NQO644" s="41"/>
      <c r="NQP644" s="41"/>
      <c r="NQQ644" s="41"/>
      <c r="NQR644" s="41"/>
      <c r="NQS644" s="41"/>
      <c r="NQT644" s="41"/>
      <c r="NQU644" s="41"/>
      <c r="NQV644" s="41"/>
      <c r="NQW644" s="41"/>
      <c r="NQX644" s="41"/>
      <c r="NQY644" s="41"/>
      <c r="NQZ644" s="41"/>
      <c r="NRA644" s="41"/>
      <c r="NRB644" s="41"/>
      <c r="NRC644" s="41"/>
      <c r="NRD644" s="41"/>
      <c r="NRE644" s="41"/>
      <c r="NRF644" s="41"/>
      <c r="NRG644" s="41"/>
      <c r="NRH644" s="41"/>
      <c r="NRI644" s="41"/>
      <c r="NRJ644" s="41"/>
      <c r="NRK644" s="41"/>
      <c r="NRL644" s="41"/>
      <c r="NRM644" s="41"/>
      <c r="NRN644" s="41"/>
      <c r="NRO644" s="41"/>
      <c r="NRP644" s="41"/>
      <c r="NRQ644" s="41"/>
      <c r="NRR644" s="41"/>
      <c r="NRS644" s="41"/>
      <c r="NRT644" s="41"/>
      <c r="NRU644" s="41"/>
      <c r="NRV644" s="41"/>
      <c r="NRW644" s="41"/>
      <c r="NRX644" s="41"/>
      <c r="NRY644" s="41"/>
      <c r="NRZ644" s="41"/>
      <c r="NSA644" s="41"/>
      <c r="NSB644" s="41"/>
      <c r="NSC644" s="41"/>
      <c r="NSD644" s="41"/>
      <c r="NSE644" s="41"/>
      <c r="NSF644" s="41"/>
      <c r="NSG644" s="41"/>
      <c r="NSH644" s="41"/>
      <c r="NSI644" s="41"/>
      <c r="NSJ644" s="41"/>
      <c r="NSK644" s="41"/>
      <c r="NSL644" s="41"/>
      <c r="NSM644" s="41"/>
      <c r="NSN644" s="41"/>
      <c r="NSO644" s="41"/>
      <c r="NSP644" s="41"/>
      <c r="NSQ644" s="41"/>
      <c r="NSR644" s="41"/>
      <c r="NSS644" s="41"/>
      <c r="NST644" s="41"/>
      <c r="NSU644" s="41"/>
      <c r="NSV644" s="41"/>
      <c r="NSW644" s="41"/>
      <c r="NSX644" s="41"/>
      <c r="NSY644" s="41"/>
      <c r="NSZ644" s="41"/>
      <c r="NTA644" s="41"/>
      <c r="NTB644" s="41"/>
      <c r="NTC644" s="41"/>
      <c r="NTD644" s="41"/>
      <c r="NTE644" s="41"/>
      <c r="NTF644" s="41"/>
      <c r="NTG644" s="41"/>
      <c r="NTH644" s="41"/>
      <c r="NTI644" s="41"/>
      <c r="NTJ644" s="41"/>
      <c r="NTK644" s="41"/>
      <c r="NTL644" s="41"/>
      <c r="NTM644" s="41"/>
      <c r="NTN644" s="41"/>
      <c r="NTO644" s="41"/>
      <c r="NTP644" s="41"/>
      <c r="NTQ644" s="41"/>
      <c r="NTR644" s="41"/>
      <c r="NTS644" s="41"/>
      <c r="NTT644" s="41"/>
      <c r="NTU644" s="41"/>
      <c r="NTV644" s="41"/>
      <c r="NTW644" s="41"/>
      <c r="NTX644" s="41"/>
      <c r="NTY644" s="41"/>
      <c r="NTZ644" s="41"/>
      <c r="NUA644" s="41"/>
      <c r="NUB644" s="41"/>
      <c r="NUC644" s="41"/>
      <c r="NUD644" s="41"/>
      <c r="NUE644" s="41"/>
      <c r="NUF644" s="41"/>
      <c r="NUG644" s="41"/>
      <c r="NUH644" s="41"/>
      <c r="NUI644" s="41"/>
      <c r="NUJ644" s="41"/>
      <c r="NUK644" s="41"/>
      <c r="NUL644" s="41"/>
      <c r="NUM644" s="41"/>
      <c r="NUN644" s="41"/>
      <c r="NUO644" s="41"/>
      <c r="NUP644" s="41"/>
      <c r="NUQ644" s="41"/>
      <c r="NUR644" s="41"/>
      <c r="NUS644" s="41"/>
      <c r="NUT644" s="41"/>
      <c r="NUU644" s="41"/>
      <c r="NUV644" s="41"/>
      <c r="NUW644" s="41"/>
      <c r="NUX644" s="41"/>
      <c r="NUY644" s="41"/>
      <c r="NUZ644" s="41"/>
      <c r="NVA644" s="41"/>
      <c r="NVB644" s="41"/>
      <c r="NVC644" s="41"/>
      <c r="NVD644" s="41"/>
      <c r="NVE644" s="41"/>
      <c r="NVF644" s="41"/>
      <c r="NVG644" s="41"/>
      <c r="NVH644" s="41"/>
      <c r="NVI644" s="41"/>
      <c r="NVJ644" s="41"/>
      <c r="NVK644" s="41"/>
      <c r="NVL644" s="41"/>
      <c r="NVM644" s="41"/>
      <c r="NVN644" s="41"/>
      <c r="NVO644" s="41"/>
      <c r="NVP644" s="41"/>
      <c r="NVQ644" s="41"/>
      <c r="NVR644" s="41"/>
      <c r="NVS644" s="41"/>
      <c r="NVT644" s="41"/>
      <c r="NVU644" s="41"/>
      <c r="NVV644" s="41"/>
      <c r="NVW644" s="41"/>
      <c r="NVX644" s="41"/>
      <c r="NVY644" s="41"/>
      <c r="NVZ644" s="41"/>
      <c r="NWA644" s="41"/>
      <c r="NWB644" s="41"/>
      <c r="NWC644" s="41"/>
      <c r="NWD644" s="41"/>
      <c r="NWE644" s="41"/>
      <c r="NWF644" s="41"/>
      <c r="NWG644" s="41"/>
      <c r="NWH644" s="41"/>
      <c r="NWI644" s="41"/>
      <c r="NWJ644" s="41"/>
      <c r="NWK644" s="41"/>
      <c r="NWL644" s="41"/>
      <c r="NWM644" s="41"/>
      <c r="NWN644" s="41"/>
      <c r="NWO644" s="41"/>
      <c r="NWP644" s="41"/>
      <c r="NWQ644" s="41"/>
      <c r="NWR644" s="41"/>
      <c r="NWS644" s="41"/>
      <c r="NWT644" s="41"/>
      <c r="NWU644" s="41"/>
      <c r="NWV644" s="41"/>
      <c r="NWW644" s="41"/>
      <c r="NWX644" s="41"/>
      <c r="NWY644" s="41"/>
      <c r="NWZ644" s="41"/>
      <c r="NXA644" s="41"/>
      <c r="NXB644" s="41"/>
      <c r="NXC644" s="41"/>
      <c r="NXD644" s="41"/>
      <c r="NXE644" s="41"/>
      <c r="NXF644" s="41"/>
      <c r="NXG644" s="41"/>
      <c r="NXH644" s="41"/>
      <c r="NXI644" s="41"/>
      <c r="NXJ644" s="41"/>
      <c r="NXK644" s="41"/>
      <c r="NXL644" s="41"/>
      <c r="NXM644" s="41"/>
      <c r="NXN644" s="41"/>
      <c r="NXO644" s="41"/>
      <c r="NXP644" s="41"/>
      <c r="NXQ644" s="41"/>
      <c r="NXR644" s="41"/>
      <c r="NXS644" s="41"/>
      <c r="NXT644" s="41"/>
      <c r="NXU644" s="41"/>
      <c r="NXV644" s="41"/>
      <c r="NXW644" s="41"/>
      <c r="NXX644" s="41"/>
      <c r="NXY644" s="41"/>
      <c r="NXZ644" s="41"/>
      <c r="NYA644" s="41"/>
      <c r="NYB644" s="41"/>
      <c r="NYC644" s="41"/>
      <c r="NYD644" s="41"/>
      <c r="NYE644" s="41"/>
      <c r="NYF644" s="41"/>
      <c r="NYG644" s="41"/>
      <c r="NYH644" s="41"/>
      <c r="NYI644" s="41"/>
      <c r="NYJ644" s="41"/>
      <c r="NYK644" s="41"/>
      <c r="NYL644" s="41"/>
      <c r="NYM644" s="41"/>
      <c r="NYN644" s="41"/>
      <c r="NYO644" s="41"/>
      <c r="NYP644" s="41"/>
      <c r="NYQ644" s="41"/>
      <c r="NYR644" s="41"/>
      <c r="NYS644" s="41"/>
      <c r="NYT644" s="41"/>
      <c r="NYU644" s="41"/>
      <c r="NYV644" s="41"/>
      <c r="NYW644" s="41"/>
      <c r="NYX644" s="41"/>
      <c r="NYY644" s="41"/>
      <c r="NYZ644" s="41"/>
      <c r="NZA644" s="41"/>
      <c r="NZB644" s="41"/>
      <c r="NZC644" s="41"/>
      <c r="NZD644" s="41"/>
      <c r="NZE644" s="41"/>
      <c r="NZF644" s="41"/>
      <c r="NZG644" s="41"/>
      <c r="NZH644" s="41"/>
      <c r="NZI644" s="41"/>
      <c r="NZJ644" s="41"/>
      <c r="NZK644" s="41"/>
      <c r="NZL644" s="41"/>
      <c r="NZM644" s="41"/>
      <c r="NZN644" s="41"/>
      <c r="NZO644" s="41"/>
      <c r="NZP644" s="41"/>
      <c r="NZQ644" s="41"/>
      <c r="NZR644" s="41"/>
      <c r="NZS644" s="41"/>
      <c r="NZT644" s="41"/>
      <c r="NZU644" s="41"/>
      <c r="NZV644" s="41"/>
      <c r="NZW644" s="41"/>
      <c r="NZX644" s="41"/>
      <c r="NZY644" s="41"/>
      <c r="NZZ644" s="41"/>
      <c r="OAA644" s="41"/>
      <c r="OAB644" s="41"/>
      <c r="OAC644" s="41"/>
      <c r="OAD644" s="41"/>
      <c r="OAE644" s="41"/>
      <c r="OAF644" s="41"/>
      <c r="OAG644" s="41"/>
      <c r="OAH644" s="41"/>
      <c r="OAI644" s="41"/>
      <c r="OAJ644" s="41"/>
      <c r="OAK644" s="41"/>
      <c r="OAL644" s="41"/>
      <c r="OAM644" s="41"/>
      <c r="OAN644" s="41"/>
      <c r="OAO644" s="41"/>
      <c r="OAP644" s="41"/>
      <c r="OAQ644" s="41"/>
      <c r="OAR644" s="41"/>
      <c r="OAS644" s="41"/>
      <c r="OAT644" s="41"/>
      <c r="OAU644" s="41"/>
      <c r="OAV644" s="41"/>
      <c r="OAW644" s="41"/>
      <c r="OAX644" s="41"/>
      <c r="OAY644" s="41"/>
      <c r="OAZ644" s="41"/>
      <c r="OBA644" s="41"/>
      <c r="OBB644" s="41"/>
      <c r="OBC644" s="41"/>
      <c r="OBD644" s="41"/>
      <c r="OBE644" s="41"/>
      <c r="OBF644" s="41"/>
      <c r="OBG644" s="41"/>
      <c r="OBH644" s="41"/>
      <c r="OBI644" s="41"/>
      <c r="OBJ644" s="41"/>
      <c r="OBK644" s="41"/>
      <c r="OBL644" s="41"/>
      <c r="OBM644" s="41"/>
      <c r="OBN644" s="41"/>
      <c r="OBO644" s="41"/>
      <c r="OBP644" s="41"/>
      <c r="OBQ644" s="41"/>
      <c r="OBR644" s="41"/>
      <c r="OBS644" s="41"/>
      <c r="OBT644" s="41"/>
      <c r="OBU644" s="41"/>
      <c r="OBV644" s="41"/>
      <c r="OBW644" s="41"/>
      <c r="OBX644" s="41"/>
      <c r="OBY644" s="41"/>
      <c r="OBZ644" s="41"/>
      <c r="OCA644" s="41"/>
      <c r="OCB644" s="41"/>
      <c r="OCC644" s="41"/>
      <c r="OCD644" s="41"/>
      <c r="OCE644" s="41"/>
      <c r="OCF644" s="41"/>
      <c r="OCG644" s="41"/>
      <c r="OCH644" s="41"/>
      <c r="OCI644" s="41"/>
      <c r="OCJ644" s="41"/>
      <c r="OCK644" s="41"/>
      <c r="OCL644" s="41"/>
      <c r="OCM644" s="41"/>
      <c r="OCN644" s="41"/>
      <c r="OCO644" s="41"/>
      <c r="OCP644" s="41"/>
      <c r="OCQ644" s="41"/>
      <c r="OCR644" s="41"/>
      <c r="OCS644" s="41"/>
      <c r="OCT644" s="41"/>
      <c r="OCU644" s="41"/>
      <c r="OCV644" s="41"/>
      <c r="OCW644" s="41"/>
      <c r="OCX644" s="41"/>
      <c r="OCY644" s="41"/>
      <c r="OCZ644" s="41"/>
      <c r="ODA644" s="41"/>
      <c r="ODB644" s="41"/>
      <c r="ODC644" s="41"/>
      <c r="ODD644" s="41"/>
      <c r="ODE644" s="41"/>
      <c r="ODF644" s="41"/>
      <c r="ODG644" s="41"/>
      <c r="ODH644" s="41"/>
      <c r="ODI644" s="41"/>
      <c r="ODJ644" s="41"/>
      <c r="ODK644" s="41"/>
      <c r="ODL644" s="41"/>
      <c r="ODM644" s="41"/>
      <c r="ODN644" s="41"/>
      <c r="ODO644" s="41"/>
      <c r="ODP644" s="41"/>
      <c r="ODQ644" s="41"/>
      <c r="ODR644" s="41"/>
      <c r="ODS644" s="41"/>
      <c r="ODT644" s="41"/>
      <c r="ODU644" s="41"/>
      <c r="ODV644" s="41"/>
      <c r="ODW644" s="41"/>
      <c r="ODX644" s="41"/>
      <c r="ODY644" s="41"/>
      <c r="ODZ644" s="41"/>
      <c r="OEA644" s="41"/>
      <c r="OEB644" s="41"/>
      <c r="OEC644" s="41"/>
      <c r="OED644" s="41"/>
      <c r="OEE644" s="41"/>
      <c r="OEF644" s="41"/>
      <c r="OEG644" s="41"/>
      <c r="OEH644" s="41"/>
      <c r="OEI644" s="41"/>
      <c r="OEJ644" s="41"/>
      <c r="OEK644" s="41"/>
      <c r="OEL644" s="41"/>
      <c r="OEM644" s="41"/>
      <c r="OEN644" s="41"/>
      <c r="OEO644" s="41"/>
      <c r="OEP644" s="41"/>
      <c r="OEQ644" s="41"/>
      <c r="OER644" s="41"/>
      <c r="OES644" s="41"/>
      <c r="OET644" s="41"/>
      <c r="OEU644" s="41"/>
      <c r="OEV644" s="41"/>
      <c r="OEW644" s="41"/>
      <c r="OEX644" s="41"/>
      <c r="OEY644" s="41"/>
      <c r="OEZ644" s="41"/>
      <c r="OFA644" s="41"/>
      <c r="OFB644" s="41"/>
      <c r="OFC644" s="41"/>
      <c r="OFD644" s="41"/>
      <c r="OFE644" s="41"/>
      <c r="OFF644" s="41"/>
      <c r="OFG644" s="41"/>
      <c r="OFH644" s="41"/>
      <c r="OFI644" s="41"/>
      <c r="OFJ644" s="41"/>
      <c r="OFK644" s="41"/>
      <c r="OFL644" s="41"/>
      <c r="OFM644" s="41"/>
      <c r="OFN644" s="41"/>
      <c r="OFO644" s="41"/>
      <c r="OFP644" s="41"/>
      <c r="OFQ644" s="41"/>
      <c r="OFR644" s="41"/>
      <c r="OFS644" s="41"/>
      <c r="OFT644" s="41"/>
      <c r="OFU644" s="41"/>
      <c r="OFV644" s="41"/>
      <c r="OFW644" s="41"/>
      <c r="OFX644" s="41"/>
      <c r="OFY644" s="41"/>
      <c r="OFZ644" s="41"/>
      <c r="OGA644" s="41"/>
      <c r="OGB644" s="41"/>
      <c r="OGC644" s="41"/>
      <c r="OGD644" s="41"/>
      <c r="OGE644" s="41"/>
      <c r="OGF644" s="41"/>
      <c r="OGG644" s="41"/>
      <c r="OGH644" s="41"/>
      <c r="OGI644" s="41"/>
      <c r="OGJ644" s="41"/>
      <c r="OGK644" s="41"/>
      <c r="OGL644" s="41"/>
      <c r="OGM644" s="41"/>
      <c r="OGN644" s="41"/>
      <c r="OGO644" s="41"/>
      <c r="OGP644" s="41"/>
      <c r="OGQ644" s="41"/>
      <c r="OGR644" s="41"/>
      <c r="OGS644" s="41"/>
      <c r="OGT644" s="41"/>
      <c r="OGU644" s="41"/>
      <c r="OGV644" s="41"/>
      <c r="OGW644" s="41"/>
      <c r="OGX644" s="41"/>
      <c r="OGY644" s="41"/>
      <c r="OGZ644" s="41"/>
      <c r="OHA644" s="41"/>
      <c r="OHB644" s="41"/>
      <c r="OHC644" s="41"/>
      <c r="OHD644" s="41"/>
      <c r="OHE644" s="41"/>
      <c r="OHF644" s="41"/>
      <c r="OHG644" s="41"/>
      <c r="OHH644" s="41"/>
      <c r="OHI644" s="41"/>
      <c r="OHJ644" s="41"/>
      <c r="OHK644" s="41"/>
      <c r="OHL644" s="41"/>
      <c r="OHM644" s="41"/>
      <c r="OHN644" s="41"/>
      <c r="OHO644" s="41"/>
      <c r="OHP644" s="41"/>
      <c r="OHQ644" s="41"/>
      <c r="OHR644" s="41"/>
      <c r="OHS644" s="41"/>
      <c r="OHT644" s="41"/>
      <c r="OHU644" s="41"/>
      <c r="OHV644" s="41"/>
      <c r="OHW644" s="41"/>
      <c r="OHX644" s="41"/>
      <c r="OHY644" s="41"/>
      <c r="OHZ644" s="41"/>
      <c r="OIA644" s="41"/>
      <c r="OIB644" s="41"/>
      <c r="OIC644" s="41"/>
      <c r="OID644" s="41"/>
      <c r="OIE644" s="41"/>
      <c r="OIF644" s="41"/>
      <c r="OIG644" s="41"/>
      <c r="OIH644" s="41"/>
      <c r="OII644" s="41"/>
      <c r="OIJ644" s="41"/>
      <c r="OIK644" s="41"/>
      <c r="OIL644" s="41"/>
      <c r="OIM644" s="41"/>
      <c r="OIN644" s="41"/>
      <c r="OIO644" s="41"/>
      <c r="OIP644" s="41"/>
      <c r="OIQ644" s="41"/>
      <c r="OIR644" s="41"/>
      <c r="OIS644" s="41"/>
      <c r="OIT644" s="41"/>
      <c r="OIU644" s="41"/>
      <c r="OIV644" s="41"/>
      <c r="OIW644" s="41"/>
      <c r="OIX644" s="41"/>
      <c r="OIY644" s="41"/>
      <c r="OIZ644" s="41"/>
      <c r="OJA644" s="41"/>
      <c r="OJB644" s="41"/>
      <c r="OJC644" s="41"/>
      <c r="OJD644" s="41"/>
      <c r="OJE644" s="41"/>
      <c r="OJF644" s="41"/>
      <c r="OJG644" s="41"/>
      <c r="OJH644" s="41"/>
      <c r="OJI644" s="41"/>
      <c r="OJJ644" s="41"/>
      <c r="OJK644" s="41"/>
      <c r="OJL644" s="41"/>
      <c r="OJM644" s="41"/>
      <c r="OJN644" s="41"/>
      <c r="OJO644" s="41"/>
      <c r="OJP644" s="41"/>
      <c r="OJQ644" s="41"/>
      <c r="OJR644" s="41"/>
      <c r="OJS644" s="41"/>
      <c r="OJT644" s="41"/>
      <c r="OJU644" s="41"/>
      <c r="OJV644" s="41"/>
      <c r="OJW644" s="41"/>
      <c r="OJX644" s="41"/>
      <c r="OJY644" s="41"/>
      <c r="OJZ644" s="41"/>
      <c r="OKA644" s="41"/>
      <c r="OKB644" s="41"/>
      <c r="OKC644" s="41"/>
      <c r="OKD644" s="41"/>
      <c r="OKE644" s="41"/>
      <c r="OKF644" s="41"/>
      <c r="OKG644" s="41"/>
      <c r="OKH644" s="41"/>
      <c r="OKI644" s="41"/>
      <c r="OKJ644" s="41"/>
      <c r="OKK644" s="41"/>
      <c r="OKL644" s="41"/>
      <c r="OKM644" s="41"/>
      <c r="OKN644" s="41"/>
      <c r="OKO644" s="41"/>
      <c r="OKP644" s="41"/>
      <c r="OKQ644" s="41"/>
      <c r="OKR644" s="41"/>
      <c r="OKS644" s="41"/>
      <c r="OKT644" s="41"/>
      <c r="OKU644" s="41"/>
      <c r="OKV644" s="41"/>
      <c r="OKW644" s="41"/>
      <c r="OKX644" s="41"/>
      <c r="OKY644" s="41"/>
      <c r="OKZ644" s="41"/>
      <c r="OLA644" s="41"/>
      <c r="OLB644" s="41"/>
      <c r="OLC644" s="41"/>
      <c r="OLD644" s="41"/>
      <c r="OLE644" s="41"/>
      <c r="OLF644" s="41"/>
      <c r="OLG644" s="41"/>
      <c r="OLH644" s="41"/>
      <c r="OLI644" s="41"/>
      <c r="OLJ644" s="41"/>
      <c r="OLK644" s="41"/>
      <c r="OLL644" s="41"/>
      <c r="OLM644" s="41"/>
      <c r="OLN644" s="41"/>
      <c r="OLO644" s="41"/>
      <c r="OLP644" s="41"/>
      <c r="OLQ644" s="41"/>
      <c r="OLR644" s="41"/>
      <c r="OLS644" s="41"/>
      <c r="OLT644" s="41"/>
      <c r="OLU644" s="41"/>
      <c r="OLV644" s="41"/>
      <c r="OLW644" s="41"/>
      <c r="OLX644" s="41"/>
      <c r="OLY644" s="41"/>
      <c r="OLZ644" s="41"/>
      <c r="OMA644" s="41"/>
      <c r="OMB644" s="41"/>
      <c r="OMC644" s="41"/>
      <c r="OMD644" s="41"/>
      <c r="OME644" s="41"/>
      <c r="OMF644" s="41"/>
      <c r="OMG644" s="41"/>
      <c r="OMH644" s="41"/>
      <c r="OMI644" s="41"/>
      <c r="OMJ644" s="41"/>
      <c r="OMK644" s="41"/>
      <c r="OML644" s="41"/>
      <c r="OMM644" s="41"/>
      <c r="OMN644" s="41"/>
      <c r="OMO644" s="41"/>
      <c r="OMP644" s="41"/>
      <c r="OMQ644" s="41"/>
      <c r="OMR644" s="41"/>
      <c r="OMS644" s="41"/>
      <c r="OMT644" s="41"/>
      <c r="OMU644" s="41"/>
      <c r="OMV644" s="41"/>
      <c r="OMW644" s="41"/>
      <c r="OMX644" s="41"/>
      <c r="OMY644" s="41"/>
      <c r="OMZ644" s="41"/>
      <c r="ONA644" s="41"/>
      <c r="ONB644" s="41"/>
      <c r="ONC644" s="41"/>
      <c r="OND644" s="41"/>
      <c r="ONE644" s="41"/>
      <c r="ONF644" s="41"/>
      <c r="ONG644" s="41"/>
      <c r="ONH644" s="41"/>
      <c r="ONI644" s="41"/>
      <c r="ONJ644" s="41"/>
      <c r="ONK644" s="41"/>
      <c r="ONL644" s="41"/>
      <c r="ONM644" s="41"/>
      <c r="ONN644" s="41"/>
      <c r="ONO644" s="41"/>
      <c r="ONP644" s="41"/>
      <c r="ONQ644" s="41"/>
      <c r="ONR644" s="41"/>
      <c r="ONS644" s="41"/>
      <c r="ONT644" s="41"/>
      <c r="ONU644" s="41"/>
      <c r="ONV644" s="41"/>
      <c r="ONW644" s="41"/>
      <c r="ONX644" s="41"/>
      <c r="ONY644" s="41"/>
      <c r="ONZ644" s="41"/>
      <c r="OOA644" s="41"/>
      <c r="OOB644" s="41"/>
      <c r="OOC644" s="41"/>
      <c r="OOD644" s="41"/>
      <c r="OOE644" s="41"/>
      <c r="OOF644" s="41"/>
      <c r="OOG644" s="41"/>
      <c r="OOH644" s="41"/>
      <c r="OOI644" s="41"/>
      <c r="OOJ644" s="41"/>
      <c r="OOK644" s="41"/>
      <c r="OOL644" s="41"/>
      <c r="OOM644" s="41"/>
      <c r="OON644" s="41"/>
      <c r="OOO644" s="41"/>
      <c r="OOP644" s="41"/>
      <c r="OOQ644" s="41"/>
      <c r="OOR644" s="41"/>
      <c r="OOS644" s="41"/>
      <c r="OOT644" s="41"/>
      <c r="OOU644" s="41"/>
      <c r="OOV644" s="41"/>
      <c r="OOW644" s="41"/>
      <c r="OOX644" s="41"/>
      <c r="OOY644" s="41"/>
      <c r="OOZ644" s="41"/>
      <c r="OPA644" s="41"/>
      <c r="OPB644" s="41"/>
      <c r="OPC644" s="41"/>
      <c r="OPD644" s="41"/>
      <c r="OPE644" s="41"/>
      <c r="OPF644" s="41"/>
      <c r="OPG644" s="41"/>
      <c r="OPH644" s="41"/>
      <c r="OPI644" s="41"/>
      <c r="OPJ644" s="41"/>
      <c r="OPK644" s="41"/>
      <c r="OPL644" s="41"/>
      <c r="OPM644" s="41"/>
      <c r="OPN644" s="41"/>
      <c r="OPO644" s="41"/>
      <c r="OPP644" s="41"/>
      <c r="OPQ644" s="41"/>
      <c r="OPR644" s="41"/>
      <c r="OPS644" s="41"/>
      <c r="OPT644" s="41"/>
      <c r="OPU644" s="41"/>
      <c r="OPV644" s="41"/>
      <c r="OPW644" s="41"/>
      <c r="OPX644" s="41"/>
      <c r="OPY644" s="41"/>
      <c r="OPZ644" s="41"/>
      <c r="OQA644" s="41"/>
      <c r="OQB644" s="41"/>
      <c r="OQC644" s="41"/>
      <c r="OQD644" s="41"/>
      <c r="OQE644" s="41"/>
      <c r="OQF644" s="41"/>
      <c r="OQG644" s="41"/>
      <c r="OQH644" s="41"/>
      <c r="OQI644" s="41"/>
      <c r="OQJ644" s="41"/>
      <c r="OQK644" s="41"/>
      <c r="OQL644" s="41"/>
      <c r="OQM644" s="41"/>
      <c r="OQN644" s="41"/>
      <c r="OQO644" s="41"/>
      <c r="OQP644" s="41"/>
      <c r="OQQ644" s="41"/>
      <c r="OQR644" s="41"/>
      <c r="OQS644" s="41"/>
      <c r="OQT644" s="41"/>
      <c r="OQU644" s="41"/>
      <c r="OQV644" s="41"/>
      <c r="OQW644" s="41"/>
      <c r="OQX644" s="41"/>
      <c r="OQY644" s="41"/>
      <c r="OQZ644" s="41"/>
      <c r="ORA644" s="41"/>
      <c r="ORB644" s="41"/>
      <c r="ORC644" s="41"/>
      <c r="ORD644" s="41"/>
      <c r="ORE644" s="41"/>
      <c r="ORF644" s="41"/>
      <c r="ORG644" s="41"/>
      <c r="ORH644" s="41"/>
      <c r="ORI644" s="41"/>
      <c r="ORJ644" s="41"/>
      <c r="ORK644" s="41"/>
      <c r="ORL644" s="41"/>
      <c r="ORM644" s="41"/>
      <c r="ORN644" s="41"/>
      <c r="ORO644" s="41"/>
      <c r="ORP644" s="41"/>
      <c r="ORQ644" s="41"/>
      <c r="ORR644" s="41"/>
      <c r="ORS644" s="41"/>
      <c r="ORT644" s="41"/>
      <c r="ORU644" s="41"/>
      <c r="ORV644" s="41"/>
      <c r="ORW644" s="41"/>
      <c r="ORX644" s="41"/>
      <c r="ORY644" s="41"/>
      <c r="ORZ644" s="41"/>
      <c r="OSA644" s="41"/>
      <c r="OSB644" s="41"/>
      <c r="OSC644" s="41"/>
      <c r="OSD644" s="41"/>
      <c r="OSE644" s="41"/>
      <c r="OSF644" s="41"/>
      <c r="OSG644" s="41"/>
      <c r="OSH644" s="41"/>
      <c r="OSI644" s="41"/>
      <c r="OSJ644" s="41"/>
      <c r="OSK644" s="41"/>
      <c r="OSL644" s="41"/>
      <c r="OSM644" s="41"/>
      <c r="OSN644" s="41"/>
      <c r="OSO644" s="41"/>
      <c r="OSP644" s="41"/>
      <c r="OSQ644" s="41"/>
      <c r="OSR644" s="41"/>
      <c r="OSS644" s="41"/>
      <c r="OST644" s="41"/>
      <c r="OSU644" s="41"/>
      <c r="OSV644" s="41"/>
      <c r="OSW644" s="41"/>
      <c r="OSX644" s="41"/>
      <c r="OSY644" s="41"/>
      <c r="OSZ644" s="41"/>
      <c r="OTA644" s="41"/>
      <c r="OTB644" s="41"/>
      <c r="OTC644" s="41"/>
      <c r="OTD644" s="41"/>
      <c r="OTE644" s="41"/>
      <c r="OTF644" s="41"/>
      <c r="OTG644" s="41"/>
      <c r="OTH644" s="41"/>
      <c r="OTI644" s="41"/>
      <c r="OTJ644" s="41"/>
      <c r="OTK644" s="41"/>
      <c r="OTL644" s="41"/>
      <c r="OTM644" s="41"/>
      <c r="OTN644" s="41"/>
      <c r="OTO644" s="41"/>
      <c r="OTP644" s="41"/>
      <c r="OTQ644" s="41"/>
      <c r="OTR644" s="41"/>
      <c r="OTS644" s="41"/>
      <c r="OTT644" s="41"/>
      <c r="OTU644" s="41"/>
      <c r="OTV644" s="41"/>
      <c r="OTW644" s="41"/>
      <c r="OTX644" s="41"/>
      <c r="OTY644" s="41"/>
      <c r="OTZ644" s="41"/>
      <c r="OUA644" s="41"/>
      <c r="OUB644" s="41"/>
      <c r="OUC644" s="41"/>
      <c r="OUD644" s="41"/>
      <c r="OUE644" s="41"/>
      <c r="OUF644" s="41"/>
      <c r="OUG644" s="41"/>
      <c r="OUH644" s="41"/>
      <c r="OUI644" s="41"/>
      <c r="OUJ644" s="41"/>
      <c r="OUK644" s="41"/>
      <c r="OUL644" s="41"/>
      <c r="OUM644" s="41"/>
      <c r="OUN644" s="41"/>
      <c r="OUO644" s="41"/>
      <c r="OUP644" s="41"/>
      <c r="OUQ644" s="41"/>
      <c r="OUR644" s="41"/>
      <c r="OUS644" s="41"/>
      <c r="OUT644" s="41"/>
      <c r="OUU644" s="41"/>
      <c r="OUV644" s="41"/>
      <c r="OUW644" s="41"/>
      <c r="OUX644" s="41"/>
      <c r="OUY644" s="41"/>
      <c r="OUZ644" s="41"/>
      <c r="OVA644" s="41"/>
      <c r="OVB644" s="41"/>
      <c r="OVC644" s="41"/>
      <c r="OVD644" s="41"/>
      <c r="OVE644" s="41"/>
      <c r="OVF644" s="41"/>
      <c r="OVG644" s="41"/>
      <c r="OVH644" s="41"/>
      <c r="OVI644" s="41"/>
      <c r="OVJ644" s="41"/>
      <c r="OVK644" s="41"/>
      <c r="OVL644" s="41"/>
      <c r="OVM644" s="41"/>
      <c r="OVN644" s="41"/>
      <c r="OVO644" s="41"/>
      <c r="OVP644" s="41"/>
      <c r="OVQ644" s="41"/>
      <c r="OVR644" s="41"/>
      <c r="OVS644" s="41"/>
      <c r="OVT644" s="41"/>
      <c r="OVU644" s="41"/>
      <c r="OVV644" s="41"/>
      <c r="OVW644" s="41"/>
      <c r="OVX644" s="41"/>
      <c r="OVY644" s="41"/>
      <c r="OVZ644" s="41"/>
      <c r="OWA644" s="41"/>
      <c r="OWB644" s="41"/>
      <c r="OWC644" s="41"/>
      <c r="OWD644" s="41"/>
      <c r="OWE644" s="41"/>
      <c r="OWF644" s="41"/>
      <c r="OWG644" s="41"/>
      <c r="OWH644" s="41"/>
      <c r="OWI644" s="41"/>
      <c r="OWJ644" s="41"/>
      <c r="OWK644" s="41"/>
      <c r="OWL644" s="41"/>
      <c r="OWM644" s="41"/>
      <c r="OWN644" s="41"/>
      <c r="OWO644" s="41"/>
      <c r="OWP644" s="41"/>
      <c r="OWQ644" s="41"/>
      <c r="OWR644" s="41"/>
      <c r="OWS644" s="41"/>
      <c r="OWT644" s="41"/>
      <c r="OWU644" s="41"/>
      <c r="OWV644" s="41"/>
      <c r="OWW644" s="41"/>
      <c r="OWX644" s="41"/>
      <c r="OWY644" s="41"/>
      <c r="OWZ644" s="41"/>
      <c r="OXA644" s="41"/>
      <c r="OXB644" s="41"/>
      <c r="OXC644" s="41"/>
      <c r="OXD644" s="41"/>
      <c r="OXE644" s="41"/>
      <c r="OXF644" s="41"/>
      <c r="OXG644" s="41"/>
      <c r="OXH644" s="41"/>
      <c r="OXI644" s="41"/>
      <c r="OXJ644" s="41"/>
      <c r="OXK644" s="41"/>
      <c r="OXL644" s="41"/>
      <c r="OXM644" s="41"/>
      <c r="OXN644" s="41"/>
      <c r="OXO644" s="41"/>
      <c r="OXP644" s="41"/>
      <c r="OXQ644" s="41"/>
      <c r="OXR644" s="41"/>
      <c r="OXS644" s="41"/>
      <c r="OXT644" s="41"/>
      <c r="OXU644" s="41"/>
      <c r="OXV644" s="41"/>
      <c r="OXW644" s="41"/>
      <c r="OXX644" s="41"/>
      <c r="OXY644" s="41"/>
      <c r="OXZ644" s="41"/>
      <c r="OYA644" s="41"/>
      <c r="OYB644" s="41"/>
      <c r="OYC644" s="41"/>
      <c r="OYD644" s="41"/>
      <c r="OYE644" s="41"/>
      <c r="OYF644" s="41"/>
      <c r="OYG644" s="41"/>
      <c r="OYH644" s="41"/>
      <c r="OYI644" s="41"/>
      <c r="OYJ644" s="41"/>
      <c r="OYK644" s="41"/>
      <c r="OYL644" s="41"/>
      <c r="OYM644" s="41"/>
      <c r="OYN644" s="41"/>
      <c r="OYO644" s="41"/>
      <c r="OYP644" s="41"/>
      <c r="OYQ644" s="41"/>
      <c r="OYR644" s="41"/>
      <c r="OYS644" s="41"/>
      <c r="OYT644" s="41"/>
      <c r="OYU644" s="41"/>
      <c r="OYV644" s="41"/>
      <c r="OYW644" s="41"/>
      <c r="OYX644" s="41"/>
      <c r="OYY644" s="41"/>
      <c r="OYZ644" s="41"/>
      <c r="OZA644" s="41"/>
      <c r="OZB644" s="41"/>
      <c r="OZC644" s="41"/>
      <c r="OZD644" s="41"/>
      <c r="OZE644" s="41"/>
      <c r="OZF644" s="41"/>
      <c r="OZG644" s="41"/>
      <c r="OZH644" s="41"/>
      <c r="OZI644" s="41"/>
      <c r="OZJ644" s="41"/>
      <c r="OZK644" s="41"/>
      <c r="OZL644" s="41"/>
      <c r="OZM644" s="41"/>
      <c r="OZN644" s="41"/>
      <c r="OZO644" s="41"/>
      <c r="OZP644" s="41"/>
      <c r="OZQ644" s="41"/>
      <c r="OZR644" s="41"/>
      <c r="OZS644" s="41"/>
      <c r="OZT644" s="41"/>
      <c r="OZU644" s="41"/>
      <c r="OZV644" s="41"/>
      <c r="OZW644" s="41"/>
      <c r="OZX644" s="41"/>
      <c r="OZY644" s="41"/>
      <c r="OZZ644" s="41"/>
      <c r="PAA644" s="41"/>
      <c r="PAB644" s="41"/>
      <c r="PAC644" s="41"/>
      <c r="PAD644" s="41"/>
      <c r="PAE644" s="41"/>
      <c r="PAF644" s="41"/>
      <c r="PAG644" s="41"/>
      <c r="PAH644" s="41"/>
      <c r="PAI644" s="41"/>
      <c r="PAJ644" s="41"/>
      <c r="PAK644" s="41"/>
      <c r="PAL644" s="41"/>
      <c r="PAM644" s="41"/>
      <c r="PAN644" s="41"/>
      <c r="PAO644" s="41"/>
      <c r="PAP644" s="41"/>
      <c r="PAQ644" s="41"/>
      <c r="PAR644" s="41"/>
      <c r="PAS644" s="41"/>
      <c r="PAT644" s="41"/>
      <c r="PAU644" s="41"/>
      <c r="PAV644" s="41"/>
      <c r="PAW644" s="41"/>
      <c r="PAX644" s="41"/>
      <c r="PAY644" s="41"/>
      <c r="PAZ644" s="41"/>
      <c r="PBA644" s="41"/>
      <c r="PBB644" s="41"/>
      <c r="PBC644" s="41"/>
      <c r="PBD644" s="41"/>
      <c r="PBE644" s="41"/>
      <c r="PBF644" s="41"/>
      <c r="PBG644" s="41"/>
      <c r="PBH644" s="41"/>
      <c r="PBI644" s="41"/>
      <c r="PBJ644" s="41"/>
      <c r="PBK644" s="41"/>
      <c r="PBL644" s="41"/>
      <c r="PBM644" s="41"/>
      <c r="PBN644" s="41"/>
      <c r="PBO644" s="41"/>
      <c r="PBP644" s="41"/>
      <c r="PBQ644" s="41"/>
      <c r="PBR644" s="41"/>
      <c r="PBS644" s="41"/>
      <c r="PBT644" s="41"/>
      <c r="PBU644" s="41"/>
      <c r="PBV644" s="41"/>
      <c r="PBW644" s="41"/>
      <c r="PBX644" s="41"/>
      <c r="PBY644" s="41"/>
      <c r="PBZ644" s="41"/>
      <c r="PCA644" s="41"/>
      <c r="PCB644" s="41"/>
      <c r="PCC644" s="41"/>
      <c r="PCD644" s="41"/>
      <c r="PCE644" s="41"/>
      <c r="PCF644" s="41"/>
      <c r="PCG644" s="41"/>
      <c r="PCH644" s="41"/>
      <c r="PCI644" s="41"/>
      <c r="PCJ644" s="41"/>
      <c r="PCK644" s="41"/>
      <c r="PCL644" s="41"/>
      <c r="PCM644" s="41"/>
      <c r="PCN644" s="41"/>
      <c r="PCO644" s="41"/>
      <c r="PCP644" s="41"/>
      <c r="PCQ644" s="41"/>
      <c r="PCR644" s="41"/>
      <c r="PCS644" s="41"/>
      <c r="PCT644" s="41"/>
      <c r="PCU644" s="41"/>
      <c r="PCV644" s="41"/>
      <c r="PCW644" s="41"/>
      <c r="PCX644" s="41"/>
      <c r="PCY644" s="41"/>
      <c r="PCZ644" s="41"/>
      <c r="PDA644" s="41"/>
      <c r="PDB644" s="41"/>
      <c r="PDC644" s="41"/>
      <c r="PDD644" s="41"/>
      <c r="PDE644" s="41"/>
      <c r="PDF644" s="41"/>
      <c r="PDG644" s="41"/>
      <c r="PDH644" s="41"/>
      <c r="PDI644" s="41"/>
      <c r="PDJ644" s="41"/>
      <c r="PDK644" s="41"/>
      <c r="PDL644" s="41"/>
      <c r="PDM644" s="41"/>
      <c r="PDN644" s="41"/>
      <c r="PDO644" s="41"/>
      <c r="PDP644" s="41"/>
      <c r="PDQ644" s="41"/>
      <c r="PDR644" s="41"/>
      <c r="PDS644" s="41"/>
      <c r="PDT644" s="41"/>
      <c r="PDU644" s="41"/>
      <c r="PDV644" s="41"/>
      <c r="PDW644" s="41"/>
      <c r="PDX644" s="41"/>
      <c r="PDY644" s="41"/>
      <c r="PDZ644" s="41"/>
      <c r="PEA644" s="41"/>
      <c r="PEB644" s="41"/>
      <c r="PEC644" s="41"/>
      <c r="PED644" s="41"/>
      <c r="PEE644" s="41"/>
      <c r="PEF644" s="41"/>
      <c r="PEG644" s="41"/>
      <c r="PEH644" s="41"/>
      <c r="PEI644" s="41"/>
      <c r="PEJ644" s="41"/>
      <c r="PEK644" s="41"/>
      <c r="PEL644" s="41"/>
      <c r="PEM644" s="41"/>
      <c r="PEN644" s="41"/>
      <c r="PEO644" s="41"/>
      <c r="PEP644" s="41"/>
      <c r="PEQ644" s="41"/>
      <c r="PER644" s="41"/>
      <c r="PES644" s="41"/>
      <c r="PET644" s="41"/>
      <c r="PEU644" s="41"/>
      <c r="PEV644" s="41"/>
      <c r="PEW644" s="41"/>
      <c r="PEX644" s="41"/>
      <c r="PEY644" s="41"/>
      <c r="PEZ644" s="41"/>
      <c r="PFA644" s="41"/>
      <c r="PFB644" s="41"/>
      <c r="PFC644" s="41"/>
      <c r="PFD644" s="41"/>
      <c r="PFE644" s="41"/>
      <c r="PFF644" s="41"/>
      <c r="PFG644" s="41"/>
      <c r="PFH644" s="41"/>
      <c r="PFI644" s="41"/>
      <c r="PFJ644" s="41"/>
      <c r="PFK644" s="41"/>
      <c r="PFL644" s="41"/>
      <c r="PFM644" s="41"/>
      <c r="PFN644" s="41"/>
      <c r="PFO644" s="41"/>
      <c r="PFP644" s="41"/>
      <c r="PFQ644" s="41"/>
      <c r="PFR644" s="41"/>
      <c r="PFS644" s="41"/>
      <c r="PFT644" s="41"/>
      <c r="PFU644" s="41"/>
      <c r="PFV644" s="41"/>
      <c r="PFW644" s="41"/>
      <c r="PFX644" s="41"/>
      <c r="PFY644" s="41"/>
      <c r="PFZ644" s="41"/>
      <c r="PGA644" s="41"/>
      <c r="PGB644" s="41"/>
      <c r="PGC644" s="41"/>
      <c r="PGD644" s="41"/>
      <c r="PGE644" s="41"/>
      <c r="PGF644" s="41"/>
      <c r="PGG644" s="41"/>
      <c r="PGH644" s="41"/>
      <c r="PGI644" s="41"/>
      <c r="PGJ644" s="41"/>
      <c r="PGK644" s="41"/>
      <c r="PGL644" s="41"/>
      <c r="PGM644" s="41"/>
      <c r="PGN644" s="41"/>
      <c r="PGO644" s="41"/>
      <c r="PGP644" s="41"/>
      <c r="PGQ644" s="41"/>
      <c r="PGR644" s="41"/>
      <c r="PGS644" s="41"/>
      <c r="PGT644" s="41"/>
      <c r="PGU644" s="41"/>
      <c r="PGV644" s="41"/>
      <c r="PGW644" s="41"/>
      <c r="PGX644" s="41"/>
      <c r="PGY644" s="41"/>
      <c r="PGZ644" s="41"/>
      <c r="PHA644" s="41"/>
      <c r="PHB644" s="41"/>
      <c r="PHC644" s="41"/>
      <c r="PHD644" s="41"/>
      <c r="PHE644" s="41"/>
      <c r="PHF644" s="41"/>
      <c r="PHG644" s="41"/>
      <c r="PHH644" s="41"/>
      <c r="PHI644" s="41"/>
      <c r="PHJ644" s="41"/>
      <c r="PHK644" s="41"/>
      <c r="PHL644" s="41"/>
      <c r="PHM644" s="41"/>
      <c r="PHN644" s="41"/>
      <c r="PHO644" s="41"/>
      <c r="PHP644" s="41"/>
      <c r="PHQ644" s="41"/>
      <c r="PHR644" s="41"/>
      <c r="PHS644" s="41"/>
      <c r="PHT644" s="41"/>
      <c r="PHU644" s="41"/>
      <c r="PHV644" s="41"/>
      <c r="PHW644" s="41"/>
      <c r="PHX644" s="41"/>
      <c r="PHY644" s="41"/>
      <c r="PHZ644" s="41"/>
      <c r="PIA644" s="41"/>
      <c r="PIB644" s="41"/>
      <c r="PIC644" s="41"/>
      <c r="PID644" s="41"/>
      <c r="PIE644" s="41"/>
      <c r="PIF644" s="41"/>
      <c r="PIG644" s="41"/>
      <c r="PIH644" s="41"/>
      <c r="PII644" s="41"/>
      <c r="PIJ644" s="41"/>
      <c r="PIK644" s="41"/>
      <c r="PIL644" s="41"/>
      <c r="PIM644" s="41"/>
      <c r="PIN644" s="41"/>
      <c r="PIO644" s="41"/>
      <c r="PIP644" s="41"/>
      <c r="PIQ644" s="41"/>
      <c r="PIR644" s="41"/>
      <c r="PIS644" s="41"/>
      <c r="PIT644" s="41"/>
      <c r="PIU644" s="41"/>
      <c r="PIV644" s="41"/>
      <c r="PIW644" s="41"/>
      <c r="PIX644" s="41"/>
      <c r="PIY644" s="41"/>
      <c r="PIZ644" s="41"/>
      <c r="PJA644" s="41"/>
      <c r="PJB644" s="41"/>
      <c r="PJC644" s="41"/>
      <c r="PJD644" s="41"/>
      <c r="PJE644" s="41"/>
      <c r="PJF644" s="41"/>
      <c r="PJG644" s="41"/>
      <c r="PJH644" s="41"/>
      <c r="PJI644" s="41"/>
      <c r="PJJ644" s="41"/>
      <c r="PJK644" s="41"/>
      <c r="PJL644" s="41"/>
      <c r="PJM644" s="41"/>
      <c r="PJN644" s="41"/>
      <c r="PJO644" s="41"/>
      <c r="PJP644" s="41"/>
      <c r="PJQ644" s="41"/>
      <c r="PJR644" s="41"/>
      <c r="PJS644" s="41"/>
      <c r="PJT644" s="41"/>
      <c r="PJU644" s="41"/>
      <c r="PJV644" s="41"/>
      <c r="PJW644" s="41"/>
      <c r="PJX644" s="41"/>
      <c r="PJY644" s="41"/>
      <c r="PJZ644" s="41"/>
      <c r="PKA644" s="41"/>
      <c r="PKB644" s="41"/>
      <c r="PKC644" s="41"/>
      <c r="PKD644" s="41"/>
      <c r="PKE644" s="41"/>
      <c r="PKF644" s="41"/>
      <c r="PKG644" s="41"/>
      <c r="PKH644" s="41"/>
      <c r="PKI644" s="41"/>
      <c r="PKJ644" s="41"/>
      <c r="PKK644" s="41"/>
      <c r="PKL644" s="41"/>
      <c r="PKM644" s="41"/>
      <c r="PKN644" s="41"/>
      <c r="PKO644" s="41"/>
      <c r="PKP644" s="41"/>
      <c r="PKQ644" s="41"/>
      <c r="PKR644" s="41"/>
      <c r="PKS644" s="41"/>
      <c r="PKT644" s="41"/>
      <c r="PKU644" s="41"/>
      <c r="PKV644" s="41"/>
      <c r="PKW644" s="41"/>
      <c r="PKX644" s="41"/>
      <c r="PKY644" s="41"/>
      <c r="PKZ644" s="41"/>
      <c r="PLA644" s="41"/>
      <c r="PLB644" s="41"/>
      <c r="PLC644" s="41"/>
      <c r="PLD644" s="41"/>
      <c r="PLE644" s="41"/>
      <c r="PLF644" s="41"/>
      <c r="PLG644" s="41"/>
      <c r="PLH644" s="41"/>
      <c r="PLI644" s="41"/>
      <c r="PLJ644" s="41"/>
      <c r="PLK644" s="41"/>
      <c r="PLL644" s="41"/>
      <c r="PLM644" s="41"/>
      <c r="PLN644" s="41"/>
      <c r="PLO644" s="41"/>
      <c r="PLP644" s="41"/>
      <c r="PLQ644" s="41"/>
      <c r="PLR644" s="41"/>
      <c r="PLS644" s="41"/>
      <c r="PLT644" s="41"/>
      <c r="PLU644" s="41"/>
      <c r="PLV644" s="41"/>
      <c r="PLW644" s="41"/>
      <c r="PLX644" s="41"/>
      <c r="PLY644" s="41"/>
      <c r="PLZ644" s="41"/>
      <c r="PMA644" s="41"/>
      <c r="PMB644" s="41"/>
      <c r="PMC644" s="41"/>
      <c r="PMD644" s="41"/>
      <c r="PME644" s="41"/>
      <c r="PMF644" s="41"/>
      <c r="PMG644" s="41"/>
      <c r="PMH644" s="41"/>
      <c r="PMI644" s="41"/>
      <c r="PMJ644" s="41"/>
      <c r="PMK644" s="41"/>
      <c r="PML644" s="41"/>
      <c r="PMM644" s="41"/>
      <c r="PMN644" s="41"/>
      <c r="PMO644" s="41"/>
      <c r="PMP644" s="41"/>
      <c r="PMQ644" s="41"/>
      <c r="PMR644" s="41"/>
      <c r="PMS644" s="41"/>
      <c r="PMT644" s="41"/>
      <c r="PMU644" s="41"/>
      <c r="PMV644" s="41"/>
      <c r="PMW644" s="41"/>
      <c r="PMX644" s="41"/>
      <c r="PMY644" s="41"/>
      <c r="PMZ644" s="41"/>
      <c r="PNA644" s="41"/>
      <c r="PNB644" s="41"/>
      <c r="PNC644" s="41"/>
      <c r="PND644" s="41"/>
      <c r="PNE644" s="41"/>
      <c r="PNF644" s="41"/>
      <c r="PNG644" s="41"/>
      <c r="PNH644" s="41"/>
      <c r="PNI644" s="41"/>
      <c r="PNJ644" s="41"/>
      <c r="PNK644" s="41"/>
      <c r="PNL644" s="41"/>
      <c r="PNM644" s="41"/>
      <c r="PNN644" s="41"/>
      <c r="PNO644" s="41"/>
      <c r="PNP644" s="41"/>
      <c r="PNQ644" s="41"/>
      <c r="PNR644" s="41"/>
      <c r="PNS644" s="41"/>
      <c r="PNT644" s="41"/>
      <c r="PNU644" s="41"/>
      <c r="PNV644" s="41"/>
      <c r="PNW644" s="41"/>
      <c r="PNX644" s="41"/>
      <c r="PNY644" s="41"/>
      <c r="PNZ644" s="41"/>
      <c r="POA644" s="41"/>
      <c r="POB644" s="41"/>
      <c r="POC644" s="41"/>
      <c r="POD644" s="41"/>
      <c r="POE644" s="41"/>
      <c r="POF644" s="41"/>
      <c r="POG644" s="41"/>
      <c r="POH644" s="41"/>
      <c r="POI644" s="41"/>
      <c r="POJ644" s="41"/>
      <c r="POK644" s="41"/>
      <c r="POL644" s="41"/>
      <c r="POM644" s="41"/>
      <c r="PON644" s="41"/>
      <c r="POO644" s="41"/>
      <c r="POP644" s="41"/>
      <c r="POQ644" s="41"/>
      <c r="POR644" s="41"/>
      <c r="POS644" s="41"/>
      <c r="POT644" s="41"/>
      <c r="POU644" s="41"/>
      <c r="POV644" s="41"/>
      <c r="POW644" s="41"/>
      <c r="POX644" s="41"/>
      <c r="POY644" s="41"/>
      <c r="POZ644" s="41"/>
      <c r="PPA644" s="41"/>
      <c r="PPB644" s="41"/>
      <c r="PPC644" s="41"/>
      <c r="PPD644" s="41"/>
      <c r="PPE644" s="41"/>
      <c r="PPF644" s="41"/>
      <c r="PPG644" s="41"/>
      <c r="PPH644" s="41"/>
      <c r="PPI644" s="41"/>
      <c r="PPJ644" s="41"/>
      <c r="PPK644" s="41"/>
      <c r="PPL644" s="41"/>
      <c r="PPM644" s="41"/>
      <c r="PPN644" s="41"/>
      <c r="PPO644" s="41"/>
      <c r="PPP644" s="41"/>
      <c r="PPQ644" s="41"/>
      <c r="PPR644" s="41"/>
      <c r="PPS644" s="41"/>
      <c r="PPT644" s="41"/>
      <c r="PPU644" s="41"/>
      <c r="PPV644" s="41"/>
      <c r="PPW644" s="41"/>
      <c r="PPX644" s="41"/>
      <c r="PPY644" s="41"/>
      <c r="PPZ644" s="41"/>
      <c r="PQA644" s="41"/>
      <c r="PQB644" s="41"/>
      <c r="PQC644" s="41"/>
      <c r="PQD644" s="41"/>
      <c r="PQE644" s="41"/>
      <c r="PQF644" s="41"/>
      <c r="PQG644" s="41"/>
      <c r="PQH644" s="41"/>
      <c r="PQI644" s="41"/>
      <c r="PQJ644" s="41"/>
      <c r="PQK644" s="41"/>
      <c r="PQL644" s="41"/>
      <c r="PQM644" s="41"/>
      <c r="PQN644" s="41"/>
      <c r="PQO644" s="41"/>
      <c r="PQP644" s="41"/>
      <c r="PQQ644" s="41"/>
      <c r="PQR644" s="41"/>
      <c r="PQS644" s="41"/>
      <c r="PQT644" s="41"/>
      <c r="PQU644" s="41"/>
      <c r="PQV644" s="41"/>
      <c r="PQW644" s="41"/>
      <c r="PQX644" s="41"/>
      <c r="PQY644" s="41"/>
      <c r="PQZ644" s="41"/>
      <c r="PRA644" s="41"/>
      <c r="PRB644" s="41"/>
      <c r="PRC644" s="41"/>
      <c r="PRD644" s="41"/>
      <c r="PRE644" s="41"/>
      <c r="PRF644" s="41"/>
      <c r="PRG644" s="41"/>
      <c r="PRH644" s="41"/>
      <c r="PRI644" s="41"/>
      <c r="PRJ644" s="41"/>
      <c r="PRK644" s="41"/>
      <c r="PRL644" s="41"/>
      <c r="PRM644" s="41"/>
      <c r="PRN644" s="41"/>
      <c r="PRO644" s="41"/>
      <c r="PRP644" s="41"/>
      <c r="PRQ644" s="41"/>
      <c r="PRR644" s="41"/>
      <c r="PRS644" s="41"/>
      <c r="PRT644" s="41"/>
      <c r="PRU644" s="41"/>
      <c r="PRV644" s="41"/>
      <c r="PRW644" s="41"/>
      <c r="PRX644" s="41"/>
      <c r="PRY644" s="41"/>
      <c r="PRZ644" s="41"/>
      <c r="PSA644" s="41"/>
      <c r="PSB644" s="41"/>
      <c r="PSC644" s="41"/>
      <c r="PSD644" s="41"/>
      <c r="PSE644" s="41"/>
      <c r="PSF644" s="41"/>
      <c r="PSG644" s="41"/>
      <c r="PSH644" s="41"/>
      <c r="PSI644" s="41"/>
      <c r="PSJ644" s="41"/>
      <c r="PSK644" s="41"/>
      <c r="PSL644" s="41"/>
      <c r="PSM644" s="41"/>
      <c r="PSN644" s="41"/>
      <c r="PSO644" s="41"/>
      <c r="PSP644" s="41"/>
      <c r="PSQ644" s="41"/>
      <c r="PSR644" s="41"/>
      <c r="PSS644" s="41"/>
      <c r="PST644" s="41"/>
      <c r="PSU644" s="41"/>
      <c r="PSV644" s="41"/>
      <c r="PSW644" s="41"/>
      <c r="PSX644" s="41"/>
      <c r="PSY644" s="41"/>
      <c r="PSZ644" s="41"/>
      <c r="PTA644" s="41"/>
      <c r="PTB644" s="41"/>
      <c r="PTC644" s="41"/>
      <c r="PTD644" s="41"/>
      <c r="PTE644" s="41"/>
      <c r="PTF644" s="41"/>
      <c r="PTG644" s="41"/>
      <c r="PTH644" s="41"/>
      <c r="PTI644" s="41"/>
      <c r="PTJ644" s="41"/>
      <c r="PTK644" s="41"/>
      <c r="PTL644" s="41"/>
      <c r="PTM644" s="41"/>
      <c r="PTN644" s="41"/>
      <c r="PTO644" s="41"/>
      <c r="PTP644" s="41"/>
      <c r="PTQ644" s="41"/>
      <c r="PTR644" s="41"/>
      <c r="PTS644" s="41"/>
      <c r="PTT644" s="41"/>
      <c r="PTU644" s="41"/>
      <c r="PTV644" s="41"/>
      <c r="PTW644" s="41"/>
      <c r="PTX644" s="41"/>
      <c r="PTY644" s="41"/>
      <c r="PTZ644" s="41"/>
      <c r="PUA644" s="41"/>
      <c r="PUB644" s="41"/>
      <c r="PUC644" s="41"/>
      <c r="PUD644" s="41"/>
      <c r="PUE644" s="41"/>
      <c r="PUF644" s="41"/>
      <c r="PUG644" s="41"/>
      <c r="PUH644" s="41"/>
      <c r="PUI644" s="41"/>
      <c r="PUJ644" s="41"/>
      <c r="PUK644" s="41"/>
      <c r="PUL644" s="41"/>
      <c r="PUM644" s="41"/>
      <c r="PUN644" s="41"/>
      <c r="PUO644" s="41"/>
      <c r="PUP644" s="41"/>
      <c r="PUQ644" s="41"/>
      <c r="PUR644" s="41"/>
      <c r="PUS644" s="41"/>
      <c r="PUT644" s="41"/>
      <c r="PUU644" s="41"/>
      <c r="PUV644" s="41"/>
      <c r="PUW644" s="41"/>
      <c r="PUX644" s="41"/>
      <c r="PUY644" s="41"/>
      <c r="PUZ644" s="41"/>
      <c r="PVA644" s="41"/>
      <c r="PVB644" s="41"/>
      <c r="PVC644" s="41"/>
      <c r="PVD644" s="41"/>
      <c r="PVE644" s="41"/>
      <c r="PVF644" s="41"/>
      <c r="PVG644" s="41"/>
      <c r="PVH644" s="41"/>
      <c r="PVI644" s="41"/>
      <c r="PVJ644" s="41"/>
      <c r="PVK644" s="41"/>
      <c r="PVL644" s="41"/>
      <c r="PVM644" s="41"/>
      <c r="PVN644" s="41"/>
      <c r="PVO644" s="41"/>
      <c r="PVP644" s="41"/>
      <c r="PVQ644" s="41"/>
      <c r="PVR644" s="41"/>
      <c r="PVS644" s="41"/>
      <c r="PVT644" s="41"/>
      <c r="PVU644" s="41"/>
      <c r="PVV644" s="41"/>
      <c r="PVW644" s="41"/>
      <c r="PVX644" s="41"/>
      <c r="PVY644" s="41"/>
      <c r="PVZ644" s="41"/>
      <c r="PWA644" s="41"/>
      <c r="PWB644" s="41"/>
      <c r="PWC644" s="41"/>
      <c r="PWD644" s="41"/>
      <c r="PWE644" s="41"/>
      <c r="PWF644" s="41"/>
      <c r="PWG644" s="41"/>
      <c r="PWH644" s="41"/>
      <c r="PWI644" s="41"/>
      <c r="PWJ644" s="41"/>
      <c r="PWK644" s="41"/>
      <c r="PWL644" s="41"/>
      <c r="PWM644" s="41"/>
      <c r="PWN644" s="41"/>
      <c r="PWO644" s="41"/>
      <c r="PWP644" s="41"/>
      <c r="PWQ644" s="41"/>
      <c r="PWR644" s="41"/>
      <c r="PWS644" s="41"/>
      <c r="PWT644" s="41"/>
      <c r="PWU644" s="41"/>
      <c r="PWV644" s="41"/>
      <c r="PWW644" s="41"/>
      <c r="PWX644" s="41"/>
      <c r="PWY644" s="41"/>
      <c r="PWZ644" s="41"/>
      <c r="PXA644" s="41"/>
      <c r="PXB644" s="41"/>
      <c r="PXC644" s="41"/>
      <c r="PXD644" s="41"/>
      <c r="PXE644" s="41"/>
      <c r="PXF644" s="41"/>
      <c r="PXG644" s="41"/>
      <c r="PXH644" s="41"/>
      <c r="PXI644" s="41"/>
      <c r="PXJ644" s="41"/>
      <c r="PXK644" s="41"/>
      <c r="PXL644" s="41"/>
      <c r="PXM644" s="41"/>
      <c r="PXN644" s="41"/>
      <c r="PXO644" s="41"/>
      <c r="PXP644" s="41"/>
      <c r="PXQ644" s="41"/>
      <c r="PXR644" s="41"/>
      <c r="PXS644" s="41"/>
      <c r="PXT644" s="41"/>
      <c r="PXU644" s="41"/>
      <c r="PXV644" s="41"/>
      <c r="PXW644" s="41"/>
      <c r="PXX644" s="41"/>
      <c r="PXY644" s="41"/>
      <c r="PXZ644" s="41"/>
      <c r="PYA644" s="41"/>
      <c r="PYB644" s="41"/>
      <c r="PYC644" s="41"/>
      <c r="PYD644" s="41"/>
      <c r="PYE644" s="41"/>
      <c r="PYF644" s="41"/>
      <c r="PYG644" s="41"/>
      <c r="PYH644" s="41"/>
      <c r="PYI644" s="41"/>
      <c r="PYJ644" s="41"/>
      <c r="PYK644" s="41"/>
      <c r="PYL644" s="41"/>
      <c r="PYM644" s="41"/>
      <c r="PYN644" s="41"/>
      <c r="PYO644" s="41"/>
      <c r="PYP644" s="41"/>
      <c r="PYQ644" s="41"/>
      <c r="PYR644" s="41"/>
      <c r="PYS644" s="41"/>
      <c r="PYT644" s="41"/>
      <c r="PYU644" s="41"/>
      <c r="PYV644" s="41"/>
      <c r="PYW644" s="41"/>
      <c r="PYX644" s="41"/>
      <c r="PYY644" s="41"/>
      <c r="PYZ644" s="41"/>
      <c r="PZA644" s="41"/>
      <c r="PZB644" s="41"/>
      <c r="PZC644" s="41"/>
      <c r="PZD644" s="41"/>
      <c r="PZE644" s="41"/>
      <c r="PZF644" s="41"/>
      <c r="PZG644" s="41"/>
      <c r="PZH644" s="41"/>
      <c r="PZI644" s="41"/>
      <c r="PZJ644" s="41"/>
      <c r="PZK644" s="41"/>
      <c r="PZL644" s="41"/>
      <c r="PZM644" s="41"/>
      <c r="PZN644" s="41"/>
      <c r="PZO644" s="41"/>
      <c r="PZP644" s="41"/>
      <c r="PZQ644" s="41"/>
      <c r="PZR644" s="41"/>
      <c r="PZS644" s="41"/>
      <c r="PZT644" s="41"/>
      <c r="PZU644" s="41"/>
      <c r="PZV644" s="41"/>
      <c r="PZW644" s="41"/>
      <c r="PZX644" s="41"/>
      <c r="PZY644" s="41"/>
      <c r="PZZ644" s="41"/>
      <c r="QAA644" s="41"/>
      <c r="QAB644" s="41"/>
      <c r="QAC644" s="41"/>
      <c r="QAD644" s="41"/>
      <c r="QAE644" s="41"/>
      <c r="QAF644" s="41"/>
      <c r="QAG644" s="41"/>
      <c r="QAH644" s="41"/>
      <c r="QAI644" s="41"/>
      <c r="QAJ644" s="41"/>
      <c r="QAK644" s="41"/>
      <c r="QAL644" s="41"/>
      <c r="QAM644" s="41"/>
      <c r="QAN644" s="41"/>
      <c r="QAO644" s="41"/>
      <c r="QAP644" s="41"/>
      <c r="QAQ644" s="41"/>
      <c r="QAR644" s="41"/>
      <c r="QAS644" s="41"/>
      <c r="QAT644" s="41"/>
      <c r="QAU644" s="41"/>
      <c r="QAV644" s="41"/>
      <c r="QAW644" s="41"/>
      <c r="QAX644" s="41"/>
      <c r="QAY644" s="41"/>
      <c r="QAZ644" s="41"/>
      <c r="QBA644" s="41"/>
      <c r="QBB644" s="41"/>
      <c r="QBC644" s="41"/>
      <c r="QBD644" s="41"/>
      <c r="QBE644" s="41"/>
      <c r="QBF644" s="41"/>
      <c r="QBG644" s="41"/>
      <c r="QBH644" s="41"/>
      <c r="QBI644" s="41"/>
      <c r="QBJ644" s="41"/>
      <c r="QBK644" s="41"/>
      <c r="QBL644" s="41"/>
      <c r="QBM644" s="41"/>
      <c r="QBN644" s="41"/>
      <c r="QBO644" s="41"/>
      <c r="QBP644" s="41"/>
      <c r="QBQ644" s="41"/>
      <c r="QBR644" s="41"/>
      <c r="QBS644" s="41"/>
      <c r="QBT644" s="41"/>
      <c r="QBU644" s="41"/>
      <c r="QBV644" s="41"/>
      <c r="QBW644" s="41"/>
      <c r="QBX644" s="41"/>
      <c r="QBY644" s="41"/>
      <c r="QBZ644" s="41"/>
      <c r="QCA644" s="41"/>
      <c r="QCB644" s="41"/>
      <c r="QCC644" s="41"/>
      <c r="QCD644" s="41"/>
      <c r="QCE644" s="41"/>
      <c r="QCF644" s="41"/>
      <c r="QCG644" s="41"/>
      <c r="QCH644" s="41"/>
      <c r="QCI644" s="41"/>
      <c r="QCJ644" s="41"/>
      <c r="QCK644" s="41"/>
      <c r="QCL644" s="41"/>
      <c r="QCM644" s="41"/>
      <c r="QCN644" s="41"/>
      <c r="QCO644" s="41"/>
      <c r="QCP644" s="41"/>
      <c r="QCQ644" s="41"/>
      <c r="QCR644" s="41"/>
      <c r="QCS644" s="41"/>
      <c r="QCT644" s="41"/>
      <c r="QCU644" s="41"/>
      <c r="QCV644" s="41"/>
      <c r="QCW644" s="41"/>
      <c r="QCX644" s="41"/>
      <c r="QCY644" s="41"/>
      <c r="QCZ644" s="41"/>
      <c r="QDA644" s="41"/>
      <c r="QDB644" s="41"/>
      <c r="QDC644" s="41"/>
      <c r="QDD644" s="41"/>
      <c r="QDE644" s="41"/>
      <c r="QDF644" s="41"/>
      <c r="QDG644" s="41"/>
      <c r="QDH644" s="41"/>
      <c r="QDI644" s="41"/>
      <c r="QDJ644" s="41"/>
      <c r="QDK644" s="41"/>
      <c r="QDL644" s="41"/>
      <c r="QDM644" s="41"/>
      <c r="QDN644" s="41"/>
      <c r="QDO644" s="41"/>
      <c r="QDP644" s="41"/>
      <c r="QDQ644" s="41"/>
      <c r="QDR644" s="41"/>
      <c r="QDS644" s="41"/>
      <c r="QDT644" s="41"/>
      <c r="QDU644" s="41"/>
      <c r="QDV644" s="41"/>
      <c r="QDW644" s="41"/>
      <c r="QDX644" s="41"/>
      <c r="QDY644" s="41"/>
      <c r="QDZ644" s="41"/>
      <c r="QEA644" s="41"/>
      <c r="QEB644" s="41"/>
      <c r="QEC644" s="41"/>
      <c r="QED644" s="41"/>
      <c r="QEE644" s="41"/>
      <c r="QEF644" s="41"/>
      <c r="QEG644" s="41"/>
      <c r="QEH644" s="41"/>
      <c r="QEI644" s="41"/>
      <c r="QEJ644" s="41"/>
      <c r="QEK644" s="41"/>
      <c r="QEL644" s="41"/>
      <c r="QEM644" s="41"/>
      <c r="QEN644" s="41"/>
      <c r="QEO644" s="41"/>
      <c r="QEP644" s="41"/>
      <c r="QEQ644" s="41"/>
      <c r="QER644" s="41"/>
      <c r="QES644" s="41"/>
      <c r="QET644" s="41"/>
      <c r="QEU644" s="41"/>
      <c r="QEV644" s="41"/>
      <c r="QEW644" s="41"/>
      <c r="QEX644" s="41"/>
      <c r="QEY644" s="41"/>
      <c r="QEZ644" s="41"/>
      <c r="QFA644" s="41"/>
      <c r="QFB644" s="41"/>
      <c r="QFC644" s="41"/>
      <c r="QFD644" s="41"/>
      <c r="QFE644" s="41"/>
      <c r="QFF644" s="41"/>
      <c r="QFG644" s="41"/>
      <c r="QFH644" s="41"/>
      <c r="QFI644" s="41"/>
      <c r="QFJ644" s="41"/>
      <c r="QFK644" s="41"/>
      <c r="QFL644" s="41"/>
      <c r="QFM644" s="41"/>
      <c r="QFN644" s="41"/>
      <c r="QFO644" s="41"/>
      <c r="QFP644" s="41"/>
      <c r="QFQ644" s="41"/>
      <c r="QFR644" s="41"/>
      <c r="QFS644" s="41"/>
      <c r="QFT644" s="41"/>
      <c r="QFU644" s="41"/>
      <c r="QFV644" s="41"/>
      <c r="QFW644" s="41"/>
      <c r="QFX644" s="41"/>
      <c r="QFY644" s="41"/>
      <c r="QFZ644" s="41"/>
      <c r="QGA644" s="41"/>
      <c r="QGB644" s="41"/>
      <c r="QGC644" s="41"/>
      <c r="QGD644" s="41"/>
      <c r="QGE644" s="41"/>
      <c r="QGF644" s="41"/>
      <c r="QGG644" s="41"/>
      <c r="QGH644" s="41"/>
      <c r="QGI644" s="41"/>
      <c r="QGJ644" s="41"/>
      <c r="QGK644" s="41"/>
      <c r="QGL644" s="41"/>
      <c r="QGM644" s="41"/>
      <c r="QGN644" s="41"/>
      <c r="QGO644" s="41"/>
      <c r="QGP644" s="41"/>
      <c r="QGQ644" s="41"/>
      <c r="QGR644" s="41"/>
      <c r="QGS644" s="41"/>
      <c r="QGT644" s="41"/>
      <c r="QGU644" s="41"/>
      <c r="QGV644" s="41"/>
      <c r="QGW644" s="41"/>
      <c r="QGX644" s="41"/>
      <c r="QGY644" s="41"/>
      <c r="QGZ644" s="41"/>
      <c r="QHA644" s="41"/>
      <c r="QHB644" s="41"/>
      <c r="QHC644" s="41"/>
      <c r="QHD644" s="41"/>
      <c r="QHE644" s="41"/>
      <c r="QHF644" s="41"/>
      <c r="QHG644" s="41"/>
      <c r="QHH644" s="41"/>
      <c r="QHI644" s="41"/>
      <c r="QHJ644" s="41"/>
      <c r="QHK644" s="41"/>
      <c r="QHL644" s="41"/>
      <c r="QHM644" s="41"/>
      <c r="QHN644" s="41"/>
      <c r="QHO644" s="41"/>
      <c r="QHP644" s="41"/>
      <c r="QHQ644" s="41"/>
      <c r="QHR644" s="41"/>
      <c r="QHS644" s="41"/>
      <c r="QHT644" s="41"/>
      <c r="QHU644" s="41"/>
      <c r="QHV644" s="41"/>
      <c r="QHW644" s="41"/>
      <c r="QHX644" s="41"/>
      <c r="QHY644" s="41"/>
      <c r="QHZ644" s="41"/>
      <c r="QIA644" s="41"/>
      <c r="QIB644" s="41"/>
      <c r="QIC644" s="41"/>
      <c r="QID644" s="41"/>
      <c r="QIE644" s="41"/>
      <c r="QIF644" s="41"/>
      <c r="QIG644" s="41"/>
      <c r="QIH644" s="41"/>
      <c r="QII644" s="41"/>
      <c r="QIJ644" s="41"/>
      <c r="QIK644" s="41"/>
      <c r="QIL644" s="41"/>
      <c r="QIM644" s="41"/>
      <c r="QIN644" s="41"/>
      <c r="QIO644" s="41"/>
      <c r="QIP644" s="41"/>
      <c r="QIQ644" s="41"/>
      <c r="QIR644" s="41"/>
      <c r="QIS644" s="41"/>
      <c r="QIT644" s="41"/>
      <c r="QIU644" s="41"/>
      <c r="QIV644" s="41"/>
      <c r="QIW644" s="41"/>
      <c r="QIX644" s="41"/>
      <c r="QIY644" s="41"/>
      <c r="QIZ644" s="41"/>
      <c r="QJA644" s="41"/>
      <c r="QJB644" s="41"/>
      <c r="QJC644" s="41"/>
      <c r="QJD644" s="41"/>
      <c r="QJE644" s="41"/>
      <c r="QJF644" s="41"/>
      <c r="QJG644" s="41"/>
      <c r="QJH644" s="41"/>
      <c r="QJI644" s="41"/>
      <c r="QJJ644" s="41"/>
      <c r="QJK644" s="41"/>
      <c r="QJL644" s="41"/>
      <c r="QJM644" s="41"/>
      <c r="QJN644" s="41"/>
      <c r="QJO644" s="41"/>
      <c r="QJP644" s="41"/>
      <c r="QJQ644" s="41"/>
      <c r="QJR644" s="41"/>
      <c r="QJS644" s="41"/>
      <c r="QJT644" s="41"/>
      <c r="QJU644" s="41"/>
      <c r="QJV644" s="41"/>
      <c r="QJW644" s="41"/>
      <c r="QJX644" s="41"/>
      <c r="QJY644" s="41"/>
      <c r="QJZ644" s="41"/>
      <c r="QKA644" s="41"/>
      <c r="QKB644" s="41"/>
      <c r="QKC644" s="41"/>
      <c r="QKD644" s="41"/>
      <c r="QKE644" s="41"/>
      <c r="QKF644" s="41"/>
      <c r="QKG644" s="41"/>
      <c r="QKH644" s="41"/>
      <c r="QKI644" s="41"/>
      <c r="QKJ644" s="41"/>
      <c r="QKK644" s="41"/>
      <c r="QKL644" s="41"/>
      <c r="QKM644" s="41"/>
      <c r="QKN644" s="41"/>
      <c r="QKO644" s="41"/>
      <c r="QKP644" s="41"/>
      <c r="QKQ644" s="41"/>
      <c r="QKR644" s="41"/>
      <c r="QKS644" s="41"/>
      <c r="QKT644" s="41"/>
      <c r="QKU644" s="41"/>
      <c r="QKV644" s="41"/>
      <c r="QKW644" s="41"/>
      <c r="QKX644" s="41"/>
      <c r="QKY644" s="41"/>
      <c r="QKZ644" s="41"/>
      <c r="QLA644" s="41"/>
      <c r="QLB644" s="41"/>
      <c r="QLC644" s="41"/>
      <c r="QLD644" s="41"/>
      <c r="QLE644" s="41"/>
      <c r="QLF644" s="41"/>
      <c r="QLG644" s="41"/>
      <c r="QLH644" s="41"/>
      <c r="QLI644" s="41"/>
      <c r="QLJ644" s="41"/>
      <c r="QLK644" s="41"/>
      <c r="QLL644" s="41"/>
      <c r="QLM644" s="41"/>
      <c r="QLN644" s="41"/>
      <c r="QLO644" s="41"/>
      <c r="QLP644" s="41"/>
      <c r="QLQ644" s="41"/>
      <c r="QLR644" s="41"/>
      <c r="QLS644" s="41"/>
      <c r="QLT644" s="41"/>
      <c r="QLU644" s="41"/>
      <c r="QLV644" s="41"/>
      <c r="QLW644" s="41"/>
      <c r="QLX644" s="41"/>
      <c r="QLY644" s="41"/>
      <c r="QLZ644" s="41"/>
      <c r="QMA644" s="41"/>
      <c r="QMB644" s="41"/>
      <c r="QMC644" s="41"/>
      <c r="QMD644" s="41"/>
      <c r="QME644" s="41"/>
      <c r="QMF644" s="41"/>
      <c r="QMG644" s="41"/>
      <c r="QMH644" s="41"/>
      <c r="QMI644" s="41"/>
      <c r="QMJ644" s="41"/>
      <c r="QMK644" s="41"/>
      <c r="QML644" s="41"/>
      <c r="QMM644" s="41"/>
      <c r="QMN644" s="41"/>
      <c r="QMO644" s="41"/>
      <c r="QMP644" s="41"/>
      <c r="QMQ644" s="41"/>
      <c r="QMR644" s="41"/>
      <c r="QMS644" s="41"/>
      <c r="QMT644" s="41"/>
      <c r="QMU644" s="41"/>
      <c r="QMV644" s="41"/>
      <c r="QMW644" s="41"/>
      <c r="QMX644" s="41"/>
      <c r="QMY644" s="41"/>
      <c r="QMZ644" s="41"/>
      <c r="QNA644" s="41"/>
      <c r="QNB644" s="41"/>
      <c r="QNC644" s="41"/>
      <c r="QND644" s="41"/>
      <c r="QNE644" s="41"/>
      <c r="QNF644" s="41"/>
      <c r="QNG644" s="41"/>
      <c r="QNH644" s="41"/>
      <c r="QNI644" s="41"/>
      <c r="QNJ644" s="41"/>
      <c r="QNK644" s="41"/>
      <c r="QNL644" s="41"/>
      <c r="QNM644" s="41"/>
      <c r="QNN644" s="41"/>
      <c r="QNO644" s="41"/>
      <c r="QNP644" s="41"/>
      <c r="QNQ644" s="41"/>
      <c r="QNR644" s="41"/>
      <c r="QNS644" s="41"/>
      <c r="QNT644" s="41"/>
      <c r="QNU644" s="41"/>
      <c r="QNV644" s="41"/>
      <c r="QNW644" s="41"/>
      <c r="QNX644" s="41"/>
      <c r="QNY644" s="41"/>
      <c r="QNZ644" s="41"/>
      <c r="QOA644" s="41"/>
      <c r="QOB644" s="41"/>
      <c r="QOC644" s="41"/>
      <c r="QOD644" s="41"/>
      <c r="QOE644" s="41"/>
      <c r="QOF644" s="41"/>
      <c r="QOG644" s="41"/>
      <c r="QOH644" s="41"/>
      <c r="QOI644" s="41"/>
      <c r="QOJ644" s="41"/>
      <c r="QOK644" s="41"/>
      <c r="QOL644" s="41"/>
      <c r="QOM644" s="41"/>
      <c r="QON644" s="41"/>
      <c r="QOO644" s="41"/>
      <c r="QOP644" s="41"/>
      <c r="QOQ644" s="41"/>
      <c r="QOR644" s="41"/>
      <c r="QOS644" s="41"/>
      <c r="QOT644" s="41"/>
      <c r="QOU644" s="41"/>
      <c r="QOV644" s="41"/>
      <c r="QOW644" s="41"/>
      <c r="QOX644" s="41"/>
      <c r="QOY644" s="41"/>
      <c r="QOZ644" s="41"/>
      <c r="QPA644" s="41"/>
      <c r="QPB644" s="41"/>
      <c r="QPC644" s="41"/>
      <c r="QPD644" s="41"/>
      <c r="QPE644" s="41"/>
      <c r="QPF644" s="41"/>
      <c r="QPG644" s="41"/>
      <c r="QPH644" s="41"/>
      <c r="QPI644" s="41"/>
      <c r="QPJ644" s="41"/>
      <c r="QPK644" s="41"/>
      <c r="QPL644" s="41"/>
      <c r="QPM644" s="41"/>
      <c r="QPN644" s="41"/>
      <c r="QPO644" s="41"/>
      <c r="QPP644" s="41"/>
      <c r="QPQ644" s="41"/>
      <c r="QPR644" s="41"/>
      <c r="QPS644" s="41"/>
      <c r="QPT644" s="41"/>
      <c r="QPU644" s="41"/>
      <c r="QPV644" s="41"/>
      <c r="QPW644" s="41"/>
      <c r="QPX644" s="41"/>
      <c r="QPY644" s="41"/>
      <c r="QPZ644" s="41"/>
      <c r="QQA644" s="41"/>
      <c r="QQB644" s="41"/>
      <c r="QQC644" s="41"/>
      <c r="QQD644" s="41"/>
      <c r="QQE644" s="41"/>
      <c r="QQF644" s="41"/>
      <c r="QQG644" s="41"/>
      <c r="QQH644" s="41"/>
      <c r="QQI644" s="41"/>
      <c r="QQJ644" s="41"/>
      <c r="QQK644" s="41"/>
      <c r="QQL644" s="41"/>
      <c r="QQM644" s="41"/>
      <c r="QQN644" s="41"/>
      <c r="QQO644" s="41"/>
      <c r="QQP644" s="41"/>
      <c r="QQQ644" s="41"/>
      <c r="QQR644" s="41"/>
      <c r="QQS644" s="41"/>
      <c r="QQT644" s="41"/>
      <c r="QQU644" s="41"/>
      <c r="QQV644" s="41"/>
      <c r="QQW644" s="41"/>
      <c r="QQX644" s="41"/>
      <c r="QQY644" s="41"/>
      <c r="QQZ644" s="41"/>
      <c r="QRA644" s="41"/>
      <c r="QRB644" s="41"/>
      <c r="QRC644" s="41"/>
      <c r="QRD644" s="41"/>
      <c r="QRE644" s="41"/>
      <c r="QRF644" s="41"/>
      <c r="QRG644" s="41"/>
      <c r="QRH644" s="41"/>
      <c r="QRI644" s="41"/>
      <c r="QRJ644" s="41"/>
      <c r="QRK644" s="41"/>
      <c r="QRL644" s="41"/>
      <c r="QRM644" s="41"/>
      <c r="QRN644" s="41"/>
      <c r="QRO644" s="41"/>
      <c r="QRP644" s="41"/>
      <c r="QRQ644" s="41"/>
      <c r="QRR644" s="41"/>
      <c r="QRS644" s="41"/>
      <c r="QRT644" s="41"/>
      <c r="QRU644" s="41"/>
      <c r="QRV644" s="41"/>
      <c r="QRW644" s="41"/>
      <c r="QRX644" s="41"/>
      <c r="QRY644" s="41"/>
      <c r="QRZ644" s="41"/>
      <c r="QSA644" s="41"/>
      <c r="QSB644" s="41"/>
      <c r="QSC644" s="41"/>
      <c r="QSD644" s="41"/>
      <c r="QSE644" s="41"/>
      <c r="QSF644" s="41"/>
      <c r="QSG644" s="41"/>
      <c r="QSH644" s="41"/>
      <c r="QSI644" s="41"/>
      <c r="QSJ644" s="41"/>
      <c r="QSK644" s="41"/>
      <c r="QSL644" s="41"/>
      <c r="QSM644" s="41"/>
      <c r="QSN644" s="41"/>
      <c r="QSO644" s="41"/>
      <c r="QSP644" s="41"/>
      <c r="QSQ644" s="41"/>
      <c r="QSR644" s="41"/>
      <c r="QSS644" s="41"/>
      <c r="QST644" s="41"/>
      <c r="QSU644" s="41"/>
      <c r="QSV644" s="41"/>
      <c r="QSW644" s="41"/>
      <c r="QSX644" s="41"/>
      <c r="QSY644" s="41"/>
      <c r="QSZ644" s="41"/>
      <c r="QTA644" s="41"/>
      <c r="QTB644" s="41"/>
      <c r="QTC644" s="41"/>
      <c r="QTD644" s="41"/>
      <c r="QTE644" s="41"/>
      <c r="QTF644" s="41"/>
      <c r="QTG644" s="41"/>
      <c r="QTH644" s="41"/>
      <c r="QTI644" s="41"/>
      <c r="QTJ644" s="41"/>
      <c r="QTK644" s="41"/>
      <c r="QTL644" s="41"/>
      <c r="QTM644" s="41"/>
      <c r="QTN644" s="41"/>
      <c r="QTO644" s="41"/>
      <c r="QTP644" s="41"/>
      <c r="QTQ644" s="41"/>
      <c r="QTR644" s="41"/>
      <c r="QTS644" s="41"/>
      <c r="QTT644" s="41"/>
      <c r="QTU644" s="41"/>
      <c r="QTV644" s="41"/>
      <c r="QTW644" s="41"/>
      <c r="QTX644" s="41"/>
      <c r="QTY644" s="41"/>
      <c r="QTZ644" s="41"/>
      <c r="QUA644" s="41"/>
      <c r="QUB644" s="41"/>
      <c r="QUC644" s="41"/>
      <c r="QUD644" s="41"/>
      <c r="QUE644" s="41"/>
      <c r="QUF644" s="41"/>
      <c r="QUG644" s="41"/>
      <c r="QUH644" s="41"/>
      <c r="QUI644" s="41"/>
      <c r="QUJ644" s="41"/>
      <c r="QUK644" s="41"/>
      <c r="QUL644" s="41"/>
      <c r="QUM644" s="41"/>
      <c r="QUN644" s="41"/>
      <c r="QUO644" s="41"/>
      <c r="QUP644" s="41"/>
      <c r="QUQ644" s="41"/>
      <c r="QUR644" s="41"/>
      <c r="QUS644" s="41"/>
      <c r="QUT644" s="41"/>
      <c r="QUU644" s="41"/>
      <c r="QUV644" s="41"/>
      <c r="QUW644" s="41"/>
      <c r="QUX644" s="41"/>
      <c r="QUY644" s="41"/>
      <c r="QUZ644" s="41"/>
      <c r="QVA644" s="41"/>
      <c r="QVB644" s="41"/>
      <c r="QVC644" s="41"/>
      <c r="QVD644" s="41"/>
      <c r="QVE644" s="41"/>
      <c r="QVF644" s="41"/>
      <c r="QVG644" s="41"/>
      <c r="QVH644" s="41"/>
      <c r="QVI644" s="41"/>
      <c r="QVJ644" s="41"/>
      <c r="QVK644" s="41"/>
      <c r="QVL644" s="41"/>
      <c r="QVM644" s="41"/>
      <c r="QVN644" s="41"/>
      <c r="QVO644" s="41"/>
      <c r="QVP644" s="41"/>
      <c r="QVQ644" s="41"/>
      <c r="QVR644" s="41"/>
      <c r="QVS644" s="41"/>
      <c r="QVT644" s="41"/>
      <c r="QVU644" s="41"/>
      <c r="QVV644" s="41"/>
      <c r="QVW644" s="41"/>
      <c r="QVX644" s="41"/>
      <c r="QVY644" s="41"/>
      <c r="QVZ644" s="41"/>
      <c r="QWA644" s="41"/>
      <c r="QWB644" s="41"/>
      <c r="QWC644" s="41"/>
      <c r="QWD644" s="41"/>
      <c r="QWE644" s="41"/>
      <c r="QWF644" s="41"/>
      <c r="QWG644" s="41"/>
      <c r="QWH644" s="41"/>
      <c r="QWI644" s="41"/>
      <c r="QWJ644" s="41"/>
      <c r="QWK644" s="41"/>
      <c r="QWL644" s="41"/>
      <c r="QWM644" s="41"/>
      <c r="QWN644" s="41"/>
      <c r="QWO644" s="41"/>
      <c r="QWP644" s="41"/>
      <c r="QWQ644" s="41"/>
      <c r="QWR644" s="41"/>
      <c r="QWS644" s="41"/>
      <c r="QWT644" s="41"/>
      <c r="QWU644" s="41"/>
      <c r="QWV644" s="41"/>
      <c r="QWW644" s="41"/>
      <c r="QWX644" s="41"/>
      <c r="QWY644" s="41"/>
      <c r="QWZ644" s="41"/>
      <c r="QXA644" s="41"/>
      <c r="QXB644" s="41"/>
      <c r="QXC644" s="41"/>
      <c r="QXD644" s="41"/>
      <c r="QXE644" s="41"/>
      <c r="QXF644" s="41"/>
      <c r="QXG644" s="41"/>
      <c r="QXH644" s="41"/>
      <c r="QXI644" s="41"/>
      <c r="QXJ644" s="41"/>
      <c r="QXK644" s="41"/>
      <c r="QXL644" s="41"/>
      <c r="QXM644" s="41"/>
      <c r="QXN644" s="41"/>
      <c r="QXO644" s="41"/>
      <c r="QXP644" s="41"/>
      <c r="QXQ644" s="41"/>
      <c r="QXR644" s="41"/>
      <c r="QXS644" s="41"/>
      <c r="QXT644" s="41"/>
      <c r="QXU644" s="41"/>
      <c r="QXV644" s="41"/>
      <c r="QXW644" s="41"/>
      <c r="QXX644" s="41"/>
      <c r="QXY644" s="41"/>
      <c r="QXZ644" s="41"/>
      <c r="QYA644" s="41"/>
      <c r="QYB644" s="41"/>
      <c r="QYC644" s="41"/>
      <c r="QYD644" s="41"/>
      <c r="QYE644" s="41"/>
      <c r="QYF644" s="41"/>
      <c r="QYG644" s="41"/>
      <c r="QYH644" s="41"/>
      <c r="QYI644" s="41"/>
      <c r="QYJ644" s="41"/>
      <c r="QYK644" s="41"/>
      <c r="QYL644" s="41"/>
      <c r="QYM644" s="41"/>
      <c r="QYN644" s="41"/>
      <c r="QYO644" s="41"/>
      <c r="QYP644" s="41"/>
      <c r="QYQ644" s="41"/>
      <c r="QYR644" s="41"/>
      <c r="QYS644" s="41"/>
      <c r="QYT644" s="41"/>
      <c r="QYU644" s="41"/>
      <c r="QYV644" s="41"/>
      <c r="QYW644" s="41"/>
      <c r="QYX644" s="41"/>
      <c r="QYY644" s="41"/>
      <c r="QYZ644" s="41"/>
      <c r="QZA644" s="41"/>
      <c r="QZB644" s="41"/>
      <c r="QZC644" s="41"/>
      <c r="QZD644" s="41"/>
      <c r="QZE644" s="41"/>
      <c r="QZF644" s="41"/>
      <c r="QZG644" s="41"/>
      <c r="QZH644" s="41"/>
      <c r="QZI644" s="41"/>
      <c r="QZJ644" s="41"/>
      <c r="QZK644" s="41"/>
      <c r="QZL644" s="41"/>
      <c r="QZM644" s="41"/>
      <c r="QZN644" s="41"/>
      <c r="QZO644" s="41"/>
      <c r="QZP644" s="41"/>
      <c r="QZQ644" s="41"/>
      <c r="QZR644" s="41"/>
      <c r="QZS644" s="41"/>
      <c r="QZT644" s="41"/>
      <c r="QZU644" s="41"/>
      <c r="QZV644" s="41"/>
      <c r="QZW644" s="41"/>
      <c r="QZX644" s="41"/>
      <c r="QZY644" s="41"/>
      <c r="QZZ644" s="41"/>
      <c r="RAA644" s="41"/>
      <c r="RAB644" s="41"/>
      <c r="RAC644" s="41"/>
      <c r="RAD644" s="41"/>
      <c r="RAE644" s="41"/>
      <c r="RAF644" s="41"/>
      <c r="RAG644" s="41"/>
      <c r="RAH644" s="41"/>
      <c r="RAI644" s="41"/>
      <c r="RAJ644" s="41"/>
      <c r="RAK644" s="41"/>
      <c r="RAL644" s="41"/>
      <c r="RAM644" s="41"/>
      <c r="RAN644" s="41"/>
      <c r="RAO644" s="41"/>
      <c r="RAP644" s="41"/>
      <c r="RAQ644" s="41"/>
      <c r="RAR644" s="41"/>
      <c r="RAS644" s="41"/>
      <c r="RAT644" s="41"/>
      <c r="RAU644" s="41"/>
      <c r="RAV644" s="41"/>
      <c r="RAW644" s="41"/>
      <c r="RAX644" s="41"/>
      <c r="RAY644" s="41"/>
      <c r="RAZ644" s="41"/>
      <c r="RBA644" s="41"/>
      <c r="RBB644" s="41"/>
      <c r="RBC644" s="41"/>
      <c r="RBD644" s="41"/>
      <c r="RBE644" s="41"/>
      <c r="RBF644" s="41"/>
      <c r="RBG644" s="41"/>
      <c r="RBH644" s="41"/>
      <c r="RBI644" s="41"/>
      <c r="RBJ644" s="41"/>
      <c r="RBK644" s="41"/>
      <c r="RBL644" s="41"/>
      <c r="RBM644" s="41"/>
      <c r="RBN644" s="41"/>
      <c r="RBO644" s="41"/>
      <c r="RBP644" s="41"/>
      <c r="RBQ644" s="41"/>
      <c r="RBR644" s="41"/>
      <c r="RBS644" s="41"/>
      <c r="RBT644" s="41"/>
      <c r="RBU644" s="41"/>
      <c r="RBV644" s="41"/>
      <c r="RBW644" s="41"/>
      <c r="RBX644" s="41"/>
      <c r="RBY644" s="41"/>
      <c r="RBZ644" s="41"/>
      <c r="RCA644" s="41"/>
      <c r="RCB644" s="41"/>
      <c r="RCC644" s="41"/>
      <c r="RCD644" s="41"/>
      <c r="RCE644" s="41"/>
      <c r="RCF644" s="41"/>
      <c r="RCG644" s="41"/>
      <c r="RCH644" s="41"/>
      <c r="RCI644" s="41"/>
      <c r="RCJ644" s="41"/>
      <c r="RCK644" s="41"/>
      <c r="RCL644" s="41"/>
      <c r="RCM644" s="41"/>
      <c r="RCN644" s="41"/>
      <c r="RCO644" s="41"/>
      <c r="RCP644" s="41"/>
      <c r="RCQ644" s="41"/>
      <c r="RCR644" s="41"/>
      <c r="RCS644" s="41"/>
      <c r="RCT644" s="41"/>
      <c r="RCU644" s="41"/>
      <c r="RCV644" s="41"/>
      <c r="RCW644" s="41"/>
      <c r="RCX644" s="41"/>
      <c r="RCY644" s="41"/>
      <c r="RCZ644" s="41"/>
      <c r="RDA644" s="41"/>
      <c r="RDB644" s="41"/>
      <c r="RDC644" s="41"/>
      <c r="RDD644" s="41"/>
      <c r="RDE644" s="41"/>
      <c r="RDF644" s="41"/>
      <c r="RDG644" s="41"/>
      <c r="RDH644" s="41"/>
      <c r="RDI644" s="41"/>
      <c r="RDJ644" s="41"/>
      <c r="RDK644" s="41"/>
      <c r="RDL644" s="41"/>
      <c r="RDM644" s="41"/>
      <c r="RDN644" s="41"/>
      <c r="RDO644" s="41"/>
      <c r="RDP644" s="41"/>
      <c r="RDQ644" s="41"/>
      <c r="RDR644" s="41"/>
      <c r="RDS644" s="41"/>
      <c r="RDT644" s="41"/>
      <c r="RDU644" s="41"/>
      <c r="RDV644" s="41"/>
      <c r="RDW644" s="41"/>
      <c r="RDX644" s="41"/>
      <c r="RDY644" s="41"/>
      <c r="RDZ644" s="41"/>
      <c r="REA644" s="41"/>
      <c r="REB644" s="41"/>
      <c r="REC644" s="41"/>
      <c r="RED644" s="41"/>
      <c r="REE644" s="41"/>
      <c r="REF644" s="41"/>
      <c r="REG644" s="41"/>
      <c r="REH644" s="41"/>
      <c r="REI644" s="41"/>
      <c r="REJ644" s="41"/>
      <c r="REK644" s="41"/>
      <c r="REL644" s="41"/>
      <c r="REM644" s="41"/>
      <c r="REN644" s="41"/>
      <c r="REO644" s="41"/>
      <c r="REP644" s="41"/>
      <c r="REQ644" s="41"/>
      <c r="RER644" s="41"/>
      <c r="RES644" s="41"/>
      <c r="RET644" s="41"/>
      <c r="REU644" s="41"/>
      <c r="REV644" s="41"/>
      <c r="REW644" s="41"/>
      <c r="REX644" s="41"/>
      <c r="REY644" s="41"/>
      <c r="REZ644" s="41"/>
      <c r="RFA644" s="41"/>
      <c r="RFB644" s="41"/>
      <c r="RFC644" s="41"/>
      <c r="RFD644" s="41"/>
      <c r="RFE644" s="41"/>
      <c r="RFF644" s="41"/>
      <c r="RFG644" s="41"/>
      <c r="RFH644" s="41"/>
      <c r="RFI644" s="41"/>
      <c r="RFJ644" s="41"/>
      <c r="RFK644" s="41"/>
      <c r="RFL644" s="41"/>
      <c r="RFM644" s="41"/>
      <c r="RFN644" s="41"/>
      <c r="RFO644" s="41"/>
      <c r="RFP644" s="41"/>
      <c r="RFQ644" s="41"/>
      <c r="RFR644" s="41"/>
      <c r="RFS644" s="41"/>
      <c r="RFT644" s="41"/>
      <c r="RFU644" s="41"/>
      <c r="RFV644" s="41"/>
      <c r="RFW644" s="41"/>
      <c r="RFX644" s="41"/>
      <c r="RFY644" s="41"/>
      <c r="RFZ644" s="41"/>
      <c r="RGA644" s="41"/>
      <c r="RGB644" s="41"/>
      <c r="RGC644" s="41"/>
      <c r="RGD644" s="41"/>
      <c r="RGE644" s="41"/>
      <c r="RGF644" s="41"/>
      <c r="RGG644" s="41"/>
      <c r="RGH644" s="41"/>
      <c r="RGI644" s="41"/>
      <c r="RGJ644" s="41"/>
      <c r="RGK644" s="41"/>
      <c r="RGL644" s="41"/>
      <c r="RGM644" s="41"/>
      <c r="RGN644" s="41"/>
      <c r="RGO644" s="41"/>
      <c r="RGP644" s="41"/>
      <c r="RGQ644" s="41"/>
      <c r="RGR644" s="41"/>
      <c r="RGS644" s="41"/>
      <c r="RGT644" s="41"/>
      <c r="RGU644" s="41"/>
      <c r="RGV644" s="41"/>
      <c r="RGW644" s="41"/>
      <c r="RGX644" s="41"/>
      <c r="RGY644" s="41"/>
      <c r="RGZ644" s="41"/>
      <c r="RHA644" s="41"/>
      <c r="RHB644" s="41"/>
      <c r="RHC644" s="41"/>
      <c r="RHD644" s="41"/>
      <c r="RHE644" s="41"/>
      <c r="RHF644" s="41"/>
      <c r="RHG644" s="41"/>
      <c r="RHH644" s="41"/>
      <c r="RHI644" s="41"/>
      <c r="RHJ644" s="41"/>
      <c r="RHK644" s="41"/>
      <c r="RHL644" s="41"/>
      <c r="RHM644" s="41"/>
      <c r="RHN644" s="41"/>
      <c r="RHO644" s="41"/>
      <c r="RHP644" s="41"/>
      <c r="RHQ644" s="41"/>
      <c r="RHR644" s="41"/>
      <c r="RHS644" s="41"/>
      <c r="RHT644" s="41"/>
      <c r="RHU644" s="41"/>
      <c r="RHV644" s="41"/>
      <c r="RHW644" s="41"/>
      <c r="RHX644" s="41"/>
      <c r="RHY644" s="41"/>
      <c r="RHZ644" s="41"/>
      <c r="RIA644" s="41"/>
      <c r="RIB644" s="41"/>
      <c r="RIC644" s="41"/>
      <c r="RID644" s="41"/>
      <c r="RIE644" s="41"/>
      <c r="RIF644" s="41"/>
      <c r="RIG644" s="41"/>
      <c r="RIH644" s="41"/>
      <c r="RII644" s="41"/>
      <c r="RIJ644" s="41"/>
      <c r="RIK644" s="41"/>
      <c r="RIL644" s="41"/>
      <c r="RIM644" s="41"/>
      <c r="RIN644" s="41"/>
      <c r="RIO644" s="41"/>
      <c r="RIP644" s="41"/>
      <c r="RIQ644" s="41"/>
      <c r="RIR644" s="41"/>
      <c r="RIS644" s="41"/>
      <c r="RIT644" s="41"/>
      <c r="RIU644" s="41"/>
      <c r="RIV644" s="41"/>
      <c r="RIW644" s="41"/>
      <c r="RIX644" s="41"/>
      <c r="RIY644" s="41"/>
      <c r="RIZ644" s="41"/>
      <c r="RJA644" s="41"/>
      <c r="RJB644" s="41"/>
      <c r="RJC644" s="41"/>
      <c r="RJD644" s="41"/>
      <c r="RJE644" s="41"/>
      <c r="RJF644" s="41"/>
      <c r="RJG644" s="41"/>
      <c r="RJH644" s="41"/>
      <c r="RJI644" s="41"/>
      <c r="RJJ644" s="41"/>
      <c r="RJK644" s="41"/>
      <c r="RJL644" s="41"/>
      <c r="RJM644" s="41"/>
      <c r="RJN644" s="41"/>
      <c r="RJO644" s="41"/>
      <c r="RJP644" s="41"/>
      <c r="RJQ644" s="41"/>
      <c r="RJR644" s="41"/>
      <c r="RJS644" s="41"/>
      <c r="RJT644" s="41"/>
      <c r="RJU644" s="41"/>
      <c r="RJV644" s="41"/>
      <c r="RJW644" s="41"/>
      <c r="RJX644" s="41"/>
      <c r="RJY644" s="41"/>
      <c r="RJZ644" s="41"/>
      <c r="RKA644" s="41"/>
      <c r="RKB644" s="41"/>
      <c r="RKC644" s="41"/>
      <c r="RKD644" s="41"/>
      <c r="RKE644" s="41"/>
      <c r="RKF644" s="41"/>
      <c r="RKG644" s="41"/>
      <c r="RKH644" s="41"/>
      <c r="RKI644" s="41"/>
      <c r="RKJ644" s="41"/>
      <c r="RKK644" s="41"/>
      <c r="RKL644" s="41"/>
      <c r="RKM644" s="41"/>
      <c r="RKN644" s="41"/>
      <c r="RKO644" s="41"/>
      <c r="RKP644" s="41"/>
      <c r="RKQ644" s="41"/>
      <c r="RKR644" s="41"/>
      <c r="RKS644" s="41"/>
      <c r="RKT644" s="41"/>
      <c r="RKU644" s="41"/>
      <c r="RKV644" s="41"/>
      <c r="RKW644" s="41"/>
      <c r="RKX644" s="41"/>
      <c r="RKY644" s="41"/>
      <c r="RKZ644" s="41"/>
      <c r="RLA644" s="41"/>
      <c r="RLB644" s="41"/>
      <c r="RLC644" s="41"/>
      <c r="RLD644" s="41"/>
      <c r="RLE644" s="41"/>
      <c r="RLF644" s="41"/>
      <c r="RLG644" s="41"/>
      <c r="RLH644" s="41"/>
      <c r="RLI644" s="41"/>
      <c r="RLJ644" s="41"/>
      <c r="RLK644" s="41"/>
      <c r="RLL644" s="41"/>
      <c r="RLM644" s="41"/>
      <c r="RLN644" s="41"/>
      <c r="RLO644" s="41"/>
      <c r="RLP644" s="41"/>
      <c r="RLQ644" s="41"/>
      <c r="RLR644" s="41"/>
      <c r="RLS644" s="41"/>
      <c r="RLT644" s="41"/>
      <c r="RLU644" s="41"/>
      <c r="RLV644" s="41"/>
      <c r="RLW644" s="41"/>
      <c r="RLX644" s="41"/>
      <c r="RLY644" s="41"/>
      <c r="RLZ644" s="41"/>
      <c r="RMA644" s="41"/>
      <c r="RMB644" s="41"/>
      <c r="RMC644" s="41"/>
      <c r="RMD644" s="41"/>
      <c r="RME644" s="41"/>
      <c r="RMF644" s="41"/>
      <c r="RMG644" s="41"/>
      <c r="RMH644" s="41"/>
      <c r="RMI644" s="41"/>
      <c r="RMJ644" s="41"/>
      <c r="RMK644" s="41"/>
      <c r="RML644" s="41"/>
      <c r="RMM644" s="41"/>
      <c r="RMN644" s="41"/>
      <c r="RMO644" s="41"/>
      <c r="RMP644" s="41"/>
      <c r="RMQ644" s="41"/>
      <c r="RMR644" s="41"/>
      <c r="RMS644" s="41"/>
      <c r="RMT644" s="41"/>
      <c r="RMU644" s="41"/>
      <c r="RMV644" s="41"/>
      <c r="RMW644" s="41"/>
      <c r="RMX644" s="41"/>
      <c r="RMY644" s="41"/>
      <c r="RMZ644" s="41"/>
      <c r="RNA644" s="41"/>
      <c r="RNB644" s="41"/>
      <c r="RNC644" s="41"/>
      <c r="RND644" s="41"/>
      <c r="RNE644" s="41"/>
      <c r="RNF644" s="41"/>
      <c r="RNG644" s="41"/>
      <c r="RNH644" s="41"/>
      <c r="RNI644" s="41"/>
      <c r="RNJ644" s="41"/>
      <c r="RNK644" s="41"/>
      <c r="RNL644" s="41"/>
      <c r="RNM644" s="41"/>
      <c r="RNN644" s="41"/>
      <c r="RNO644" s="41"/>
      <c r="RNP644" s="41"/>
      <c r="RNQ644" s="41"/>
      <c r="RNR644" s="41"/>
      <c r="RNS644" s="41"/>
      <c r="RNT644" s="41"/>
      <c r="RNU644" s="41"/>
      <c r="RNV644" s="41"/>
      <c r="RNW644" s="41"/>
      <c r="RNX644" s="41"/>
      <c r="RNY644" s="41"/>
      <c r="RNZ644" s="41"/>
      <c r="ROA644" s="41"/>
      <c r="ROB644" s="41"/>
      <c r="ROC644" s="41"/>
      <c r="ROD644" s="41"/>
      <c r="ROE644" s="41"/>
      <c r="ROF644" s="41"/>
      <c r="ROG644" s="41"/>
      <c r="ROH644" s="41"/>
      <c r="ROI644" s="41"/>
      <c r="ROJ644" s="41"/>
      <c r="ROK644" s="41"/>
      <c r="ROL644" s="41"/>
      <c r="ROM644" s="41"/>
      <c r="RON644" s="41"/>
      <c r="ROO644" s="41"/>
      <c r="ROP644" s="41"/>
      <c r="ROQ644" s="41"/>
      <c r="ROR644" s="41"/>
      <c r="ROS644" s="41"/>
      <c r="ROT644" s="41"/>
      <c r="ROU644" s="41"/>
      <c r="ROV644" s="41"/>
      <c r="ROW644" s="41"/>
      <c r="ROX644" s="41"/>
      <c r="ROY644" s="41"/>
      <c r="ROZ644" s="41"/>
      <c r="RPA644" s="41"/>
      <c r="RPB644" s="41"/>
      <c r="RPC644" s="41"/>
      <c r="RPD644" s="41"/>
      <c r="RPE644" s="41"/>
      <c r="RPF644" s="41"/>
      <c r="RPG644" s="41"/>
      <c r="RPH644" s="41"/>
      <c r="RPI644" s="41"/>
      <c r="RPJ644" s="41"/>
      <c r="RPK644" s="41"/>
      <c r="RPL644" s="41"/>
      <c r="RPM644" s="41"/>
      <c r="RPN644" s="41"/>
      <c r="RPO644" s="41"/>
      <c r="RPP644" s="41"/>
      <c r="RPQ644" s="41"/>
      <c r="RPR644" s="41"/>
      <c r="RPS644" s="41"/>
      <c r="RPT644" s="41"/>
      <c r="RPU644" s="41"/>
      <c r="RPV644" s="41"/>
      <c r="RPW644" s="41"/>
      <c r="RPX644" s="41"/>
      <c r="RPY644" s="41"/>
      <c r="RPZ644" s="41"/>
      <c r="RQA644" s="41"/>
      <c r="RQB644" s="41"/>
      <c r="RQC644" s="41"/>
      <c r="RQD644" s="41"/>
      <c r="RQE644" s="41"/>
      <c r="RQF644" s="41"/>
      <c r="RQG644" s="41"/>
      <c r="RQH644" s="41"/>
      <c r="RQI644" s="41"/>
      <c r="RQJ644" s="41"/>
      <c r="RQK644" s="41"/>
      <c r="RQL644" s="41"/>
      <c r="RQM644" s="41"/>
      <c r="RQN644" s="41"/>
      <c r="RQO644" s="41"/>
      <c r="RQP644" s="41"/>
      <c r="RQQ644" s="41"/>
      <c r="RQR644" s="41"/>
      <c r="RQS644" s="41"/>
      <c r="RQT644" s="41"/>
      <c r="RQU644" s="41"/>
      <c r="RQV644" s="41"/>
      <c r="RQW644" s="41"/>
      <c r="RQX644" s="41"/>
      <c r="RQY644" s="41"/>
      <c r="RQZ644" s="41"/>
      <c r="RRA644" s="41"/>
      <c r="RRB644" s="41"/>
      <c r="RRC644" s="41"/>
      <c r="RRD644" s="41"/>
      <c r="RRE644" s="41"/>
      <c r="RRF644" s="41"/>
      <c r="RRG644" s="41"/>
      <c r="RRH644" s="41"/>
      <c r="RRI644" s="41"/>
      <c r="RRJ644" s="41"/>
      <c r="RRK644" s="41"/>
      <c r="RRL644" s="41"/>
      <c r="RRM644" s="41"/>
      <c r="RRN644" s="41"/>
      <c r="RRO644" s="41"/>
      <c r="RRP644" s="41"/>
      <c r="RRQ644" s="41"/>
      <c r="RRR644" s="41"/>
      <c r="RRS644" s="41"/>
      <c r="RRT644" s="41"/>
      <c r="RRU644" s="41"/>
      <c r="RRV644" s="41"/>
      <c r="RRW644" s="41"/>
      <c r="RRX644" s="41"/>
      <c r="RRY644" s="41"/>
      <c r="RRZ644" s="41"/>
      <c r="RSA644" s="41"/>
      <c r="RSB644" s="41"/>
      <c r="RSC644" s="41"/>
      <c r="RSD644" s="41"/>
      <c r="RSE644" s="41"/>
      <c r="RSF644" s="41"/>
      <c r="RSG644" s="41"/>
      <c r="RSH644" s="41"/>
      <c r="RSI644" s="41"/>
      <c r="RSJ644" s="41"/>
      <c r="RSK644" s="41"/>
      <c r="RSL644" s="41"/>
      <c r="RSM644" s="41"/>
      <c r="RSN644" s="41"/>
      <c r="RSO644" s="41"/>
      <c r="RSP644" s="41"/>
      <c r="RSQ644" s="41"/>
      <c r="RSR644" s="41"/>
      <c r="RSS644" s="41"/>
      <c r="RST644" s="41"/>
      <c r="RSU644" s="41"/>
      <c r="RSV644" s="41"/>
      <c r="RSW644" s="41"/>
      <c r="RSX644" s="41"/>
      <c r="RSY644" s="41"/>
      <c r="RSZ644" s="41"/>
      <c r="RTA644" s="41"/>
      <c r="RTB644" s="41"/>
      <c r="RTC644" s="41"/>
      <c r="RTD644" s="41"/>
      <c r="RTE644" s="41"/>
      <c r="RTF644" s="41"/>
      <c r="RTG644" s="41"/>
      <c r="RTH644" s="41"/>
      <c r="RTI644" s="41"/>
      <c r="RTJ644" s="41"/>
      <c r="RTK644" s="41"/>
      <c r="RTL644" s="41"/>
      <c r="RTM644" s="41"/>
      <c r="RTN644" s="41"/>
      <c r="RTO644" s="41"/>
      <c r="RTP644" s="41"/>
      <c r="RTQ644" s="41"/>
      <c r="RTR644" s="41"/>
      <c r="RTS644" s="41"/>
      <c r="RTT644" s="41"/>
      <c r="RTU644" s="41"/>
      <c r="RTV644" s="41"/>
      <c r="RTW644" s="41"/>
      <c r="RTX644" s="41"/>
      <c r="RTY644" s="41"/>
      <c r="RTZ644" s="41"/>
      <c r="RUA644" s="41"/>
      <c r="RUB644" s="41"/>
      <c r="RUC644" s="41"/>
      <c r="RUD644" s="41"/>
      <c r="RUE644" s="41"/>
      <c r="RUF644" s="41"/>
      <c r="RUG644" s="41"/>
      <c r="RUH644" s="41"/>
      <c r="RUI644" s="41"/>
      <c r="RUJ644" s="41"/>
      <c r="RUK644" s="41"/>
      <c r="RUL644" s="41"/>
      <c r="RUM644" s="41"/>
      <c r="RUN644" s="41"/>
      <c r="RUO644" s="41"/>
      <c r="RUP644" s="41"/>
      <c r="RUQ644" s="41"/>
      <c r="RUR644" s="41"/>
      <c r="RUS644" s="41"/>
      <c r="RUT644" s="41"/>
      <c r="RUU644" s="41"/>
      <c r="RUV644" s="41"/>
      <c r="RUW644" s="41"/>
      <c r="RUX644" s="41"/>
      <c r="RUY644" s="41"/>
      <c r="RUZ644" s="41"/>
      <c r="RVA644" s="41"/>
      <c r="RVB644" s="41"/>
      <c r="RVC644" s="41"/>
      <c r="RVD644" s="41"/>
      <c r="RVE644" s="41"/>
      <c r="RVF644" s="41"/>
      <c r="RVG644" s="41"/>
      <c r="RVH644" s="41"/>
      <c r="RVI644" s="41"/>
      <c r="RVJ644" s="41"/>
      <c r="RVK644" s="41"/>
      <c r="RVL644" s="41"/>
      <c r="RVM644" s="41"/>
      <c r="RVN644" s="41"/>
      <c r="RVO644" s="41"/>
      <c r="RVP644" s="41"/>
      <c r="RVQ644" s="41"/>
      <c r="RVR644" s="41"/>
      <c r="RVS644" s="41"/>
      <c r="RVT644" s="41"/>
      <c r="RVU644" s="41"/>
      <c r="RVV644" s="41"/>
      <c r="RVW644" s="41"/>
      <c r="RVX644" s="41"/>
      <c r="RVY644" s="41"/>
      <c r="RVZ644" s="41"/>
      <c r="RWA644" s="41"/>
      <c r="RWB644" s="41"/>
      <c r="RWC644" s="41"/>
      <c r="RWD644" s="41"/>
      <c r="RWE644" s="41"/>
      <c r="RWF644" s="41"/>
      <c r="RWG644" s="41"/>
      <c r="RWH644" s="41"/>
      <c r="RWI644" s="41"/>
      <c r="RWJ644" s="41"/>
      <c r="RWK644" s="41"/>
      <c r="RWL644" s="41"/>
      <c r="RWM644" s="41"/>
      <c r="RWN644" s="41"/>
      <c r="RWO644" s="41"/>
      <c r="RWP644" s="41"/>
      <c r="RWQ644" s="41"/>
      <c r="RWR644" s="41"/>
      <c r="RWS644" s="41"/>
      <c r="RWT644" s="41"/>
      <c r="RWU644" s="41"/>
      <c r="RWV644" s="41"/>
      <c r="RWW644" s="41"/>
      <c r="RWX644" s="41"/>
      <c r="RWY644" s="41"/>
      <c r="RWZ644" s="41"/>
      <c r="RXA644" s="41"/>
      <c r="RXB644" s="41"/>
      <c r="RXC644" s="41"/>
      <c r="RXD644" s="41"/>
      <c r="RXE644" s="41"/>
      <c r="RXF644" s="41"/>
      <c r="RXG644" s="41"/>
      <c r="RXH644" s="41"/>
      <c r="RXI644" s="41"/>
      <c r="RXJ644" s="41"/>
      <c r="RXK644" s="41"/>
      <c r="RXL644" s="41"/>
      <c r="RXM644" s="41"/>
      <c r="RXN644" s="41"/>
      <c r="RXO644" s="41"/>
      <c r="RXP644" s="41"/>
      <c r="RXQ644" s="41"/>
      <c r="RXR644" s="41"/>
      <c r="RXS644" s="41"/>
      <c r="RXT644" s="41"/>
      <c r="RXU644" s="41"/>
      <c r="RXV644" s="41"/>
      <c r="RXW644" s="41"/>
      <c r="RXX644" s="41"/>
      <c r="RXY644" s="41"/>
      <c r="RXZ644" s="41"/>
      <c r="RYA644" s="41"/>
      <c r="RYB644" s="41"/>
      <c r="RYC644" s="41"/>
      <c r="RYD644" s="41"/>
      <c r="RYE644" s="41"/>
      <c r="RYF644" s="41"/>
      <c r="RYG644" s="41"/>
      <c r="RYH644" s="41"/>
      <c r="RYI644" s="41"/>
      <c r="RYJ644" s="41"/>
      <c r="RYK644" s="41"/>
      <c r="RYL644" s="41"/>
      <c r="RYM644" s="41"/>
      <c r="RYN644" s="41"/>
      <c r="RYO644" s="41"/>
      <c r="RYP644" s="41"/>
      <c r="RYQ644" s="41"/>
      <c r="RYR644" s="41"/>
      <c r="RYS644" s="41"/>
      <c r="RYT644" s="41"/>
      <c r="RYU644" s="41"/>
      <c r="RYV644" s="41"/>
      <c r="RYW644" s="41"/>
      <c r="RYX644" s="41"/>
      <c r="RYY644" s="41"/>
      <c r="RYZ644" s="41"/>
      <c r="RZA644" s="41"/>
      <c r="RZB644" s="41"/>
      <c r="RZC644" s="41"/>
      <c r="RZD644" s="41"/>
      <c r="RZE644" s="41"/>
      <c r="RZF644" s="41"/>
      <c r="RZG644" s="41"/>
      <c r="RZH644" s="41"/>
      <c r="RZI644" s="41"/>
      <c r="RZJ644" s="41"/>
      <c r="RZK644" s="41"/>
      <c r="RZL644" s="41"/>
      <c r="RZM644" s="41"/>
      <c r="RZN644" s="41"/>
      <c r="RZO644" s="41"/>
      <c r="RZP644" s="41"/>
      <c r="RZQ644" s="41"/>
      <c r="RZR644" s="41"/>
      <c r="RZS644" s="41"/>
      <c r="RZT644" s="41"/>
      <c r="RZU644" s="41"/>
      <c r="RZV644" s="41"/>
      <c r="RZW644" s="41"/>
      <c r="RZX644" s="41"/>
      <c r="RZY644" s="41"/>
      <c r="RZZ644" s="41"/>
      <c r="SAA644" s="41"/>
      <c r="SAB644" s="41"/>
      <c r="SAC644" s="41"/>
      <c r="SAD644" s="41"/>
      <c r="SAE644" s="41"/>
      <c r="SAF644" s="41"/>
      <c r="SAG644" s="41"/>
      <c r="SAH644" s="41"/>
      <c r="SAI644" s="41"/>
      <c r="SAJ644" s="41"/>
      <c r="SAK644" s="41"/>
      <c r="SAL644" s="41"/>
      <c r="SAM644" s="41"/>
      <c r="SAN644" s="41"/>
      <c r="SAO644" s="41"/>
      <c r="SAP644" s="41"/>
      <c r="SAQ644" s="41"/>
      <c r="SAR644" s="41"/>
      <c r="SAS644" s="41"/>
      <c r="SAT644" s="41"/>
      <c r="SAU644" s="41"/>
      <c r="SAV644" s="41"/>
      <c r="SAW644" s="41"/>
      <c r="SAX644" s="41"/>
      <c r="SAY644" s="41"/>
      <c r="SAZ644" s="41"/>
      <c r="SBA644" s="41"/>
      <c r="SBB644" s="41"/>
      <c r="SBC644" s="41"/>
      <c r="SBD644" s="41"/>
      <c r="SBE644" s="41"/>
      <c r="SBF644" s="41"/>
      <c r="SBG644" s="41"/>
      <c r="SBH644" s="41"/>
      <c r="SBI644" s="41"/>
      <c r="SBJ644" s="41"/>
      <c r="SBK644" s="41"/>
      <c r="SBL644" s="41"/>
      <c r="SBM644" s="41"/>
      <c r="SBN644" s="41"/>
      <c r="SBO644" s="41"/>
      <c r="SBP644" s="41"/>
      <c r="SBQ644" s="41"/>
      <c r="SBR644" s="41"/>
      <c r="SBS644" s="41"/>
      <c r="SBT644" s="41"/>
      <c r="SBU644" s="41"/>
      <c r="SBV644" s="41"/>
      <c r="SBW644" s="41"/>
      <c r="SBX644" s="41"/>
      <c r="SBY644" s="41"/>
      <c r="SBZ644" s="41"/>
      <c r="SCA644" s="41"/>
      <c r="SCB644" s="41"/>
      <c r="SCC644" s="41"/>
      <c r="SCD644" s="41"/>
      <c r="SCE644" s="41"/>
      <c r="SCF644" s="41"/>
      <c r="SCG644" s="41"/>
      <c r="SCH644" s="41"/>
      <c r="SCI644" s="41"/>
      <c r="SCJ644" s="41"/>
      <c r="SCK644" s="41"/>
      <c r="SCL644" s="41"/>
      <c r="SCM644" s="41"/>
      <c r="SCN644" s="41"/>
      <c r="SCO644" s="41"/>
      <c r="SCP644" s="41"/>
      <c r="SCQ644" s="41"/>
      <c r="SCR644" s="41"/>
      <c r="SCS644" s="41"/>
      <c r="SCT644" s="41"/>
      <c r="SCU644" s="41"/>
      <c r="SCV644" s="41"/>
      <c r="SCW644" s="41"/>
      <c r="SCX644" s="41"/>
      <c r="SCY644" s="41"/>
      <c r="SCZ644" s="41"/>
      <c r="SDA644" s="41"/>
      <c r="SDB644" s="41"/>
      <c r="SDC644" s="41"/>
      <c r="SDD644" s="41"/>
      <c r="SDE644" s="41"/>
      <c r="SDF644" s="41"/>
      <c r="SDG644" s="41"/>
      <c r="SDH644" s="41"/>
      <c r="SDI644" s="41"/>
      <c r="SDJ644" s="41"/>
      <c r="SDK644" s="41"/>
      <c r="SDL644" s="41"/>
      <c r="SDM644" s="41"/>
      <c r="SDN644" s="41"/>
      <c r="SDO644" s="41"/>
      <c r="SDP644" s="41"/>
      <c r="SDQ644" s="41"/>
      <c r="SDR644" s="41"/>
      <c r="SDS644" s="41"/>
      <c r="SDT644" s="41"/>
      <c r="SDU644" s="41"/>
      <c r="SDV644" s="41"/>
      <c r="SDW644" s="41"/>
      <c r="SDX644" s="41"/>
      <c r="SDY644" s="41"/>
      <c r="SDZ644" s="41"/>
      <c r="SEA644" s="41"/>
      <c r="SEB644" s="41"/>
      <c r="SEC644" s="41"/>
      <c r="SED644" s="41"/>
      <c r="SEE644" s="41"/>
      <c r="SEF644" s="41"/>
      <c r="SEG644" s="41"/>
      <c r="SEH644" s="41"/>
      <c r="SEI644" s="41"/>
      <c r="SEJ644" s="41"/>
      <c r="SEK644" s="41"/>
      <c r="SEL644" s="41"/>
      <c r="SEM644" s="41"/>
      <c r="SEN644" s="41"/>
      <c r="SEO644" s="41"/>
      <c r="SEP644" s="41"/>
      <c r="SEQ644" s="41"/>
      <c r="SER644" s="41"/>
      <c r="SES644" s="41"/>
      <c r="SET644" s="41"/>
      <c r="SEU644" s="41"/>
      <c r="SEV644" s="41"/>
      <c r="SEW644" s="41"/>
      <c r="SEX644" s="41"/>
      <c r="SEY644" s="41"/>
      <c r="SEZ644" s="41"/>
      <c r="SFA644" s="41"/>
      <c r="SFB644" s="41"/>
      <c r="SFC644" s="41"/>
      <c r="SFD644" s="41"/>
      <c r="SFE644" s="41"/>
      <c r="SFF644" s="41"/>
      <c r="SFG644" s="41"/>
      <c r="SFH644" s="41"/>
      <c r="SFI644" s="41"/>
      <c r="SFJ644" s="41"/>
      <c r="SFK644" s="41"/>
      <c r="SFL644" s="41"/>
      <c r="SFM644" s="41"/>
      <c r="SFN644" s="41"/>
      <c r="SFO644" s="41"/>
      <c r="SFP644" s="41"/>
      <c r="SFQ644" s="41"/>
      <c r="SFR644" s="41"/>
      <c r="SFS644" s="41"/>
      <c r="SFT644" s="41"/>
      <c r="SFU644" s="41"/>
      <c r="SFV644" s="41"/>
      <c r="SFW644" s="41"/>
      <c r="SFX644" s="41"/>
      <c r="SFY644" s="41"/>
      <c r="SFZ644" s="41"/>
      <c r="SGA644" s="41"/>
      <c r="SGB644" s="41"/>
      <c r="SGC644" s="41"/>
      <c r="SGD644" s="41"/>
      <c r="SGE644" s="41"/>
      <c r="SGF644" s="41"/>
      <c r="SGG644" s="41"/>
      <c r="SGH644" s="41"/>
      <c r="SGI644" s="41"/>
      <c r="SGJ644" s="41"/>
      <c r="SGK644" s="41"/>
      <c r="SGL644" s="41"/>
      <c r="SGM644" s="41"/>
      <c r="SGN644" s="41"/>
      <c r="SGO644" s="41"/>
      <c r="SGP644" s="41"/>
      <c r="SGQ644" s="41"/>
      <c r="SGR644" s="41"/>
      <c r="SGS644" s="41"/>
      <c r="SGT644" s="41"/>
      <c r="SGU644" s="41"/>
      <c r="SGV644" s="41"/>
      <c r="SGW644" s="41"/>
      <c r="SGX644" s="41"/>
      <c r="SGY644" s="41"/>
      <c r="SGZ644" s="41"/>
      <c r="SHA644" s="41"/>
      <c r="SHB644" s="41"/>
      <c r="SHC644" s="41"/>
      <c r="SHD644" s="41"/>
      <c r="SHE644" s="41"/>
      <c r="SHF644" s="41"/>
      <c r="SHG644" s="41"/>
      <c r="SHH644" s="41"/>
      <c r="SHI644" s="41"/>
      <c r="SHJ644" s="41"/>
      <c r="SHK644" s="41"/>
      <c r="SHL644" s="41"/>
      <c r="SHM644" s="41"/>
      <c r="SHN644" s="41"/>
      <c r="SHO644" s="41"/>
      <c r="SHP644" s="41"/>
      <c r="SHQ644" s="41"/>
      <c r="SHR644" s="41"/>
      <c r="SHS644" s="41"/>
      <c r="SHT644" s="41"/>
      <c r="SHU644" s="41"/>
      <c r="SHV644" s="41"/>
      <c r="SHW644" s="41"/>
      <c r="SHX644" s="41"/>
      <c r="SHY644" s="41"/>
      <c r="SHZ644" s="41"/>
      <c r="SIA644" s="41"/>
      <c r="SIB644" s="41"/>
      <c r="SIC644" s="41"/>
      <c r="SID644" s="41"/>
      <c r="SIE644" s="41"/>
      <c r="SIF644" s="41"/>
      <c r="SIG644" s="41"/>
      <c r="SIH644" s="41"/>
      <c r="SII644" s="41"/>
      <c r="SIJ644" s="41"/>
      <c r="SIK644" s="41"/>
      <c r="SIL644" s="41"/>
      <c r="SIM644" s="41"/>
      <c r="SIN644" s="41"/>
      <c r="SIO644" s="41"/>
      <c r="SIP644" s="41"/>
      <c r="SIQ644" s="41"/>
      <c r="SIR644" s="41"/>
      <c r="SIS644" s="41"/>
      <c r="SIT644" s="41"/>
      <c r="SIU644" s="41"/>
      <c r="SIV644" s="41"/>
      <c r="SIW644" s="41"/>
      <c r="SIX644" s="41"/>
      <c r="SIY644" s="41"/>
      <c r="SIZ644" s="41"/>
      <c r="SJA644" s="41"/>
      <c r="SJB644" s="41"/>
      <c r="SJC644" s="41"/>
      <c r="SJD644" s="41"/>
      <c r="SJE644" s="41"/>
      <c r="SJF644" s="41"/>
      <c r="SJG644" s="41"/>
      <c r="SJH644" s="41"/>
      <c r="SJI644" s="41"/>
      <c r="SJJ644" s="41"/>
      <c r="SJK644" s="41"/>
      <c r="SJL644" s="41"/>
      <c r="SJM644" s="41"/>
      <c r="SJN644" s="41"/>
      <c r="SJO644" s="41"/>
      <c r="SJP644" s="41"/>
      <c r="SJQ644" s="41"/>
      <c r="SJR644" s="41"/>
      <c r="SJS644" s="41"/>
      <c r="SJT644" s="41"/>
      <c r="SJU644" s="41"/>
      <c r="SJV644" s="41"/>
      <c r="SJW644" s="41"/>
      <c r="SJX644" s="41"/>
      <c r="SJY644" s="41"/>
      <c r="SJZ644" s="41"/>
      <c r="SKA644" s="41"/>
      <c r="SKB644" s="41"/>
      <c r="SKC644" s="41"/>
      <c r="SKD644" s="41"/>
      <c r="SKE644" s="41"/>
      <c r="SKF644" s="41"/>
      <c r="SKG644" s="41"/>
      <c r="SKH644" s="41"/>
      <c r="SKI644" s="41"/>
      <c r="SKJ644" s="41"/>
      <c r="SKK644" s="41"/>
      <c r="SKL644" s="41"/>
      <c r="SKM644" s="41"/>
      <c r="SKN644" s="41"/>
      <c r="SKO644" s="41"/>
      <c r="SKP644" s="41"/>
      <c r="SKQ644" s="41"/>
      <c r="SKR644" s="41"/>
      <c r="SKS644" s="41"/>
      <c r="SKT644" s="41"/>
      <c r="SKU644" s="41"/>
      <c r="SKV644" s="41"/>
      <c r="SKW644" s="41"/>
      <c r="SKX644" s="41"/>
      <c r="SKY644" s="41"/>
      <c r="SKZ644" s="41"/>
      <c r="SLA644" s="41"/>
      <c r="SLB644" s="41"/>
      <c r="SLC644" s="41"/>
      <c r="SLD644" s="41"/>
      <c r="SLE644" s="41"/>
      <c r="SLF644" s="41"/>
      <c r="SLG644" s="41"/>
      <c r="SLH644" s="41"/>
      <c r="SLI644" s="41"/>
      <c r="SLJ644" s="41"/>
      <c r="SLK644" s="41"/>
      <c r="SLL644" s="41"/>
      <c r="SLM644" s="41"/>
      <c r="SLN644" s="41"/>
      <c r="SLO644" s="41"/>
      <c r="SLP644" s="41"/>
      <c r="SLQ644" s="41"/>
      <c r="SLR644" s="41"/>
      <c r="SLS644" s="41"/>
      <c r="SLT644" s="41"/>
      <c r="SLU644" s="41"/>
      <c r="SLV644" s="41"/>
      <c r="SLW644" s="41"/>
      <c r="SLX644" s="41"/>
      <c r="SLY644" s="41"/>
      <c r="SLZ644" s="41"/>
      <c r="SMA644" s="41"/>
      <c r="SMB644" s="41"/>
      <c r="SMC644" s="41"/>
      <c r="SMD644" s="41"/>
      <c r="SME644" s="41"/>
      <c r="SMF644" s="41"/>
      <c r="SMG644" s="41"/>
      <c r="SMH644" s="41"/>
      <c r="SMI644" s="41"/>
      <c r="SMJ644" s="41"/>
      <c r="SMK644" s="41"/>
      <c r="SML644" s="41"/>
      <c r="SMM644" s="41"/>
      <c r="SMN644" s="41"/>
      <c r="SMO644" s="41"/>
      <c r="SMP644" s="41"/>
      <c r="SMQ644" s="41"/>
      <c r="SMR644" s="41"/>
      <c r="SMS644" s="41"/>
      <c r="SMT644" s="41"/>
      <c r="SMU644" s="41"/>
      <c r="SMV644" s="41"/>
      <c r="SMW644" s="41"/>
      <c r="SMX644" s="41"/>
      <c r="SMY644" s="41"/>
      <c r="SMZ644" s="41"/>
      <c r="SNA644" s="41"/>
      <c r="SNB644" s="41"/>
      <c r="SNC644" s="41"/>
      <c r="SND644" s="41"/>
      <c r="SNE644" s="41"/>
      <c r="SNF644" s="41"/>
      <c r="SNG644" s="41"/>
      <c r="SNH644" s="41"/>
      <c r="SNI644" s="41"/>
      <c r="SNJ644" s="41"/>
      <c r="SNK644" s="41"/>
      <c r="SNL644" s="41"/>
      <c r="SNM644" s="41"/>
      <c r="SNN644" s="41"/>
      <c r="SNO644" s="41"/>
      <c r="SNP644" s="41"/>
      <c r="SNQ644" s="41"/>
      <c r="SNR644" s="41"/>
      <c r="SNS644" s="41"/>
      <c r="SNT644" s="41"/>
      <c r="SNU644" s="41"/>
      <c r="SNV644" s="41"/>
      <c r="SNW644" s="41"/>
      <c r="SNX644" s="41"/>
      <c r="SNY644" s="41"/>
      <c r="SNZ644" s="41"/>
      <c r="SOA644" s="41"/>
      <c r="SOB644" s="41"/>
      <c r="SOC644" s="41"/>
      <c r="SOD644" s="41"/>
      <c r="SOE644" s="41"/>
      <c r="SOF644" s="41"/>
      <c r="SOG644" s="41"/>
      <c r="SOH644" s="41"/>
      <c r="SOI644" s="41"/>
      <c r="SOJ644" s="41"/>
      <c r="SOK644" s="41"/>
      <c r="SOL644" s="41"/>
      <c r="SOM644" s="41"/>
      <c r="SON644" s="41"/>
      <c r="SOO644" s="41"/>
      <c r="SOP644" s="41"/>
      <c r="SOQ644" s="41"/>
      <c r="SOR644" s="41"/>
      <c r="SOS644" s="41"/>
      <c r="SOT644" s="41"/>
      <c r="SOU644" s="41"/>
      <c r="SOV644" s="41"/>
      <c r="SOW644" s="41"/>
      <c r="SOX644" s="41"/>
      <c r="SOY644" s="41"/>
      <c r="SOZ644" s="41"/>
      <c r="SPA644" s="41"/>
      <c r="SPB644" s="41"/>
      <c r="SPC644" s="41"/>
      <c r="SPD644" s="41"/>
      <c r="SPE644" s="41"/>
      <c r="SPF644" s="41"/>
      <c r="SPG644" s="41"/>
      <c r="SPH644" s="41"/>
      <c r="SPI644" s="41"/>
      <c r="SPJ644" s="41"/>
      <c r="SPK644" s="41"/>
      <c r="SPL644" s="41"/>
      <c r="SPM644" s="41"/>
      <c r="SPN644" s="41"/>
      <c r="SPO644" s="41"/>
      <c r="SPP644" s="41"/>
      <c r="SPQ644" s="41"/>
      <c r="SPR644" s="41"/>
      <c r="SPS644" s="41"/>
      <c r="SPT644" s="41"/>
      <c r="SPU644" s="41"/>
      <c r="SPV644" s="41"/>
      <c r="SPW644" s="41"/>
      <c r="SPX644" s="41"/>
      <c r="SPY644" s="41"/>
      <c r="SPZ644" s="41"/>
      <c r="SQA644" s="41"/>
      <c r="SQB644" s="41"/>
      <c r="SQC644" s="41"/>
      <c r="SQD644" s="41"/>
      <c r="SQE644" s="41"/>
      <c r="SQF644" s="41"/>
      <c r="SQG644" s="41"/>
      <c r="SQH644" s="41"/>
      <c r="SQI644" s="41"/>
      <c r="SQJ644" s="41"/>
      <c r="SQK644" s="41"/>
      <c r="SQL644" s="41"/>
      <c r="SQM644" s="41"/>
      <c r="SQN644" s="41"/>
      <c r="SQO644" s="41"/>
      <c r="SQP644" s="41"/>
      <c r="SQQ644" s="41"/>
      <c r="SQR644" s="41"/>
      <c r="SQS644" s="41"/>
      <c r="SQT644" s="41"/>
      <c r="SQU644" s="41"/>
      <c r="SQV644" s="41"/>
      <c r="SQW644" s="41"/>
      <c r="SQX644" s="41"/>
      <c r="SQY644" s="41"/>
      <c r="SQZ644" s="41"/>
      <c r="SRA644" s="41"/>
      <c r="SRB644" s="41"/>
      <c r="SRC644" s="41"/>
      <c r="SRD644" s="41"/>
      <c r="SRE644" s="41"/>
      <c r="SRF644" s="41"/>
      <c r="SRG644" s="41"/>
      <c r="SRH644" s="41"/>
      <c r="SRI644" s="41"/>
      <c r="SRJ644" s="41"/>
      <c r="SRK644" s="41"/>
      <c r="SRL644" s="41"/>
      <c r="SRM644" s="41"/>
      <c r="SRN644" s="41"/>
      <c r="SRO644" s="41"/>
      <c r="SRP644" s="41"/>
      <c r="SRQ644" s="41"/>
      <c r="SRR644" s="41"/>
      <c r="SRS644" s="41"/>
      <c r="SRT644" s="41"/>
      <c r="SRU644" s="41"/>
      <c r="SRV644" s="41"/>
      <c r="SRW644" s="41"/>
      <c r="SRX644" s="41"/>
      <c r="SRY644" s="41"/>
      <c r="SRZ644" s="41"/>
      <c r="SSA644" s="41"/>
      <c r="SSB644" s="41"/>
      <c r="SSC644" s="41"/>
      <c r="SSD644" s="41"/>
      <c r="SSE644" s="41"/>
      <c r="SSF644" s="41"/>
      <c r="SSG644" s="41"/>
      <c r="SSH644" s="41"/>
      <c r="SSI644" s="41"/>
      <c r="SSJ644" s="41"/>
      <c r="SSK644" s="41"/>
      <c r="SSL644" s="41"/>
      <c r="SSM644" s="41"/>
      <c r="SSN644" s="41"/>
      <c r="SSO644" s="41"/>
      <c r="SSP644" s="41"/>
      <c r="SSQ644" s="41"/>
      <c r="SSR644" s="41"/>
      <c r="SSS644" s="41"/>
      <c r="SST644" s="41"/>
      <c r="SSU644" s="41"/>
      <c r="SSV644" s="41"/>
      <c r="SSW644" s="41"/>
      <c r="SSX644" s="41"/>
      <c r="SSY644" s="41"/>
      <c r="SSZ644" s="41"/>
      <c r="STA644" s="41"/>
      <c r="STB644" s="41"/>
      <c r="STC644" s="41"/>
      <c r="STD644" s="41"/>
      <c r="STE644" s="41"/>
      <c r="STF644" s="41"/>
      <c r="STG644" s="41"/>
      <c r="STH644" s="41"/>
      <c r="STI644" s="41"/>
      <c r="STJ644" s="41"/>
      <c r="STK644" s="41"/>
      <c r="STL644" s="41"/>
      <c r="STM644" s="41"/>
      <c r="STN644" s="41"/>
      <c r="STO644" s="41"/>
      <c r="STP644" s="41"/>
      <c r="STQ644" s="41"/>
      <c r="STR644" s="41"/>
      <c r="STS644" s="41"/>
      <c r="STT644" s="41"/>
      <c r="STU644" s="41"/>
      <c r="STV644" s="41"/>
      <c r="STW644" s="41"/>
      <c r="STX644" s="41"/>
      <c r="STY644" s="41"/>
      <c r="STZ644" s="41"/>
      <c r="SUA644" s="41"/>
      <c r="SUB644" s="41"/>
      <c r="SUC644" s="41"/>
      <c r="SUD644" s="41"/>
      <c r="SUE644" s="41"/>
      <c r="SUF644" s="41"/>
      <c r="SUG644" s="41"/>
      <c r="SUH644" s="41"/>
      <c r="SUI644" s="41"/>
      <c r="SUJ644" s="41"/>
      <c r="SUK644" s="41"/>
      <c r="SUL644" s="41"/>
      <c r="SUM644" s="41"/>
      <c r="SUN644" s="41"/>
      <c r="SUO644" s="41"/>
      <c r="SUP644" s="41"/>
      <c r="SUQ644" s="41"/>
      <c r="SUR644" s="41"/>
      <c r="SUS644" s="41"/>
      <c r="SUT644" s="41"/>
      <c r="SUU644" s="41"/>
      <c r="SUV644" s="41"/>
      <c r="SUW644" s="41"/>
      <c r="SUX644" s="41"/>
      <c r="SUY644" s="41"/>
      <c r="SUZ644" s="41"/>
      <c r="SVA644" s="41"/>
      <c r="SVB644" s="41"/>
      <c r="SVC644" s="41"/>
      <c r="SVD644" s="41"/>
      <c r="SVE644" s="41"/>
      <c r="SVF644" s="41"/>
      <c r="SVG644" s="41"/>
      <c r="SVH644" s="41"/>
      <c r="SVI644" s="41"/>
      <c r="SVJ644" s="41"/>
      <c r="SVK644" s="41"/>
      <c r="SVL644" s="41"/>
      <c r="SVM644" s="41"/>
      <c r="SVN644" s="41"/>
      <c r="SVO644" s="41"/>
      <c r="SVP644" s="41"/>
      <c r="SVQ644" s="41"/>
      <c r="SVR644" s="41"/>
      <c r="SVS644" s="41"/>
      <c r="SVT644" s="41"/>
      <c r="SVU644" s="41"/>
      <c r="SVV644" s="41"/>
      <c r="SVW644" s="41"/>
      <c r="SVX644" s="41"/>
      <c r="SVY644" s="41"/>
      <c r="SVZ644" s="41"/>
      <c r="SWA644" s="41"/>
      <c r="SWB644" s="41"/>
      <c r="SWC644" s="41"/>
      <c r="SWD644" s="41"/>
      <c r="SWE644" s="41"/>
      <c r="SWF644" s="41"/>
      <c r="SWG644" s="41"/>
      <c r="SWH644" s="41"/>
      <c r="SWI644" s="41"/>
      <c r="SWJ644" s="41"/>
      <c r="SWK644" s="41"/>
      <c r="SWL644" s="41"/>
      <c r="SWM644" s="41"/>
      <c r="SWN644" s="41"/>
      <c r="SWO644" s="41"/>
      <c r="SWP644" s="41"/>
      <c r="SWQ644" s="41"/>
      <c r="SWR644" s="41"/>
      <c r="SWS644" s="41"/>
      <c r="SWT644" s="41"/>
      <c r="SWU644" s="41"/>
      <c r="SWV644" s="41"/>
      <c r="SWW644" s="41"/>
      <c r="SWX644" s="41"/>
      <c r="SWY644" s="41"/>
      <c r="SWZ644" s="41"/>
      <c r="SXA644" s="41"/>
      <c r="SXB644" s="41"/>
      <c r="SXC644" s="41"/>
      <c r="SXD644" s="41"/>
      <c r="SXE644" s="41"/>
      <c r="SXF644" s="41"/>
      <c r="SXG644" s="41"/>
      <c r="SXH644" s="41"/>
      <c r="SXI644" s="41"/>
      <c r="SXJ644" s="41"/>
      <c r="SXK644" s="41"/>
      <c r="SXL644" s="41"/>
      <c r="SXM644" s="41"/>
      <c r="SXN644" s="41"/>
      <c r="SXO644" s="41"/>
      <c r="SXP644" s="41"/>
      <c r="SXQ644" s="41"/>
      <c r="SXR644" s="41"/>
      <c r="SXS644" s="41"/>
      <c r="SXT644" s="41"/>
      <c r="SXU644" s="41"/>
      <c r="SXV644" s="41"/>
      <c r="SXW644" s="41"/>
      <c r="SXX644" s="41"/>
      <c r="SXY644" s="41"/>
      <c r="SXZ644" s="41"/>
      <c r="SYA644" s="41"/>
      <c r="SYB644" s="41"/>
      <c r="SYC644" s="41"/>
      <c r="SYD644" s="41"/>
      <c r="SYE644" s="41"/>
      <c r="SYF644" s="41"/>
      <c r="SYG644" s="41"/>
      <c r="SYH644" s="41"/>
      <c r="SYI644" s="41"/>
      <c r="SYJ644" s="41"/>
      <c r="SYK644" s="41"/>
      <c r="SYL644" s="41"/>
      <c r="SYM644" s="41"/>
      <c r="SYN644" s="41"/>
      <c r="SYO644" s="41"/>
      <c r="SYP644" s="41"/>
      <c r="SYQ644" s="41"/>
      <c r="SYR644" s="41"/>
      <c r="SYS644" s="41"/>
      <c r="SYT644" s="41"/>
      <c r="SYU644" s="41"/>
      <c r="SYV644" s="41"/>
      <c r="SYW644" s="41"/>
      <c r="SYX644" s="41"/>
      <c r="SYY644" s="41"/>
      <c r="SYZ644" s="41"/>
      <c r="SZA644" s="41"/>
      <c r="SZB644" s="41"/>
      <c r="SZC644" s="41"/>
      <c r="SZD644" s="41"/>
      <c r="SZE644" s="41"/>
      <c r="SZF644" s="41"/>
      <c r="SZG644" s="41"/>
      <c r="SZH644" s="41"/>
      <c r="SZI644" s="41"/>
      <c r="SZJ644" s="41"/>
      <c r="SZK644" s="41"/>
      <c r="SZL644" s="41"/>
      <c r="SZM644" s="41"/>
      <c r="SZN644" s="41"/>
      <c r="SZO644" s="41"/>
      <c r="SZP644" s="41"/>
      <c r="SZQ644" s="41"/>
      <c r="SZR644" s="41"/>
      <c r="SZS644" s="41"/>
      <c r="SZT644" s="41"/>
      <c r="SZU644" s="41"/>
      <c r="SZV644" s="41"/>
      <c r="SZW644" s="41"/>
      <c r="SZX644" s="41"/>
      <c r="SZY644" s="41"/>
      <c r="SZZ644" s="41"/>
      <c r="TAA644" s="41"/>
      <c r="TAB644" s="41"/>
      <c r="TAC644" s="41"/>
      <c r="TAD644" s="41"/>
      <c r="TAE644" s="41"/>
      <c r="TAF644" s="41"/>
      <c r="TAG644" s="41"/>
      <c r="TAH644" s="41"/>
      <c r="TAI644" s="41"/>
      <c r="TAJ644" s="41"/>
      <c r="TAK644" s="41"/>
      <c r="TAL644" s="41"/>
      <c r="TAM644" s="41"/>
      <c r="TAN644" s="41"/>
      <c r="TAO644" s="41"/>
      <c r="TAP644" s="41"/>
      <c r="TAQ644" s="41"/>
      <c r="TAR644" s="41"/>
      <c r="TAS644" s="41"/>
      <c r="TAT644" s="41"/>
      <c r="TAU644" s="41"/>
      <c r="TAV644" s="41"/>
      <c r="TAW644" s="41"/>
      <c r="TAX644" s="41"/>
      <c r="TAY644" s="41"/>
      <c r="TAZ644" s="41"/>
      <c r="TBA644" s="41"/>
      <c r="TBB644" s="41"/>
      <c r="TBC644" s="41"/>
      <c r="TBD644" s="41"/>
      <c r="TBE644" s="41"/>
      <c r="TBF644" s="41"/>
      <c r="TBG644" s="41"/>
      <c r="TBH644" s="41"/>
      <c r="TBI644" s="41"/>
      <c r="TBJ644" s="41"/>
      <c r="TBK644" s="41"/>
      <c r="TBL644" s="41"/>
      <c r="TBM644" s="41"/>
      <c r="TBN644" s="41"/>
      <c r="TBO644" s="41"/>
      <c r="TBP644" s="41"/>
      <c r="TBQ644" s="41"/>
      <c r="TBR644" s="41"/>
      <c r="TBS644" s="41"/>
      <c r="TBT644" s="41"/>
      <c r="TBU644" s="41"/>
      <c r="TBV644" s="41"/>
      <c r="TBW644" s="41"/>
      <c r="TBX644" s="41"/>
      <c r="TBY644" s="41"/>
      <c r="TBZ644" s="41"/>
      <c r="TCA644" s="41"/>
      <c r="TCB644" s="41"/>
      <c r="TCC644" s="41"/>
      <c r="TCD644" s="41"/>
      <c r="TCE644" s="41"/>
      <c r="TCF644" s="41"/>
      <c r="TCG644" s="41"/>
      <c r="TCH644" s="41"/>
      <c r="TCI644" s="41"/>
      <c r="TCJ644" s="41"/>
      <c r="TCK644" s="41"/>
      <c r="TCL644" s="41"/>
      <c r="TCM644" s="41"/>
      <c r="TCN644" s="41"/>
      <c r="TCO644" s="41"/>
      <c r="TCP644" s="41"/>
      <c r="TCQ644" s="41"/>
      <c r="TCR644" s="41"/>
      <c r="TCS644" s="41"/>
      <c r="TCT644" s="41"/>
      <c r="TCU644" s="41"/>
      <c r="TCV644" s="41"/>
      <c r="TCW644" s="41"/>
      <c r="TCX644" s="41"/>
      <c r="TCY644" s="41"/>
      <c r="TCZ644" s="41"/>
      <c r="TDA644" s="41"/>
      <c r="TDB644" s="41"/>
      <c r="TDC644" s="41"/>
      <c r="TDD644" s="41"/>
      <c r="TDE644" s="41"/>
      <c r="TDF644" s="41"/>
      <c r="TDG644" s="41"/>
      <c r="TDH644" s="41"/>
      <c r="TDI644" s="41"/>
      <c r="TDJ644" s="41"/>
      <c r="TDK644" s="41"/>
      <c r="TDL644" s="41"/>
      <c r="TDM644" s="41"/>
      <c r="TDN644" s="41"/>
      <c r="TDO644" s="41"/>
      <c r="TDP644" s="41"/>
      <c r="TDQ644" s="41"/>
      <c r="TDR644" s="41"/>
      <c r="TDS644" s="41"/>
      <c r="TDT644" s="41"/>
      <c r="TDU644" s="41"/>
      <c r="TDV644" s="41"/>
      <c r="TDW644" s="41"/>
      <c r="TDX644" s="41"/>
      <c r="TDY644" s="41"/>
      <c r="TDZ644" s="41"/>
      <c r="TEA644" s="41"/>
      <c r="TEB644" s="41"/>
      <c r="TEC644" s="41"/>
      <c r="TED644" s="41"/>
      <c r="TEE644" s="41"/>
      <c r="TEF644" s="41"/>
      <c r="TEG644" s="41"/>
      <c r="TEH644" s="41"/>
      <c r="TEI644" s="41"/>
      <c r="TEJ644" s="41"/>
      <c r="TEK644" s="41"/>
      <c r="TEL644" s="41"/>
      <c r="TEM644" s="41"/>
      <c r="TEN644" s="41"/>
      <c r="TEO644" s="41"/>
      <c r="TEP644" s="41"/>
      <c r="TEQ644" s="41"/>
      <c r="TER644" s="41"/>
      <c r="TES644" s="41"/>
      <c r="TET644" s="41"/>
      <c r="TEU644" s="41"/>
      <c r="TEV644" s="41"/>
      <c r="TEW644" s="41"/>
      <c r="TEX644" s="41"/>
      <c r="TEY644" s="41"/>
      <c r="TEZ644" s="41"/>
      <c r="TFA644" s="41"/>
      <c r="TFB644" s="41"/>
      <c r="TFC644" s="41"/>
      <c r="TFD644" s="41"/>
      <c r="TFE644" s="41"/>
      <c r="TFF644" s="41"/>
      <c r="TFG644" s="41"/>
      <c r="TFH644" s="41"/>
      <c r="TFI644" s="41"/>
      <c r="TFJ644" s="41"/>
      <c r="TFK644" s="41"/>
      <c r="TFL644" s="41"/>
      <c r="TFM644" s="41"/>
      <c r="TFN644" s="41"/>
      <c r="TFO644" s="41"/>
      <c r="TFP644" s="41"/>
      <c r="TFQ644" s="41"/>
      <c r="TFR644" s="41"/>
      <c r="TFS644" s="41"/>
      <c r="TFT644" s="41"/>
      <c r="TFU644" s="41"/>
      <c r="TFV644" s="41"/>
      <c r="TFW644" s="41"/>
      <c r="TFX644" s="41"/>
      <c r="TFY644" s="41"/>
      <c r="TFZ644" s="41"/>
      <c r="TGA644" s="41"/>
      <c r="TGB644" s="41"/>
      <c r="TGC644" s="41"/>
      <c r="TGD644" s="41"/>
      <c r="TGE644" s="41"/>
      <c r="TGF644" s="41"/>
      <c r="TGG644" s="41"/>
      <c r="TGH644" s="41"/>
      <c r="TGI644" s="41"/>
      <c r="TGJ644" s="41"/>
      <c r="TGK644" s="41"/>
      <c r="TGL644" s="41"/>
      <c r="TGM644" s="41"/>
      <c r="TGN644" s="41"/>
      <c r="TGO644" s="41"/>
      <c r="TGP644" s="41"/>
      <c r="TGQ644" s="41"/>
      <c r="TGR644" s="41"/>
      <c r="TGS644" s="41"/>
      <c r="TGT644" s="41"/>
      <c r="TGU644" s="41"/>
      <c r="TGV644" s="41"/>
      <c r="TGW644" s="41"/>
      <c r="TGX644" s="41"/>
      <c r="TGY644" s="41"/>
      <c r="TGZ644" s="41"/>
      <c r="THA644" s="41"/>
      <c r="THB644" s="41"/>
      <c r="THC644" s="41"/>
      <c r="THD644" s="41"/>
      <c r="THE644" s="41"/>
      <c r="THF644" s="41"/>
      <c r="THG644" s="41"/>
      <c r="THH644" s="41"/>
      <c r="THI644" s="41"/>
      <c r="THJ644" s="41"/>
      <c r="THK644" s="41"/>
      <c r="THL644" s="41"/>
      <c r="THM644" s="41"/>
      <c r="THN644" s="41"/>
      <c r="THO644" s="41"/>
      <c r="THP644" s="41"/>
      <c r="THQ644" s="41"/>
      <c r="THR644" s="41"/>
      <c r="THS644" s="41"/>
      <c r="THT644" s="41"/>
      <c r="THU644" s="41"/>
      <c r="THV644" s="41"/>
      <c r="THW644" s="41"/>
      <c r="THX644" s="41"/>
      <c r="THY644" s="41"/>
      <c r="THZ644" s="41"/>
      <c r="TIA644" s="41"/>
      <c r="TIB644" s="41"/>
      <c r="TIC644" s="41"/>
      <c r="TID644" s="41"/>
      <c r="TIE644" s="41"/>
      <c r="TIF644" s="41"/>
      <c r="TIG644" s="41"/>
      <c r="TIH644" s="41"/>
      <c r="TII644" s="41"/>
      <c r="TIJ644" s="41"/>
      <c r="TIK644" s="41"/>
      <c r="TIL644" s="41"/>
      <c r="TIM644" s="41"/>
      <c r="TIN644" s="41"/>
      <c r="TIO644" s="41"/>
      <c r="TIP644" s="41"/>
      <c r="TIQ644" s="41"/>
      <c r="TIR644" s="41"/>
      <c r="TIS644" s="41"/>
      <c r="TIT644" s="41"/>
      <c r="TIU644" s="41"/>
      <c r="TIV644" s="41"/>
      <c r="TIW644" s="41"/>
      <c r="TIX644" s="41"/>
      <c r="TIY644" s="41"/>
      <c r="TIZ644" s="41"/>
      <c r="TJA644" s="41"/>
      <c r="TJB644" s="41"/>
      <c r="TJC644" s="41"/>
      <c r="TJD644" s="41"/>
      <c r="TJE644" s="41"/>
      <c r="TJF644" s="41"/>
      <c r="TJG644" s="41"/>
      <c r="TJH644" s="41"/>
      <c r="TJI644" s="41"/>
      <c r="TJJ644" s="41"/>
      <c r="TJK644" s="41"/>
      <c r="TJL644" s="41"/>
      <c r="TJM644" s="41"/>
      <c r="TJN644" s="41"/>
      <c r="TJO644" s="41"/>
      <c r="TJP644" s="41"/>
      <c r="TJQ644" s="41"/>
      <c r="TJR644" s="41"/>
      <c r="TJS644" s="41"/>
      <c r="TJT644" s="41"/>
      <c r="TJU644" s="41"/>
      <c r="TJV644" s="41"/>
      <c r="TJW644" s="41"/>
      <c r="TJX644" s="41"/>
      <c r="TJY644" s="41"/>
      <c r="TJZ644" s="41"/>
      <c r="TKA644" s="41"/>
      <c r="TKB644" s="41"/>
      <c r="TKC644" s="41"/>
      <c r="TKD644" s="41"/>
      <c r="TKE644" s="41"/>
      <c r="TKF644" s="41"/>
      <c r="TKG644" s="41"/>
      <c r="TKH644" s="41"/>
      <c r="TKI644" s="41"/>
      <c r="TKJ644" s="41"/>
      <c r="TKK644" s="41"/>
      <c r="TKL644" s="41"/>
      <c r="TKM644" s="41"/>
      <c r="TKN644" s="41"/>
      <c r="TKO644" s="41"/>
      <c r="TKP644" s="41"/>
      <c r="TKQ644" s="41"/>
      <c r="TKR644" s="41"/>
      <c r="TKS644" s="41"/>
      <c r="TKT644" s="41"/>
      <c r="TKU644" s="41"/>
      <c r="TKV644" s="41"/>
      <c r="TKW644" s="41"/>
      <c r="TKX644" s="41"/>
      <c r="TKY644" s="41"/>
      <c r="TKZ644" s="41"/>
      <c r="TLA644" s="41"/>
      <c r="TLB644" s="41"/>
      <c r="TLC644" s="41"/>
      <c r="TLD644" s="41"/>
      <c r="TLE644" s="41"/>
      <c r="TLF644" s="41"/>
      <c r="TLG644" s="41"/>
      <c r="TLH644" s="41"/>
      <c r="TLI644" s="41"/>
      <c r="TLJ644" s="41"/>
      <c r="TLK644" s="41"/>
      <c r="TLL644" s="41"/>
      <c r="TLM644" s="41"/>
      <c r="TLN644" s="41"/>
      <c r="TLO644" s="41"/>
      <c r="TLP644" s="41"/>
      <c r="TLQ644" s="41"/>
      <c r="TLR644" s="41"/>
      <c r="TLS644" s="41"/>
      <c r="TLT644" s="41"/>
      <c r="TLU644" s="41"/>
      <c r="TLV644" s="41"/>
      <c r="TLW644" s="41"/>
      <c r="TLX644" s="41"/>
      <c r="TLY644" s="41"/>
      <c r="TLZ644" s="41"/>
      <c r="TMA644" s="41"/>
      <c r="TMB644" s="41"/>
      <c r="TMC644" s="41"/>
      <c r="TMD644" s="41"/>
      <c r="TME644" s="41"/>
      <c r="TMF644" s="41"/>
      <c r="TMG644" s="41"/>
      <c r="TMH644" s="41"/>
      <c r="TMI644" s="41"/>
      <c r="TMJ644" s="41"/>
      <c r="TMK644" s="41"/>
      <c r="TML644" s="41"/>
      <c r="TMM644" s="41"/>
      <c r="TMN644" s="41"/>
      <c r="TMO644" s="41"/>
      <c r="TMP644" s="41"/>
      <c r="TMQ644" s="41"/>
      <c r="TMR644" s="41"/>
      <c r="TMS644" s="41"/>
      <c r="TMT644" s="41"/>
      <c r="TMU644" s="41"/>
      <c r="TMV644" s="41"/>
      <c r="TMW644" s="41"/>
      <c r="TMX644" s="41"/>
      <c r="TMY644" s="41"/>
      <c r="TMZ644" s="41"/>
      <c r="TNA644" s="41"/>
      <c r="TNB644" s="41"/>
      <c r="TNC644" s="41"/>
      <c r="TND644" s="41"/>
      <c r="TNE644" s="41"/>
      <c r="TNF644" s="41"/>
      <c r="TNG644" s="41"/>
      <c r="TNH644" s="41"/>
      <c r="TNI644" s="41"/>
      <c r="TNJ644" s="41"/>
      <c r="TNK644" s="41"/>
      <c r="TNL644" s="41"/>
      <c r="TNM644" s="41"/>
      <c r="TNN644" s="41"/>
      <c r="TNO644" s="41"/>
      <c r="TNP644" s="41"/>
      <c r="TNQ644" s="41"/>
      <c r="TNR644" s="41"/>
      <c r="TNS644" s="41"/>
      <c r="TNT644" s="41"/>
      <c r="TNU644" s="41"/>
      <c r="TNV644" s="41"/>
      <c r="TNW644" s="41"/>
      <c r="TNX644" s="41"/>
      <c r="TNY644" s="41"/>
      <c r="TNZ644" s="41"/>
      <c r="TOA644" s="41"/>
      <c r="TOB644" s="41"/>
      <c r="TOC644" s="41"/>
      <c r="TOD644" s="41"/>
      <c r="TOE644" s="41"/>
      <c r="TOF644" s="41"/>
      <c r="TOG644" s="41"/>
      <c r="TOH644" s="41"/>
      <c r="TOI644" s="41"/>
      <c r="TOJ644" s="41"/>
      <c r="TOK644" s="41"/>
      <c r="TOL644" s="41"/>
      <c r="TOM644" s="41"/>
      <c r="TON644" s="41"/>
      <c r="TOO644" s="41"/>
      <c r="TOP644" s="41"/>
      <c r="TOQ644" s="41"/>
      <c r="TOR644" s="41"/>
      <c r="TOS644" s="41"/>
      <c r="TOT644" s="41"/>
      <c r="TOU644" s="41"/>
      <c r="TOV644" s="41"/>
      <c r="TOW644" s="41"/>
      <c r="TOX644" s="41"/>
      <c r="TOY644" s="41"/>
      <c r="TOZ644" s="41"/>
      <c r="TPA644" s="41"/>
      <c r="TPB644" s="41"/>
      <c r="TPC644" s="41"/>
      <c r="TPD644" s="41"/>
      <c r="TPE644" s="41"/>
      <c r="TPF644" s="41"/>
      <c r="TPG644" s="41"/>
      <c r="TPH644" s="41"/>
      <c r="TPI644" s="41"/>
      <c r="TPJ644" s="41"/>
      <c r="TPK644" s="41"/>
      <c r="TPL644" s="41"/>
      <c r="TPM644" s="41"/>
      <c r="TPN644" s="41"/>
      <c r="TPO644" s="41"/>
      <c r="TPP644" s="41"/>
      <c r="TPQ644" s="41"/>
      <c r="TPR644" s="41"/>
      <c r="TPS644" s="41"/>
      <c r="TPT644" s="41"/>
      <c r="TPU644" s="41"/>
      <c r="TPV644" s="41"/>
      <c r="TPW644" s="41"/>
      <c r="TPX644" s="41"/>
      <c r="TPY644" s="41"/>
      <c r="TPZ644" s="41"/>
      <c r="TQA644" s="41"/>
      <c r="TQB644" s="41"/>
      <c r="TQC644" s="41"/>
      <c r="TQD644" s="41"/>
      <c r="TQE644" s="41"/>
      <c r="TQF644" s="41"/>
      <c r="TQG644" s="41"/>
      <c r="TQH644" s="41"/>
      <c r="TQI644" s="41"/>
      <c r="TQJ644" s="41"/>
      <c r="TQK644" s="41"/>
      <c r="TQL644" s="41"/>
      <c r="TQM644" s="41"/>
      <c r="TQN644" s="41"/>
      <c r="TQO644" s="41"/>
      <c r="TQP644" s="41"/>
      <c r="TQQ644" s="41"/>
      <c r="TQR644" s="41"/>
      <c r="TQS644" s="41"/>
      <c r="TQT644" s="41"/>
      <c r="TQU644" s="41"/>
      <c r="TQV644" s="41"/>
      <c r="TQW644" s="41"/>
      <c r="TQX644" s="41"/>
      <c r="TQY644" s="41"/>
      <c r="TQZ644" s="41"/>
      <c r="TRA644" s="41"/>
      <c r="TRB644" s="41"/>
      <c r="TRC644" s="41"/>
      <c r="TRD644" s="41"/>
      <c r="TRE644" s="41"/>
      <c r="TRF644" s="41"/>
      <c r="TRG644" s="41"/>
      <c r="TRH644" s="41"/>
      <c r="TRI644" s="41"/>
      <c r="TRJ644" s="41"/>
      <c r="TRK644" s="41"/>
      <c r="TRL644" s="41"/>
      <c r="TRM644" s="41"/>
      <c r="TRN644" s="41"/>
      <c r="TRO644" s="41"/>
      <c r="TRP644" s="41"/>
      <c r="TRQ644" s="41"/>
      <c r="TRR644" s="41"/>
      <c r="TRS644" s="41"/>
      <c r="TRT644" s="41"/>
      <c r="TRU644" s="41"/>
      <c r="TRV644" s="41"/>
      <c r="TRW644" s="41"/>
      <c r="TRX644" s="41"/>
      <c r="TRY644" s="41"/>
      <c r="TRZ644" s="41"/>
      <c r="TSA644" s="41"/>
      <c r="TSB644" s="41"/>
      <c r="TSC644" s="41"/>
      <c r="TSD644" s="41"/>
      <c r="TSE644" s="41"/>
      <c r="TSF644" s="41"/>
      <c r="TSG644" s="41"/>
      <c r="TSH644" s="41"/>
      <c r="TSI644" s="41"/>
      <c r="TSJ644" s="41"/>
      <c r="TSK644" s="41"/>
      <c r="TSL644" s="41"/>
      <c r="TSM644" s="41"/>
      <c r="TSN644" s="41"/>
      <c r="TSO644" s="41"/>
      <c r="TSP644" s="41"/>
      <c r="TSQ644" s="41"/>
      <c r="TSR644" s="41"/>
      <c r="TSS644" s="41"/>
      <c r="TST644" s="41"/>
      <c r="TSU644" s="41"/>
      <c r="TSV644" s="41"/>
      <c r="TSW644" s="41"/>
      <c r="TSX644" s="41"/>
      <c r="TSY644" s="41"/>
      <c r="TSZ644" s="41"/>
      <c r="TTA644" s="41"/>
      <c r="TTB644" s="41"/>
      <c r="TTC644" s="41"/>
      <c r="TTD644" s="41"/>
      <c r="TTE644" s="41"/>
      <c r="TTF644" s="41"/>
      <c r="TTG644" s="41"/>
      <c r="TTH644" s="41"/>
      <c r="TTI644" s="41"/>
      <c r="TTJ644" s="41"/>
      <c r="TTK644" s="41"/>
      <c r="TTL644" s="41"/>
      <c r="TTM644" s="41"/>
      <c r="TTN644" s="41"/>
      <c r="TTO644" s="41"/>
      <c r="TTP644" s="41"/>
      <c r="TTQ644" s="41"/>
      <c r="TTR644" s="41"/>
      <c r="TTS644" s="41"/>
      <c r="TTT644" s="41"/>
      <c r="TTU644" s="41"/>
      <c r="TTV644" s="41"/>
      <c r="TTW644" s="41"/>
      <c r="TTX644" s="41"/>
      <c r="TTY644" s="41"/>
      <c r="TTZ644" s="41"/>
      <c r="TUA644" s="41"/>
      <c r="TUB644" s="41"/>
      <c r="TUC644" s="41"/>
      <c r="TUD644" s="41"/>
      <c r="TUE644" s="41"/>
      <c r="TUF644" s="41"/>
      <c r="TUG644" s="41"/>
      <c r="TUH644" s="41"/>
      <c r="TUI644" s="41"/>
      <c r="TUJ644" s="41"/>
      <c r="TUK644" s="41"/>
      <c r="TUL644" s="41"/>
      <c r="TUM644" s="41"/>
      <c r="TUN644" s="41"/>
      <c r="TUO644" s="41"/>
      <c r="TUP644" s="41"/>
      <c r="TUQ644" s="41"/>
      <c r="TUR644" s="41"/>
      <c r="TUS644" s="41"/>
      <c r="TUT644" s="41"/>
      <c r="TUU644" s="41"/>
      <c r="TUV644" s="41"/>
      <c r="TUW644" s="41"/>
      <c r="TUX644" s="41"/>
      <c r="TUY644" s="41"/>
      <c r="TUZ644" s="41"/>
      <c r="TVA644" s="41"/>
      <c r="TVB644" s="41"/>
      <c r="TVC644" s="41"/>
      <c r="TVD644" s="41"/>
      <c r="TVE644" s="41"/>
      <c r="TVF644" s="41"/>
      <c r="TVG644" s="41"/>
      <c r="TVH644" s="41"/>
      <c r="TVI644" s="41"/>
      <c r="TVJ644" s="41"/>
      <c r="TVK644" s="41"/>
      <c r="TVL644" s="41"/>
      <c r="TVM644" s="41"/>
      <c r="TVN644" s="41"/>
      <c r="TVO644" s="41"/>
      <c r="TVP644" s="41"/>
      <c r="TVQ644" s="41"/>
      <c r="TVR644" s="41"/>
      <c r="TVS644" s="41"/>
      <c r="TVT644" s="41"/>
      <c r="TVU644" s="41"/>
      <c r="TVV644" s="41"/>
      <c r="TVW644" s="41"/>
      <c r="TVX644" s="41"/>
      <c r="TVY644" s="41"/>
      <c r="TVZ644" s="41"/>
      <c r="TWA644" s="41"/>
      <c r="TWB644" s="41"/>
      <c r="TWC644" s="41"/>
      <c r="TWD644" s="41"/>
      <c r="TWE644" s="41"/>
      <c r="TWF644" s="41"/>
      <c r="TWG644" s="41"/>
      <c r="TWH644" s="41"/>
      <c r="TWI644" s="41"/>
      <c r="TWJ644" s="41"/>
      <c r="TWK644" s="41"/>
      <c r="TWL644" s="41"/>
      <c r="TWM644" s="41"/>
      <c r="TWN644" s="41"/>
      <c r="TWO644" s="41"/>
      <c r="TWP644" s="41"/>
      <c r="TWQ644" s="41"/>
      <c r="TWR644" s="41"/>
      <c r="TWS644" s="41"/>
      <c r="TWT644" s="41"/>
      <c r="TWU644" s="41"/>
      <c r="TWV644" s="41"/>
      <c r="TWW644" s="41"/>
      <c r="TWX644" s="41"/>
      <c r="TWY644" s="41"/>
      <c r="TWZ644" s="41"/>
      <c r="TXA644" s="41"/>
      <c r="TXB644" s="41"/>
      <c r="TXC644" s="41"/>
      <c r="TXD644" s="41"/>
      <c r="TXE644" s="41"/>
      <c r="TXF644" s="41"/>
      <c r="TXG644" s="41"/>
      <c r="TXH644" s="41"/>
      <c r="TXI644" s="41"/>
      <c r="TXJ644" s="41"/>
      <c r="TXK644" s="41"/>
      <c r="TXL644" s="41"/>
      <c r="TXM644" s="41"/>
      <c r="TXN644" s="41"/>
      <c r="TXO644" s="41"/>
      <c r="TXP644" s="41"/>
      <c r="TXQ644" s="41"/>
      <c r="TXR644" s="41"/>
      <c r="TXS644" s="41"/>
      <c r="TXT644" s="41"/>
      <c r="TXU644" s="41"/>
      <c r="TXV644" s="41"/>
      <c r="TXW644" s="41"/>
      <c r="TXX644" s="41"/>
      <c r="TXY644" s="41"/>
      <c r="TXZ644" s="41"/>
      <c r="TYA644" s="41"/>
      <c r="TYB644" s="41"/>
      <c r="TYC644" s="41"/>
      <c r="TYD644" s="41"/>
      <c r="TYE644" s="41"/>
      <c r="TYF644" s="41"/>
      <c r="TYG644" s="41"/>
      <c r="TYH644" s="41"/>
      <c r="TYI644" s="41"/>
      <c r="TYJ644" s="41"/>
      <c r="TYK644" s="41"/>
      <c r="TYL644" s="41"/>
      <c r="TYM644" s="41"/>
      <c r="TYN644" s="41"/>
      <c r="TYO644" s="41"/>
      <c r="TYP644" s="41"/>
      <c r="TYQ644" s="41"/>
      <c r="TYR644" s="41"/>
      <c r="TYS644" s="41"/>
      <c r="TYT644" s="41"/>
      <c r="TYU644" s="41"/>
      <c r="TYV644" s="41"/>
      <c r="TYW644" s="41"/>
      <c r="TYX644" s="41"/>
      <c r="TYY644" s="41"/>
      <c r="TYZ644" s="41"/>
      <c r="TZA644" s="41"/>
      <c r="TZB644" s="41"/>
      <c r="TZC644" s="41"/>
      <c r="TZD644" s="41"/>
      <c r="TZE644" s="41"/>
      <c r="TZF644" s="41"/>
      <c r="TZG644" s="41"/>
      <c r="TZH644" s="41"/>
      <c r="TZI644" s="41"/>
      <c r="TZJ644" s="41"/>
      <c r="TZK644" s="41"/>
      <c r="TZL644" s="41"/>
      <c r="TZM644" s="41"/>
      <c r="TZN644" s="41"/>
      <c r="TZO644" s="41"/>
      <c r="TZP644" s="41"/>
      <c r="TZQ644" s="41"/>
      <c r="TZR644" s="41"/>
      <c r="TZS644" s="41"/>
      <c r="TZT644" s="41"/>
      <c r="TZU644" s="41"/>
      <c r="TZV644" s="41"/>
      <c r="TZW644" s="41"/>
      <c r="TZX644" s="41"/>
      <c r="TZY644" s="41"/>
      <c r="TZZ644" s="41"/>
      <c r="UAA644" s="41"/>
      <c r="UAB644" s="41"/>
      <c r="UAC644" s="41"/>
      <c r="UAD644" s="41"/>
      <c r="UAE644" s="41"/>
      <c r="UAF644" s="41"/>
      <c r="UAG644" s="41"/>
      <c r="UAH644" s="41"/>
      <c r="UAI644" s="41"/>
      <c r="UAJ644" s="41"/>
      <c r="UAK644" s="41"/>
      <c r="UAL644" s="41"/>
      <c r="UAM644" s="41"/>
      <c r="UAN644" s="41"/>
      <c r="UAO644" s="41"/>
      <c r="UAP644" s="41"/>
      <c r="UAQ644" s="41"/>
      <c r="UAR644" s="41"/>
      <c r="UAS644" s="41"/>
      <c r="UAT644" s="41"/>
      <c r="UAU644" s="41"/>
      <c r="UAV644" s="41"/>
      <c r="UAW644" s="41"/>
      <c r="UAX644" s="41"/>
      <c r="UAY644" s="41"/>
      <c r="UAZ644" s="41"/>
      <c r="UBA644" s="41"/>
      <c r="UBB644" s="41"/>
      <c r="UBC644" s="41"/>
      <c r="UBD644" s="41"/>
      <c r="UBE644" s="41"/>
      <c r="UBF644" s="41"/>
      <c r="UBG644" s="41"/>
      <c r="UBH644" s="41"/>
      <c r="UBI644" s="41"/>
      <c r="UBJ644" s="41"/>
      <c r="UBK644" s="41"/>
      <c r="UBL644" s="41"/>
      <c r="UBM644" s="41"/>
      <c r="UBN644" s="41"/>
      <c r="UBO644" s="41"/>
      <c r="UBP644" s="41"/>
      <c r="UBQ644" s="41"/>
      <c r="UBR644" s="41"/>
      <c r="UBS644" s="41"/>
      <c r="UBT644" s="41"/>
      <c r="UBU644" s="41"/>
      <c r="UBV644" s="41"/>
      <c r="UBW644" s="41"/>
      <c r="UBX644" s="41"/>
      <c r="UBY644" s="41"/>
      <c r="UBZ644" s="41"/>
      <c r="UCA644" s="41"/>
      <c r="UCB644" s="41"/>
      <c r="UCC644" s="41"/>
      <c r="UCD644" s="41"/>
      <c r="UCE644" s="41"/>
      <c r="UCF644" s="41"/>
      <c r="UCG644" s="41"/>
      <c r="UCH644" s="41"/>
      <c r="UCI644" s="41"/>
      <c r="UCJ644" s="41"/>
      <c r="UCK644" s="41"/>
      <c r="UCL644" s="41"/>
      <c r="UCM644" s="41"/>
      <c r="UCN644" s="41"/>
      <c r="UCO644" s="41"/>
      <c r="UCP644" s="41"/>
      <c r="UCQ644" s="41"/>
      <c r="UCR644" s="41"/>
      <c r="UCS644" s="41"/>
      <c r="UCT644" s="41"/>
      <c r="UCU644" s="41"/>
      <c r="UCV644" s="41"/>
      <c r="UCW644" s="41"/>
      <c r="UCX644" s="41"/>
      <c r="UCY644" s="41"/>
      <c r="UCZ644" s="41"/>
      <c r="UDA644" s="41"/>
      <c r="UDB644" s="41"/>
      <c r="UDC644" s="41"/>
      <c r="UDD644" s="41"/>
      <c r="UDE644" s="41"/>
      <c r="UDF644" s="41"/>
      <c r="UDG644" s="41"/>
      <c r="UDH644" s="41"/>
      <c r="UDI644" s="41"/>
      <c r="UDJ644" s="41"/>
      <c r="UDK644" s="41"/>
      <c r="UDL644" s="41"/>
      <c r="UDM644" s="41"/>
      <c r="UDN644" s="41"/>
      <c r="UDO644" s="41"/>
      <c r="UDP644" s="41"/>
      <c r="UDQ644" s="41"/>
      <c r="UDR644" s="41"/>
      <c r="UDS644" s="41"/>
      <c r="UDT644" s="41"/>
      <c r="UDU644" s="41"/>
      <c r="UDV644" s="41"/>
      <c r="UDW644" s="41"/>
      <c r="UDX644" s="41"/>
      <c r="UDY644" s="41"/>
      <c r="UDZ644" s="41"/>
      <c r="UEA644" s="41"/>
      <c r="UEB644" s="41"/>
      <c r="UEC644" s="41"/>
      <c r="UED644" s="41"/>
      <c r="UEE644" s="41"/>
      <c r="UEF644" s="41"/>
      <c r="UEG644" s="41"/>
      <c r="UEH644" s="41"/>
      <c r="UEI644" s="41"/>
      <c r="UEJ644" s="41"/>
      <c r="UEK644" s="41"/>
      <c r="UEL644" s="41"/>
      <c r="UEM644" s="41"/>
      <c r="UEN644" s="41"/>
      <c r="UEO644" s="41"/>
      <c r="UEP644" s="41"/>
      <c r="UEQ644" s="41"/>
      <c r="UER644" s="41"/>
      <c r="UES644" s="41"/>
      <c r="UET644" s="41"/>
      <c r="UEU644" s="41"/>
      <c r="UEV644" s="41"/>
      <c r="UEW644" s="41"/>
      <c r="UEX644" s="41"/>
      <c r="UEY644" s="41"/>
      <c r="UEZ644" s="41"/>
      <c r="UFA644" s="41"/>
      <c r="UFB644" s="41"/>
      <c r="UFC644" s="41"/>
      <c r="UFD644" s="41"/>
      <c r="UFE644" s="41"/>
      <c r="UFF644" s="41"/>
      <c r="UFG644" s="41"/>
      <c r="UFH644" s="41"/>
      <c r="UFI644" s="41"/>
      <c r="UFJ644" s="41"/>
      <c r="UFK644" s="41"/>
      <c r="UFL644" s="41"/>
      <c r="UFM644" s="41"/>
      <c r="UFN644" s="41"/>
      <c r="UFO644" s="41"/>
      <c r="UFP644" s="41"/>
      <c r="UFQ644" s="41"/>
      <c r="UFR644" s="41"/>
      <c r="UFS644" s="41"/>
      <c r="UFT644" s="41"/>
      <c r="UFU644" s="41"/>
      <c r="UFV644" s="41"/>
      <c r="UFW644" s="41"/>
      <c r="UFX644" s="41"/>
      <c r="UFY644" s="41"/>
      <c r="UFZ644" s="41"/>
      <c r="UGA644" s="41"/>
      <c r="UGB644" s="41"/>
      <c r="UGC644" s="41"/>
      <c r="UGD644" s="41"/>
      <c r="UGE644" s="41"/>
      <c r="UGF644" s="41"/>
      <c r="UGG644" s="41"/>
      <c r="UGH644" s="41"/>
      <c r="UGI644" s="41"/>
      <c r="UGJ644" s="41"/>
      <c r="UGK644" s="41"/>
      <c r="UGL644" s="41"/>
      <c r="UGM644" s="41"/>
      <c r="UGN644" s="41"/>
      <c r="UGO644" s="41"/>
      <c r="UGP644" s="41"/>
      <c r="UGQ644" s="41"/>
      <c r="UGR644" s="41"/>
      <c r="UGS644" s="41"/>
      <c r="UGT644" s="41"/>
      <c r="UGU644" s="41"/>
      <c r="UGV644" s="41"/>
      <c r="UGW644" s="41"/>
      <c r="UGX644" s="41"/>
      <c r="UGY644" s="41"/>
      <c r="UGZ644" s="41"/>
      <c r="UHA644" s="41"/>
      <c r="UHB644" s="41"/>
      <c r="UHC644" s="41"/>
      <c r="UHD644" s="41"/>
      <c r="UHE644" s="41"/>
      <c r="UHF644" s="41"/>
      <c r="UHG644" s="41"/>
      <c r="UHH644" s="41"/>
      <c r="UHI644" s="41"/>
      <c r="UHJ644" s="41"/>
      <c r="UHK644" s="41"/>
      <c r="UHL644" s="41"/>
      <c r="UHM644" s="41"/>
      <c r="UHN644" s="41"/>
      <c r="UHO644" s="41"/>
      <c r="UHP644" s="41"/>
      <c r="UHQ644" s="41"/>
      <c r="UHR644" s="41"/>
      <c r="UHS644" s="41"/>
      <c r="UHT644" s="41"/>
      <c r="UHU644" s="41"/>
      <c r="UHV644" s="41"/>
      <c r="UHW644" s="41"/>
      <c r="UHX644" s="41"/>
      <c r="UHY644" s="41"/>
      <c r="UHZ644" s="41"/>
      <c r="UIA644" s="41"/>
      <c r="UIB644" s="41"/>
      <c r="UIC644" s="41"/>
      <c r="UID644" s="41"/>
      <c r="UIE644" s="41"/>
      <c r="UIF644" s="41"/>
      <c r="UIG644" s="41"/>
      <c r="UIH644" s="41"/>
      <c r="UII644" s="41"/>
      <c r="UIJ644" s="41"/>
      <c r="UIK644" s="41"/>
      <c r="UIL644" s="41"/>
      <c r="UIM644" s="41"/>
      <c r="UIN644" s="41"/>
      <c r="UIO644" s="41"/>
      <c r="UIP644" s="41"/>
      <c r="UIQ644" s="41"/>
      <c r="UIR644" s="41"/>
      <c r="UIS644" s="41"/>
      <c r="UIT644" s="41"/>
      <c r="UIU644" s="41"/>
      <c r="UIV644" s="41"/>
      <c r="UIW644" s="41"/>
      <c r="UIX644" s="41"/>
      <c r="UIY644" s="41"/>
      <c r="UIZ644" s="41"/>
      <c r="UJA644" s="41"/>
      <c r="UJB644" s="41"/>
      <c r="UJC644" s="41"/>
      <c r="UJD644" s="41"/>
      <c r="UJE644" s="41"/>
      <c r="UJF644" s="41"/>
      <c r="UJG644" s="41"/>
      <c r="UJH644" s="41"/>
      <c r="UJI644" s="41"/>
      <c r="UJJ644" s="41"/>
      <c r="UJK644" s="41"/>
      <c r="UJL644" s="41"/>
      <c r="UJM644" s="41"/>
      <c r="UJN644" s="41"/>
      <c r="UJO644" s="41"/>
      <c r="UJP644" s="41"/>
      <c r="UJQ644" s="41"/>
      <c r="UJR644" s="41"/>
      <c r="UJS644" s="41"/>
      <c r="UJT644" s="41"/>
      <c r="UJU644" s="41"/>
      <c r="UJV644" s="41"/>
      <c r="UJW644" s="41"/>
      <c r="UJX644" s="41"/>
      <c r="UJY644" s="41"/>
      <c r="UJZ644" s="41"/>
      <c r="UKA644" s="41"/>
      <c r="UKB644" s="41"/>
      <c r="UKC644" s="41"/>
      <c r="UKD644" s="41"/>
      <c r="UKE644" s="41"/>
      <c r="UKF644" s="41"/>
      <c r="UKG644" s="41"/>
      <c r="UKH644" s="41"/>
      <c r="UKI644" s="41"/>
      <c r="UKJ644" s="41"/>
      <c r="UKK644" s="41"/>
      <c r="UKL644" s="41"/>
      <c r="UKM644" s="41"/>
      <c r="UKN644" s="41"/>
      <c r="UKO644" s="41"/>
      <c r="UKP644" s="41"/>
      <c r="UKQ644" s="41"/>
      <c r="UKR644" s="41"/>
      <c r="UKS644" s="41"/>
      <c r="UKT644" s="41"/>
      <c r="UKU644" s="41"/>
      <c r="UKV644" s="41"/>
      <c r="UKW644" s="41"/>
      <c r="UKX644" s="41"/>
      <c r="UKY644" s="41"/>
      <c r="UKZ644" s="41"/>
      <c r="ULA644" s="41"/>
      <c r="ULB644" s="41"/>
      <c r="ULC644" s="41"/>
      <c r="ULD644" s="41"/>
      <c r="ULE644" s="41"/>
      <c r="ULF644" s="41"/>
      <c r="ULG644" s="41"/>
      <c r="ULH644" s="41"/>
      <c r="ULI644" s="41"/>
      <c r="ULJ644" s="41"/>
      <c r="ULK644" s="41"/>
      <c r="ULL644" s="41"/>
      <c r="ULM644" s="41"/>
      <c r="ULN644" s="41"/>
      <c r="ULO644" s="41"/>
      <c r="ULP644" s="41"/>
      <c r="ULQ644" s="41"/>
      <c r="ULR644" s="41"/>
      <c r="ULS644" s="41"/>
      <c r="ULT644" s="41"/>
      <c r="ULU644" s="41"/>
      <c r="ULV644" s="41"/>
      <c r="ULW644" s="41"/>
      <c r="ULX644" s="41"/>
      <c r="ULY644" s="41"/>
      <c r="ULZ644" s="41"/>
      <c r="UMA644" s="41"/>
      <c r="UMB644" s="41"/>
      <c r="UMC644" s="41"/>
      <c r="UMD644" s="41"/>
      <c r="UME644" s="41"/>
      <c r="UMF644" s="41"/>
      <c r="UMG644" s="41"/>
      <c r="UMH644" s="41"/>
      <c r="UMI644" s="41"/>
      <c r="UMJ644" s="41"/>
      <c r="UMK644" s="41"/>
      <c r="UML644" s="41"/>
      <c r="UMM644" s="41"/>
      <c r="UMN644" s="41"/>
      <c r="UMO644" s="41"/>
      <c r="UMP644" s="41"/>
      <c r="UMQ644" s="41"/>
      <c r="UMR644" s="41"/>
      <c r="UMS644" s="41"/>
      <c r="UMT644" s="41"/>
      <c r="UMU644" s="41"/>
      <c r="UMV644" s="41"/>
      <c r="UMW644" s="41"/>
      <c r="UMX644" s="41"/>
      <c r="UMY644" s="41"/>
      <c r="UMZ644" s="41"/>
      <c r="UNA644" s="41"/>
      <c r="UNB644" s="41"/>
      <c r="UNC644" s="41"/>
      <c r="UND644" s="41"/>
      <c r="UNE644" s="41"/>
      <c r="UNF644" s="41"/>
      <c r="UNG644" s="41"/>
      <c r="UNH644" s="41"/>
      <c r="UNI644" s="41"/>
      <c r="UNJ644" s="41"/>
      <c r="UNK644" s="41"/>
      <c r="UNL644" s="41"/>
      <c r="UNM644" s="41"/>
      <c r="UNN644" s="41"/>
      <c r="UNO644" s="41"/>
      <c r="UNP644" s="41"/>
      <c r="UNQ644" s="41"/>
      <c r="UNR644" s="41"/>
      <c r="UNS644" s="41"/>
      <c r="UNT644" s="41"/>
      <c r="UNU644" s="41"/>
      <c r="UNV644" s="41"/>
      <c r="UNW644" s="41"/>
      <c r="UNX644" s="41"/>
      <c r="UNY644" s="41"/>
      <c r="UNZ644" s="41"/>
      <c r="UOA644" s="41"/>
      <c r="UOB644" s="41"/>
      <c r="UOC644" s="41"/>
      <c r="UOD644" s="41"/>
      <c r="UOE644" s="41"/>
      <c r="UOF644" s="41"/>
      <c r="UOG644" s="41"/>
      <c r="UOH644" s="41"/>
      <c r="UOI644" s="41"/>
      <c r="UOJ644" s="41"/>
      <c r="UOK644" s="41"/>
      <c r="UOL644" s="41"/>
      <c r="UOM644" s="41"/>
      <c r="UON644" s="41"/>
      <c r="UOO644" s="41"/>
      <c r="UOP644" s="41"/>
      <c r="UOQ644" s="41"/>
      <c r="UOR644" s="41"/>
      <c r="UOS644" s="41"/>
      <c r="UOT644" s="41"/>
      <c r="UOU644" s="41"/>
      <c r="UOV644" s="41"/>
      <c r="UOW644" s="41"/>
      <c r="UOX644" s="41"/>
      <c r="UOY644" s="41"/>
      <c r="UOZ644" s="41"/>
      <c r="UPA644" s="41"/>
      <c r="UPB644" s="41"/>
      <c r="UPC644" s="41"/>
      <c r="UPD644" s="41"/>
      <c r="UPE644" s="41"/>
      <c r="UPF644" s="41"/>
      <c r="UPG644" s="41"/>
      <c r="UPH644" s="41"/>
      <c r="UPI644" s="41"/>
      <c r="UPJ644" s="41"/>
      <c r="UPK644" s="41"/>
      <c r="UPL644" s="41"/>
      <c r="UPM644" s="41"/>
      <c r="UPN644" s="41"/>
      <c r="UPO644" s="41"/>
      <c r="UPP644" s="41"/>
      <c r="UPQ644" s="41"/>
      <c r="UPR644" s="41"/>
      <c r="UPS644" s="41"/>
      <c r="UPT644" s="41"/>
      <c r="UPU644" s="41"/>
      <c r="UPV644" s="41"/>
      <c r="UPW644" s="41"/>
      <c r="UPX644" s="41"/>
      <c r="UPY644" s="41"/>
      <c r="UPZ644" s="41"/>
      <c r="UQA644" s="41"/>
      <c r="UQB644" s="41"/>
      <c r="UQC644" s="41"/>
      <c r="UQD644" s="41"/>
      <c r="UQE644" s="41"/>
      <c r="UQF644" s="41"/>
      <c r="UQG644" s="41"/>
      <c r="UQH644" s="41"/>
      <c r="UQI644" s="41"/>
      <c r="UQJ644" s="41"/>
      <c r="UQK644" s="41"/>
      <c r="UQL644" s="41"/>
      <c r="UQM644" s="41"/>
      <c r="UQN644" s="41"/>
      <c r="UQO644" s="41"/>
      <c r="UQP644" s="41"/>
      <c r="UQQ644" s="41"/>
      <c r="UQR644" s="41"/>
      <c r="UQS644" s="41"/>
      <c r="UQT644" s="41"/>
      <c r="UQU644" s="41"/>
      <c r="UQV644" s="41"/>
      <c r="UQW644" s="41"/>
      <c r="UQX644" s="41"/>
      <c r="UQY644" s="41"/>
      <c r="UQZ644" s="41"/>
      <c r="URA644" s="41"/>
      <c r="URB644" s="41"/>
      <c r="URC644" s="41"/>
      <c r="URD644" s="41"/>
      <c r="URE644" s="41"/>
      <c r="URF644" s="41"/>
      <c r="URG644" s="41"/>
      <c r="URH644" s="41"/>
      <c r="URI644" s="41"/>
      <c r="URJ644" s="41"/>
      <c r="URK644" s="41"/>
      <c r="URL644" s="41"/>
      <c r="URM644" s="41"/>
      <c r="URN644" s="41"/>
      <c r="URO644" s="41"/>
      <c r="URP644" s="41"/>
      <c r="URQ644" s="41"/>
      <c r="URR644" s="41"/>
      <c r="URS644" s="41"/>
      <c r="URT644" s="41"/>
      <c r="URU644" s="41"/>
      <c r="URV644" s="41"/>
      <c r="URW644" s="41"/>
      <c r="URX644" s="41"/>
      <c r="URY644" s="41"/>
      <c r="URZ644" s="41"/>
      <c r="USA644" s="41"/>
      <c r="USB644" s="41"/>
      <c r="USC644" s="41"/>
      <c r="USD644" s="41"/>
      <c r="USE644" s="41"/>
      <c r="USF644" s="41"/>
      <c r="USG644" s="41"/>
      <c r="USH644" s="41"/>
      <c r="USI644" s="41"/>
      <c r="USJ644" s="41"/>
      <c r="USK644" s="41"/>
      <c r="USL644" s="41"/>
      <c r="USM644" s="41"/>
      <c r="USN644" s="41"/>
      <c r="USO644" s="41"/>
      <c r="USP644" s="41"/>
      <c r="USQ644" s="41"/>
      <c r="USR644" s="41"/>
      <c r="USS644" s="41"/>
      <c r="UST644" s="41"/>
      <c r="USU644" s="41"/>
      <c r="USV644" s="41"/>
      <c r="USW644" s="41"/>
      <c r="USX644" s="41"/>
      <c r="USY644" s="41"/>
      <c r="USZ644" s="41"/>
      <c r="UTA644" s="41"/>
      <c r="UTB644" s="41"/>
      <c r="UTC644" s="41"/>
      <c r="UTD644" s="41"/>
      <c r="UTE644" s="41"/>
      <c r="UTF644" s="41"/>
      <c r="UTG644" s="41"/>
      <c r="UTH644" s="41"/>
      <c r="UTI644" s="41"/>
      <c r="UTJ644" s="41"/>
      <c r="UTK644" s="41"/>
      <c r="UTL644" s="41"/>
      <c r="UTM644" s="41"/>
      <c r="UTN644" s="41"/>
      <c r="UTO644" s="41"/>
      <c r="UTP644" s="41"/>
      <c r="UTQ644" s="41"/>
      <c r="UTR644" s="41"/>
      <c r="UTS644" s="41"/>
      <c r="UTT644" s="41"/>
      <c r="UTU644" s="41"/>
      <c r="UTV644" s="41"/>
      <c r="UTW644" s="41"/>
      <c r="UTX644" s="41"/>
      <c r="UTY644" s="41"/>
      <c r="UTZ644" s="41"/>
      <c r="UUA644" s="41"/>
      <c r="UUB644" s="41"/>
      <c r="UUC644" s="41"/>
      <c r="UUD644" s="41"/>
      <c r="UUE644" s="41"/>
      <c r="UUF644" s="41"/>
      <c r="UUG644" s="41"/>
      <c r="UUH644" s="41"/>
      <c r="UUI644" s="41"/>
      <c r="UUJ644" s="41"/>
      <c r="UUK644" s="41"/>
      <c r="UUL644" s="41"/>
      <c r="UUM644" s="41"/>
      <c r="UUN644" s="41"/>
      <c r="UUO644" s="41"/>
      <c r="UUP644" s="41"/>
      <c r="UUQ644" s="41"/>
      <c r="UUR644" s="41"/>
      <c r="UUS644" s="41"/>
      <c r="UUT644" s="41"/>
      <c r="UUU644" s="41"/>
      <c r="UUV644" s="41"/>
      <c r="UUW644" s="41"/>
      <c r="UUX644" s="41"/>
      <c r="UUY644" s="41"/>
      <c r="UUZ644" s="41"/>
      <c r="UVA644" s="41"/>
      <c r="UVB644" s="41"/>
      <c r="UVC644" s="41"/>
      <c r="UVD644" s="41"/>
      <c r="UVE644" s="41"/>
      <c r="UVF644" s="41"/>
      <c r="UVG644" s="41"/>
      <c r="UVH644" s="41"/>
      <c r="UVI644" s="41"/>
      <c r="UVJ644" s="41"/>
      <c r="UVK644" s="41"/>
      <c r="UVL644" s="41"/>
      <c r="UVM644" s="41"/>
      <c r="UVN644" s="41"/>
      <c r="UVO644" s="41"/>
      <c r="UVP644" s="41"/>
      <c r="UVQ644" s="41"/>
      <c r="UVR644" s="41"/>
      <c r="UVS644" s="41"/>
      <c r="UVT644" s="41"/>
      <c r="UVU644" s="41"/>
      <c r="UVV644" s="41"/>
      <c r="UVW644" s="41"/>
      <c r="UVX644" s="41"/>
      <c r="UVY644" s="41"/>
      <c r="UVZ644" s="41"/>
      <c r="UWA644" s="41"/>
      <c r="UWB644" s="41"/>
      <c r="UWC644" s="41"/>
      <c r="UWD644" s="41"/>
      <c r="UWE644" s="41"/>
      <c r="UWF644" s="41"/>
      <c r="UWG644" s="41"/>
      <c r="UWH644" s="41"/>
      <c r="UWI644" s="41"/>
      <c r="UWJ644" s="41"/>
      <c r="UWK644" s="41"/>
      <c r="UWL644" s="41"/>
      <c r="UWM644" s="41"/>
      <c r="UWN644" s="41"/>
      <c r="UWO644" s="41"/>
      <c r="UWP644" s="41"/>
      <c r="UWQ644" s="41"/>
      <c r="UWR644" s="41"/>
      <c r="UWS644" s="41"/>
      <c r="UWT644" s="41"/>
      <c r="UWU644" s="41"/>
      <c r="UWV644" s="41"/>
      <c r="UWW644" s="41"/>
      <c r="UWX644" s="41"/>
      <c r="UWY644" s="41"/>
      <c r="UWZ644" s="41"/>
      <c r="UXA644" s="41"/>
      <c r="UXB644" s="41"/>
      <c r="UXC644" s="41"/>
      <c r="UXD644" s="41"/>
      <c r="UXE644" s="41"/>
      <c r="UXF644" s="41"/>
      <c r="UXG644" s="41"/>
      <c r="UXH644" s="41"/>
      <c r="UXI644" s="41"/>
      <c r="UXJ644" s="41"/>
      <c r="UXK644" s="41"/>
      <c r="UXL644" s="41"/>
      <c r="UXM644" s="41"/>
      <c r="UXN644" s="41"/>
      <c r="UXO644" s="41"/>
      <c r="UXP644" s="41"/>
      <c r="UXQ644" s="41"/>
      <c r="UXR644" s="41"/>
      <c r="UXS644" s="41"/>
      <c r="UXT644" s="41"/>
      <c r="UXU644" s="41"/>
      <c r="UXV644" s="41"/>
      <c r="UXW644" s="41"/>
      <c r="UXX644" s="41"/>
      <c r="UXY644" s="41"/>
      <c r="UXZ644" s="41"/>
      <c r="UYA644" s="41"/>
      <c r="UYB644" s="41"/>
      <c r="UYC644" s="41"/>
      <c r="UYD644" s="41"/>
      <c r="UYE644" s="41"/>
      <c r="UYF644" s="41"/>
      <c r="UYG644" s="41"/>
      <c r="UYH644" s="41"/>
      <c r="UYI644" s="41"/>
      <c r="UYJ644" s="41"/>
      <c r="UYK644" s="41"/>
      <c r="UYL644" s="41"/>
      <c r="UYM644" s="41"/>
      <c r="UYN644" s="41"/>
      <c r="UYO644" s="41"/>
      <c r="UYP644" s="41"/>
      <c r="UYQ644" s="41"/>
      <c r="UYR644" s="41"/>
      <c r="UYS644" s="41"/>
      <c r="UYT644" s="41"/>
      <c r="UYU644" s="41"/>
      <c r="UYV644" s="41"/>
      <c r="UYW644" s="41"/>
      <c r="UYX644" s="41"/>
      <c r="UYY644" s="41"/>
      <c r="UYZ644" s="41"/>
      <c r="UZA644" s="41"/>
      <c r="UZB644" s="41"/>
      <c r="UZC644" s="41"/>
      <c r="UZD644" s="41"/>
      <c r="UZE644" s="41"/>
      <c r="UZF644" s="41"/>
      <c r="UZG644" s="41"/>
      <c r="UZH644" s="41"/>
      <c r="UZI644" s="41"/>
      <c r="UZJ644" s="41"/>
      <c r="UZK644" s="41"/>
      <c r="UZL644" s="41"/>
      <c r="UZM644" s="41"/>
      <c r="UZN644" s="41"/>
      <c r="UZO644" s="41"/>
      <c r="UZP644" s="41"/>
      <c r="UZQ644" s="41"/>
      <c r="UZR644" s="41"/>
      <c r="UZS644" s="41"/>
      <c r="UZT644" s="41"/>
      <c r="UZU644" s="41"/>
      <c r="UZV644" s="41"/>
      <c r="UZW644" s="41"/>
      <c r="UZX644" s="41"/>
      <c r="UZY644" s="41"/>
      <c r="UZZ644" s="41"/>
      <c r="VAA644" s="41"/>
      <c r="VAB644" s="41"/>
      <c r="VAC644" s="41"/>
      <c r="VAD644" s="41"/>
      <c r="VAE644" s="41"/>
      <c r="VAF644" s="41"/>
      <c r="VAG644" s="41"/>
      <c r="VAH644" s="41"/>
      <c r="VAI644" s="41"/>
      <c r="VAJ644" s="41"/>
      <c r="VAK644" s="41"/>
      <c r="VAL644" s="41"/>
      <c r="VAM644" s="41"/>
      <c r="VAN644" s="41"/>
      <c r="VAO644" s="41"/>
      <c r="VAP644" s="41"/>
      <c r="VAQ644" s="41"/>
      <c r="VAR644" s="41"/>
      <c r="VAS644" s="41"/>
      <c r="VAT644" s="41"/>
      <c r="VAU644" s="41"/>
      <c r="VAV644" s="41"/>
      <c r="VAW644" s="41"/>
      <c r="VAX644" s="41"/>
      <c r="VAY644" s="41"/>
      <c r="VAZ644" s="41"/>
      <c r="VBA644" s="41"/>
      <c r="VBB644" s="41"/>
      <c r="VBC644" s="41"/>
      <c r="VBD644" s="41"/>
      <c r="VBE644" s="41"/>
      <c r="VBF644" s="41"/>
      <c r="VBG644" s="41"/>
      <c r="VBH644" s="41"/>
      <c r="VBI644" s="41"/>
      <c r="VBJ644" s="41"/>
      <c r="VBK644" s="41"/>
      <c r="VBL644" s="41"/>
      <c r="VBM644" s="41"/>
      <c r="VBN644" s="41"/>
      <c r="VBO644" s="41"/>
      <c r="VBP644" s="41"/>
      <c r="VBQ644" s="41"/>
      <c r="VBR644" s="41"/>
      <c r="VBS644" s="41"/>
      <c r="VBT644" s="41"/>
      <c r="VBU644" s="41"/>
      <c r="VBV644" s="41"/>
      <c r="VBW644" s="41"/>
      <c r="VBX644" s="41"/>
      <c r="VBY644" s="41"/>
      <c r="VBZ644" s="41"/>
      <c r="VCA644" s="41"/>
      <c r="VCB644" s="41"/>
      <c r="VCC644" s="41"/>
      <c r="VCD644" s="41"/>
      <c r="VCE644" s="41"/>
      <c r="VCF644" s="41"/>
      <c r="VCG644" s="41"/>
      <c r="VCH644" s="41"/>
      <c r="VCI644" s="41"/>
      <c r="VCJ644" s="41"/>
      <c r="VCK644" s="41"/>
      <c r="VCL644" s="41"/>
      <c r="VCM644" s="41"/>
      <c r="VCN644" s="41"/>
      <c r="VCO644" s="41"/>
      <c r="VCP644" s="41"/>
      <c r="VCQ644" s="41"/>
      <c r="VCR644" s="41"/>
      <c r="VCS644" s="41"/>
      <c r="VCT644" s="41"/>
      <c r="VCU644" s="41"/>
      <c r="VCV644" s="41"/>
      <c r="VCW644" s="41"/>
      <c r="VCX644" s="41"/>
      <c r="VCY644" s="41"/>
      <c r="VCZ644" s="41"/>
      <c r="VDA644" s="41"/>
      <c r="VDB644" s="41"/>
      <c r="VDC644" s="41"/>
      <c r="VDD644" s="41"/>
      <c r="VDE644" s="41"/>
      <c r="VDF644" s="41"/>
      <c r="VDG644" s="41"/>
      <c r="VDH644" s="41"/>
      <c r="VDI644" s="41"/>
      <c r="VDJ644" s="41"/>
      <c r="VDK644" s="41"/>
      <c r="VDL644" s="41"/>
      <c r="VDM644" s="41"/>
      <c r="VDN644" s="41"/>
      <c r="VDO644" s="41"/>
      <c r="VDP644" s="41"/>
      <c r="VDQ644" s="41"/>
      <c r="VDR644" s="41"/>
      <c r="VDS644" s="41"/>
      <c r="VDT644" s="41"/>
      <c r="VDU644" s="41"/>
      <c r="VDV644" s="41"/>
      <c r="VDW644" s="41"/>
      <c r="VDX644" s="41"/>
      <c r="VDY644" s="41"/>
      <c r="VDZ644" s="41"/>
      <c r="VEA644" s="41"/>
      <c r="VEB644" s="41"/>
      <c r="VEC644" s="41"/>
      <c r="VED644" s="41"/>
      <c r="VEE644" s="41"/>
      <c r="VEF644" s="41"/>
      <c r="VEG644" s="41"/>
      <c r="VEH644" s="41"/>
      <c r="VEI644" s="41"/>
      <c r="VEJ644" s="41"/>
      <c r="VEK644" s="41"/>
      <c r="VEL644" s="41"/>
      <c r="VEM644" s="41"/>
      <c r="VEN644" s="41"/>
      <c r="VEO644" s="41"/>
      <c r="VEP644" s="41"/>
      <c r="VEQ644" s="41"/>
      <c r="VER644" s="41"/>
      <c r="VES644" s="41"/>
      <c r="VET644" s="41"/>
      <c r="VEU644" s="41"/>
      <c r="VEV644" s="41"/>
      <c r="VEW644" s="41"/>
      <c r="VEX644" s="41"/>
      <c r="VEY644" s="41"/>
      <c r="VEZ644" s="41"/>
      <c r="VFA644" s="41"/>
      <c r="VFB644" s="41"/>
      <c r="VFC644" s="41"/>
      <c r="VFD644" s="41"/>
      <c r="VFE644" s="41"/>
      <c r="VFF644" s="41"/>
      <c r="VFG644" s="41"/>
      <c r="VFH644" s="41"/>
      <c r="VFI644" s="41"/>
      <c r="VFJ644" s="41"/>
      <c r="VFK644" s="41"/>
      <c r="VFL644" s="41"/>
      <c r="VFM644" s="41"/>
      <c r="VFN644" s="41"/>
      <c r="VFO644" s="41"/>
      <c r="VFP644" s="41"/>
      <c r="VFQ644" s="41"/>
      <c r="VFR644" s="41"/>
      <c r="VFS644" s="41"/>
      <c r="VFT644" s="41"/>
      <c r="VFU644" s="41"/>
      <c r="VFV644" s="41"/>
      <c r="VFW644" s="41"/>
      <c r="VFX644" s="41"/>
      <c r="VFY644" s="41"/>
      <c r="VFZ644" s="41"/>
      <c r="VGA644" s="41"/>
      <c r="VGB644" s="41"/>
      <c r="VGC644" s="41"/>
      <c r="VGD644" s="41"/>
      <c r="VGE644" s="41"/>
      <c r="VGF644" s="41"/>
      <c r="VGG644" s="41"/>
      <c r="VGH644" s="41"/>
      <c r="VGI644" s="41"/>
      <c r="VGJ644" s="41"/>
      <c r="VGK644" s="41"/>
      <c r="VGL644" s="41"/>
      <c r="VGM644" s="41"/>
      <c r="VGN644" s="41"/>
      <c r="VGO644" s="41"/>
      <c r="VGP644" s="41"/>
      <c r="VGQ644" s="41"/>
      <c r="VGR644" s="41"/>
      <c r="VGS644" s="41"/>
      <c r="VGT644" s="41"/>
      <c r="VGU644" s="41"/>
      <c r="VGV644" s="41"/>
      <c r="VGW644" s="41"/>
      <c r="VGX644" s="41"/>
      <c r="VGY644" s="41"/>
      <c r="VGZ644" s="41"/>
      <c r="VHA644" s="41"/>
      <c r="VHB644" s="41"/>
      <c r="VHC644" s="41"/>
      <c r="VHD644" s="41"/>
      <c r="VHE644" s="41"/>
      <c r="VHF644" s="41"/>
      <c r="VHG644" s="41"/>
      <c r="VHH644" s="41"/>
      <c r="VHI644" s="41"/>
      <c r="VHJ644" s="41"/>
      <c r="VHK644" s="41"/>
      <c r="VHL644" s="41"/>
      <c r="VHM644" s="41"/>
      <c r="VHN644" s="41"/>
      <c r="VHO644" s="41"/>
      <c r="VHP644" s="41"/>
      <c r="VHQ644" s="41"/>
      <c r="VHR644" s="41"/>
      <c r="VHS644" s="41"/>
      <c r="VHT644" s="41"/>
      <c r="VHU644" s="41"/>
      <c r="VHV644" s="41"/>
      <c r="VHW644" s="41"/>
      <c r="VHX644" s="41"/>
      <c r="VHY644" s="41"/>
      <c r="VHZ644" s="41"/>
      <c r="VIA644" s="41"/>
      <c r="VIB644" s="41"/>
      <c r="VIC644" s="41"/>
      <c r="VID644" s="41"/>
      <c r="VIE644" s="41"/>
      <c r="VIF644" s="41"/>
      <c r="VIG644" s="41"/>
      <c r="VIH644" s="41"/>
      <c r="VII644" s="41"/>
      <c r="VIJ644" s="41"/>
      <c r="VIK644" s="41"/>
      <c r="VIL644" s="41"/>
      <c r="VIM644" s="41"/>
      <c r="VIN644" s="41"/>
      <c r="VIO644" s="41"/>
      <c r="VIP644" s="41"/>
      <c r="VIQ644" s="41"/>
      <c r="VIR644" s="41"/>
      <c r="VIS644" s="41"/>
      <c r="VIT644" s="41"/>
      <c r="VIU644" s="41"/>
      <c r="VIV644" s="41"/>
      <c r="VIW644" s="41"/>
      <c r="VIX644" s="41"/>
      <c r="VIY644" s="41"/>
      <c r="VIZ644" s="41"/>
      <c r="VJA644" s="41"/>
      <c r="VJB644" s="41"/>
      <c r="VJC644" s="41"/>
      <c r="VJD644" s="41"/>
      <c r="VJE644" s="41"/>
      <c r="VJF644" s="41"/>
      <c r="VJG644" s="41"/>
      <c r="VJH644" s="41"/>
      <c r="VJI644" s="41"/>
      <c r="VJJ644" s="41"/>
      <c r="VJK644" s="41"/>
      <c r="VJL644" s="41"/>
      <c r="VJM644" s="41"/>
      <c r="VJN644" s="41"/>
      <c r="VJO644" s="41"/>
      <c r="VJP644" s="41"/>
      <c r="VJQ644" s="41"/>
      <c r="VJR644" s="41"/>
      <c r="VJS644" s="41"/>
      <c r="VJT644" s="41"/>
      <c r="VJU644" s="41"/>
      <c r="VJV644" s="41"/>
      <c r="VJW644" s="41"/>
      <c r="VJX644" s="41"/>
      <c r="VJY644" s="41"/>
      <c r="VJZ644" s="41"/>
      <c r="VKA644" s="41"/>
      <c r="VKB644" s="41"/>
      <c r="VKC644" s="41"/>
      <c r="VKD644" s="41"/>
      <c r="VKE644" s="41"/>
      <c r="VKF644" s="41"/>
      <c r="VKG644" s="41"/>
      <c r="VKH644" s="41"/>
      <c r="VKI644" s="41"/>
      <c r="VKJ644" s="41"/>
      <c r="VKK644" s="41"/>
      <c r="VKL644" s="41"/>
      <c r="VKM644" s="41"/>
      <c r="VKN644" s="41"/>
      <c r="VKO644" s="41"/>
      <c r="VKP644" s="41"/>
      <c r="VKQ644" s="41"/>
      <c r="VKR644" s="41"/>
      <c r="VKS644" s="41"/>
      <c r="VKT644" s="41"/>
      <c r="VKU644" s="41"/>
      <c r="VKV644" s="41"/>
      <c r="VKW644" s="41"/>
      <c r="VKX644" s="41"/>
      <c r="VKY644" s="41"/>
      <c r="VKZ644" s="41"/>
      <c r="VLA644" s="41"/>
      <c r="VLB644" s="41"/>
      <c r="VLC644" s="41"/>
      <c r="VLD644" s="41"/>
      <c r="VLE644" s="41"/>
      <c r="VLF644" s="41"/>
      <c r="VLG644" s="41"/>
      <c r="VLH644" s="41"/>
      <c r="VLI644" s="41"/>
      <c r="VLJ644" s="41"/>
      <c r="VLK644" s="41"/>
      <c r="VLL644" s="41"/>
      <c r="VLM644" s="41"/>
      <c r="VLN644" s="41"/>
      <c r="VLO644" s="41"/>
      <c r="VLP644" s="41"/>
      <c r="VLQ644" s="41"/>
      <c r="VLR644" s="41"/>
      <c r="VLS644" s="41"/>
      <c r="VLT644" s="41"/>
      <c r="VLU644" s="41"/>
      <c r="VLV644" s="41"/>
      <c r="VLW644" s="41"/>
      <c r="VLX644" s="41"/>
      <c r="VLY644" s="41"/>
      <c r="VLZ644" s="41"/>
      <c r="VMA644" s="41"/>
      <c r="VMB644" s="41"/>
      <c r="VMC644" s="41"/>
      <c r="VMD644" s="41"/>
      <c r="VME644" s="41"/>
      <c r="VMF644" s="41"/>
      <c r="VMG644" s="41"/>
      <c r="VMH644" s="41"/>
      <c r="VMI644" s="41"/>
      <c r="VMJ644" s="41"/>
      <c r="VMK644" s="41"/>
      <c r="VML644" s="41"/>
      <c r="VMM644" s="41"/>
      <c r="VMN644" s="41"/>
      <c r="VMO644" s="41"/>
      <c r="VMP644" s="41"/>
      <c r="VMQ644" s="41"/>
      <c r="VMR644" s="41"/>
      <c r="VMS644" s="41"/>
      <c r="VMT644" s="41"/>
      <c r="VMU644" s="41"/>
      <c r="VMV644" s="41"/>
      <c r="VMW644" s="41"/>
      <c r="VMX644" s="41"/>
      <c r="VMY644" s="41"/>
      <c r="VMZ644" s="41"/>
      <c r="VNA644" s="41"/>
      <c r="VNB644" s="41"/>
      <c r="VNC644" s="41"/>
      <c r="VND644" s="41"/>
      <c r="VNE644" s="41"/>
      <c r="VNF644" s="41"/>
      <c r="VNG644" s="41"/>
      <c r="VNH644" s="41"/>
      <c r="VNI644" s="41"/>
      <c r="VNJ644" s="41"/>
      <c r="VNK644" s="41"/>
      <c r="VNL644" s="41"/>
      <c r="VNM644" s="41"/>
      <c r="VNN644" s="41"/>
      <c r="VNO644" s="41"/>
      <c r="VNP644" s="41"/>
      <c r="VNQ644" s="41"/>
      <c r="VNR644" s="41"/>
      <c r="VNS644" s="41"/>
      <c r="VNT644" s="41"/>
      <c r="VNU644" s="41"/>
      <c r="VNV644" s="41"/>
      <c r="VNW644" s="41"/>
      <c r="VNX644" s="41"/>
      <c r="VNY644" s="41"/>
      <c r="VNZ644" s="41"/>
      <c r="VOA644" s="41"/>
      <c r="VOB644" s="41"/>
      <c r="VOC644" s="41"/>
      <c r="VOD644" s="41"/>
      <c r="VOE644" s="41"/>
      <c r="VOF644" s="41"/>
      <c r="VOG644" s="41"/>
      <c r="VOH644" s="41"/>
      <c r="VOI644" s="41"/>
      <c r="VOJ644" s="41"/>
      <c r="VOK644" s="41"/>
      <c r="VOL644" s="41"/>
      <c r="VOM644" s="41"/>
      <c r="VON644" s="41"/>
      <c r="VOO644" s="41"/>
      <c r="VOP644" s="41"/>
      <c r="VOQ644" s="41"/>
      <c r="VOR644" s="41"/>
      <c r="VOS644" s="41"/>
      <c r="VOT644" s="41"/>
      <c r="VOU644" s="41"/>
      <c r="VOV644" s="41"/>
      <c r="VOW644" s="41"/>
      <c r="VOX644" s="41"/>
      <c r="VOY644" s="41"/>
      <c r="VOZ644" s="41"/>
      <c r="VPA644" s="41"/>
      <c r="VPB644" s="41"/>
      <c r="VPC644" s="41"/>
      <c r="VPD644" s="41"/>
      <c r="VPE644" s="41"/>
      <c r="VPF644" s="41"/>
      <c r="VPG644" s="41"/>
      <c r="VPH644" s="41"/>
      <c r="VPI644" s="41"/>
      <c r="VPJ644" s="41"/>
      <c r="VPK644" s="41"/>
      <c r="VPL644" s="41"/>
      <c r="VPM644" s="41"/>
      <c r="VPN644" s="41"/>
      <c r="VPO644" s="41"/>
      <c r="VPP644" s="41"/>
      <c r="VPQ644" s="41"/>
      <c r="VPR644" s="41"/>
      <c r="VPS644" s="41"/>
      <c r="VPT644" s="41"/>
      <c r="VPU644" s="41"/>
      <c r="VPV644" s="41"/>
      <c r="VPW644" s="41"/>
      <c r="VPX644" s="41"/>
      <c r="VPY644" s="41"/>
      <c r="VPZ644" s="41"/>
      <c r="VQA644" s="41"/>
      <c r="VQB644" s="41"/>
      <c r="VQC644" s="41"/>
      <c r="VQD644" s="41"/>
      <c r="VQE644" s="41"/>
      <c r="VQF644" s="41"/>
      <c r="VQG644" s="41"/>
      <c r="VQH644" s="41"/>
      <c r="VQI644" s="41"/>
      <c r="VQJ644" s="41"/>
      <c r="VQK644" s="41"/>
      <c r="VQL644" s="41"/>
      <c r="VQM644" s="41"/>
      <c r="VQN644" s="41"/>
      <c r="VQO644" s="41"/>
      <c r="VQP644" s="41"/>
      <c r="VQQ644" s="41"/>
      <c r="VQR644" s="41"/>
      <c r="VQS644" s="41"/>
      <c r="VQT644" s="41"/>
      <c r="VQU644" s="41"/>
      <c r="VQV644" s="41"/>
      <c r="VQW644" s="41"/>
      <c r="VQX644" s="41"/>
      <c r="VQY644" s="41"/>
      <c r="VQZ644" s="41"/>
      <c r="VRA644" s="41"/>
      <c r="VRB644" s="41"/>
      <c r="VRC644" s="41"/>
      <c r="VRD644" s="41"/>
      <c r="VRE644" s="41"/>
      <c r="VRF644" s="41"/>
      <c r="VRG644" s="41"/>
      <c r="VRH644" s="41"/>
      <c r="VRI644" s="41"/>
      <c r="VRJ644" s="41"/>
      <c r="VRK644" s="41"/>
      <c r="VRL644" s="41"/>
      <c r="VRM644" s="41"/>
      <c r="VRN644" s="41"/>
      <c r="VRO644" s="41"/>
      <c r="VRP644" s="41"/>
      <c r="VRQ644" s="41"/>
      <c r="VRR644" s="41"/>
      <c r="VRS644" s="41"/>
      <c r="VRT644" s="41"/>
      <c r="VRU644" s="41"/>
      <c r="VRV644" s="41"/>
      <c r="VRW644" s="41"/>
      <c r="VRX644" s="41"/>
      <c r="VRY644" s="41"/>
      <c r="VRZ644" s="41"/>
      <c r="VSA644" s="41"/>
      <c r="VSB644" s="41"/>
      <c r="VSC644" s="41"/>
      <c r="VSD644" s="41"/>
      <c r="VSE644" s="41"/>
      <c r="VSF644" s="41"/>
      <c r="VSG644" s="41"/>
      <c r="VSH644" s="41"/>
      <c r="VSI644" s="41"/>
      <c r="VSJ644" s="41"/>
      <c r="VSK644" s="41"/>
      <c r="VSL644" s="41"/>
      <c r="VSM644" s="41"/>
      <c r="VSN644" s="41"/>
      <c r="VSO644" s="41"/>
      <c r="VSP644" s="41"/>
      <c r="VSQ644" s="41"/>
      <c r="VSR644" s="41"/>
      <c r="VSS644" s="41"/>
      <c r="VST644" s="41"/>
      <c r="VSU644" s="41"/>
      <c r="VSV644" s="41"/>
      <c r="VSW644" s="41"/>
      <c r="VSX644" s="41"/>
      <c r="VSY644" s="41"/>
      <c r="VSZ644" s="41"/>
      <c r="VTA644" s="41"/>
      <c r="VTB644" s="41"/>
      <c r="VTC644" s="41"/>
      <c r="VTD644" s="41"/>
      <c r="VTE644" s="41"/>
      <c r="VTF644" s="41"/>
      <c r="VTG644" s="41"/>
      <c r="VTH644" s="41"/>
      <c r="VTI644" s="41"/>
      <c r="VTJ644" s="41"/>
      <c r="VTK644" s="41"/>
      <c r="VTL644" s="41"/>
      <c r="VTM644" s="41"/>
      <c r="VTN644" s="41"/>
      <c r="VTO644" s="41"/>
      <c r="VTP644" s="41"/>
      <c r="VTQ644" s="41"/>
      <c r="VTR644" s="41"/>
      <c r="VTS644" s="41"/>
      <c r="VTT644" s="41"/>
      <c r="VTU644" s="41"/>
      <c r="VTV644" s="41"/>
      <c r="VTW644" s="41"/>
      <c r="VTX644" s="41"/>
      <c r="VTY644" s="41"/>
      <c r="VTZ644" s="41"/>
      <c r="VUA644" s="41"/>
      <c r="VUB644" s="41"/>
      <c r="VUC644" s="41"/>
      <c r="VUD644" s="41"/>
      <c r="VUE644" s="41"/>
      <c r="VUF644" s="41"/>
      <c r="VUG644" s="41"/>
      <c r="VUH644" s="41"/>
      <c r="VUI644" s="41"/>
      <c r="VUJ644" s="41"/>
      <c r="VUK644" s="41"/>
      <c r="VUL644" s="41"/>
      <c r="VUM644" s="41"/>
      <c r="VUN644" s="41"/>
      <c r="VUO644" s="41"/>
      <c r="VUP644" s="41"/>
      <c r="VUQ644" s="41"/>
      <c r="VUR644" s="41"/>
      <c r="VUS644" s="41"/>
      <c r="VUT644" s="41"/>
      <c r="VUU644" s="41"/>
      <c r="VUV644" s="41"/>
      <c r="VUW644" s="41"/>
      <c r="VUX644" s="41"/>
      <c r="VUY644" s="41"/>
      <c r="VUZ644" s="41"/>
      <c r="VVA644" s="41"/>
      <c r="VVB644" s="41"/>
      <c r="VVC644" s="41"/>
      <c r="VVD644" s="41"/>
      <c r="VVE644" s="41"/>
      <c r="VVF644" s="41"/>
      <c r="VVG644" s="41"/>
      <c r="VVH644" s="41"/>
      <c r="VVI644" s="41"/>
      <c r="VVJ644" s="41"/>
      <c r="VVK644" s="41"/>
      <c r="VVL644" s="41"/>
      <c r="VVM644" s="41"/>
      <c r="VVN644" s="41"/>
      <c r="VVO644" s="41"/>
      <c r="VVP644" s="41"/>
      <c r="VVQ644" s="41"/>
      <c r="VVR644" s="41"/>
      <c r="VVS644" s="41"/>
      <c r="VVT644" s="41"/>
      <c r="VVU644" s="41"/>
      <c r="VVV644" s="41"/>
      <c r="VVW644" s="41"/>
      <c r="VVX644" s="41"/>
      <c r="VVY644" s="41"/>
      <c r="VVZ644" s="41"/>
      <c r="VWA644" s="41"/>
      <c r="VWB644" s="41"/>
      <c r="VWC644" s="41"/>
      <c r="VWD644" s="41"/>
      <c r="VWE644" s="41"/>
      <c r="VWF644" s="41"/>
      <c r="VWG644" s="41"/>
      <c r="VWH644" s="41"/>
      <c r="VWI644" s="41"/>
      <c r="VWJ644" s="41"/>
      <c r="VWK644" s="41"/>
      <c r="VWL644" s="41"/>
      <c r="VWM644" s="41"/>
      <c r="VWN644" s="41"/>
      <c r="VWO644" s="41"/>
      <c r="VWP644" s="41"/>
      <c r="VWQ644" s="41"/>
      <c r="VWR644" s="41"/>
      <c r="VWS644" s="41"/>
      <c r="VWT644" s="41"/>
      <c r="VWU644" s="41"/>
      <c r="VWV644" s="41"/>
      <c r="VWW644" s="41"/>
      <c r="VWX644" s="41"/>
      <c r="VWY644" s="41"/>
      <c r="VWZ644" s="41"/>
      <c r="VXA644" s="41"/>
      <c r="VXB644" s="41"/>
      <c r="VXC644" s="41"/>
      <c r="VXD644" s="41"/>
      <c r="VXE644" s="41"/>
      <c r="VXF644" s="41"/>
      <c r="VXG644" s="41"/>
      <c r="VXH644" s="41"/>
      <c r="VXI644" s="41"/>
      <c r="VXJ644" s="41"/>
      <c r="VXK644" s="41"/>
      <c r="VXL644" s="41"/>
      <c r="VXM644" s="41"/>
      <c r="VXN644" s="41"/>
      <c r="VXO644" s="41"/>
      <c r="VXP644" s="41"/>
      <c r="VXQ644" s="41"/>
      <c r="VXR644" s="41"/>
      <c r="VXS644" s="41"/>
      <c r="VXT644" s="41"/>
      <c r="VXU644" s="41"/>
      <c r="VXV644" s="41"/>
      <c r="VXW644" s="41"/>
      <c r="VXX644" s="41"/>
      <c r="VXY644" s="41"/>
      <c r="VXZ644" s="41"/>
      <c r="VYA644" s="41"/>
      <c r="VYB644" s="41"/>
      <c r="VYC644" s="41"/>
      <c r="VYD644" s="41"/>
      <c r="VYE644" s="41"/>
      <c r="VYF644" s="41"/>
      <c r="VYG644" s="41"/>
      <c r="VYH644" s="41"/>
      <c r="VYI644" s="41"/>
      <c r="VYJ644" s="41"/>
      <c r="VYK644" s="41"/>
      <c r="VYL644" s="41"/>
      <c r="VYM644" s="41"/>
      <c r="VYN644" s="41"/>
      <c r="VYO644" s="41"/>
      <c r="VYP644" s="41"/>
      <c r="VYQ644" s="41"/>
      <c r="VYR644" s="41"/>
      <c r="VYS644" s="41"/>
      <c r="VYT644" s="41"/>
      <c r="VYU644" s="41"/>
      <c r="VYV644" s="41"/>
      <c r="VYW644" s="41"/>
      <c r="VYX644" s="41"/>
      <c r="VYY644" s="41"/>
      <c r="VYZ644" s="41"/>
      <c r="VZA644" s="41"/>
      <c r="VZB644" s="41"/>
      <c r="VZC644" s="41"/>
      <c r="VZD644" s="41"/>
      <c r="VZE644" s="41"/>
      <c r="VZF644" s="41"/>
      <c r="VZG644" s="41"/>
      <c r="VZH644" s="41"/>
      <c r="VZI644" s="41"/>
      <c r="VZJ644" s="41"/>
      <c r="VZK644" s="41"/>
      <c r="VZL644" s="41"/>
      <c r="VZM644" s="41"/>
      <c r="VZN644" s="41"/>
      <c r="VZO644" s="41"/>
      <c r="VZP644" s="41"/>
      <c r="VZQ644" s="41"/>
      <c r="VZR644" s="41"/>
      <c r="VZS644" s="41"/>
      <c r="VZT644" s="41"/>
      <c r="VZU644" s="41"/>
      <c r="VZV644" s="41"/>
      <c r="VZW644" s="41"/>
      <c r="VZX644" s="41"/>
      <c r="VZY644" s="41"/>
      <c r="VZZ644" s="41"/>
      <c r="WAA644" s="41"/>
      <c r="WAB644" s="41"/>
      <c r="WAC644" s="41"/>
      <c r="WAD644" s="41"/>
      <c r="WAE644" s="41"/>
      <c r="WAF644" s="41"/>
      <c r="WAG644" s="41"/>
      <c r="WAH644" s="41"/>
      <c r="WAI644" s="41"/>
      <c r="WAJ644" s="41"/>
      <c r="WAK644" s="41"/>
      <c r="WAL644" s="41"/>
      <c r="WAM644" s="41"/>
      <c r="WAN644" s="41"/>
      <c r="WAO644" s="41"/>
      <c r="WAP644" s="41"/>
      <c r="WAQ644" s="41"/>
      <c r="WAR644" s="41"/>
      <c r="WAS644" s="41"/>
      <c r="WAT644" s="41"/>
      <c r="WAU644" s="41"/>
      <c r="WAV644" s="41"/>
      <c r="WAW644" s="41"/>
      <c r="WAX644" s="41"/>
      <c r="WAY644" s="41"/>
      <c r="WAZ644" s="41"/>
      <c r="WBA644" s="41"/>
      <c r="WBB644" s="41"/>
      <c r="WBC644" s="41"/>
      <c r="WBD644" s="41"/>
      <c r="WBE644" s="41"/>
      <c r="WBF644" s="41"/>
      <c r="WBG644" s="41"/>
      <c r="WBH644" s="41"/>
      <c r="WBI644" s="41"/>
      <c r="WBJ644" s="41"/>
      <c r="WBK644" s="41"/>
      <c r="WBL644" s="41"/>
      <c r="WBM644" s="41"/>
      <c r="WBN644" s="41"/>
      <c r="WBO644" s="41"/>
      <c r="WBP644" s="41"/>
      <c r="WBQ644" s="41"/>
      <c r="WBR644" s="41"/>
      <c r="WBS644" s="41"/>
      <c r="WBT644" s="41"/>
      <c r="WBU644" s="41"/>
      <c r="WBV644" s="41"/>
      <c r="WBW644" s="41"/>
      <c r="WBX644" s="41"/>
      <c r="WBY644" s="41"/>
      <c r="WBZ644" s="41"/>
      <c r="WCA644" s="41"/>
      <c r="WCB644" s="41"/>
      <c r="WCC644" s="41"/>
      <c r="WCD644" s="41"/>
      <c r="WCE644" s="41"/>
      <c r="WCF644" s="41"/>
      <c r="WCG644" s="41"/>
      <c r="WCH644" s="41"/>
      <c r="WCI644" s="41"/>
      <c r="WCJ644" s="41"/>
      <c r="WCK644" s="41"/>
      <c r="WCL644" s="41"/>
      <c r="WCM644" s="41"/>
      <c r="WCN644" s="41"/>
      <c r="WCO644" s="41"/>
      <c r="WCP644" s="41"/>
      <c r="WCQ644" s="41"/>
      <c r="WCR644" s="41"/>
      <c r="WCS644" s="41"/>
      <c r="WCT644" s="41"/>
      <c r="WCU644" s="41"/>
      <c r="WCV644" s="41"/>
      <c r="WCW644" s="41"/>
      <c r="WCX644" s="41"/>
      <c r="WCY644" s="41"/>
      <c r="WCZ644" s="41"/>
      <c r="WDA644" s="41"/>
      <c r="WDB644" s="41"/>
      <c r="WDC644" s="41"/>
      <c r="WDD644" s="41"/>
      <c r="WDE644" s="41"/>
      <c r="WDF644" s="41"/>
      <c r="WDG644" s="41"/>
      <c r="WDH644" s="41"/>
      <c r="WDI644" s="41"/>
      <c r="WDJ644" s="41"/>
      <c r="WDK644" s="41"/>
      <c r="WDL644" s="41"/>
      <c r="WDM644" s="41"/>
      <c r="WDN644" s="41"/>
      <c r="WDO644" s="41"/>
      <c r="WDP644" s="41"/>
      <c r="WDQ644" s="41"/>
      <c r="WDR644" s="41"/>
      <c r="WDS644" s="41"/>
      <c r="WDT644" s="41"/>
      <c r="WDU644" s="41"/>
      <c r="WDV644" s="41"/>
      <c r="WDW644" s="41"/>
      <c r="WDX644" s="41"/>
      <c r="WDY644" s="41"/>
      <c r="WDZ644" s="41"/>
      <c r="WEA644" s="41"/>
      <c r="WEB644" s="41"/>
      <c r="WEC644" s="41"/>
      <c r="WED644" s="41"/>
      <c r="WEE644" s="41"/>
      <c r="WEF644" s="41"/>
      <c r="WEG644" s="41"/>
      <c r="WEH644" s="41"/>
      <c r="WEI644" s="41"/>
      <c r="WEJ644" s="41"/>
      <c r="WEK644" s="41"/>
      <c r="WEL644" s="41"/>
      <c r="WEM644" s="41"/>
      <c r="WEN644" s="41"/>
      <c r="WEO644" s="41"/>
      <c r="WEP644" s="41"/>
      <c r="WEQ644" s="41"/>
      <c r="WER644" s="41"/>
      <c r="WES644" s="41"/>
      <c r="WET644" s="41"/>
      <c r="WEU644" s="41"/>
      <c r="WEV644" s="41"/>
      <c r="WEW644" s="41"/>
      <c r="WEX644" s="41"/>
      <c r="WEY644" s="41"/>
      <c r="WEZ644" s="41"/>
      <c r="WFA644" s="41"/>
      <c r="WFB644" s="41"/>
      <c r="WFC644" s="41"/>
      <c r="WFD644" s="41"/>
      <c r="WFE644" s="41"/>
      <c r="WFF644" s="41"/>
      <c r="WFG644" s="41"/>
      <c r="WFH644" s="41"/>
      <c r="WFI644" s="41"/>
      <c r="WFJ644" s="41"/>
      <c r="WFK644" s="41"/>
      <c r="WFL644" s="41"/>
      <c r="WFM644" s="41"/>
      <c r="WFN644" s="41"/>
      <c r="WFO644" s="41"/>
      <c r="WFP644" s="41"/>
      <c r="WFQ644" s="41"/>
      <c r="WFR644" s="41"/>
      <c r="WFS644" s="41"/>
      <c r="WFT644" s="41"/>
      <c r="WFU644" s="41"/>
      <c r="WFV644" s="41"/>
      <c r="WFW644" s="41"/>
      <c r="WFX644" s="41"/>
      <c r="WFY644" s="41"/>
      <c r="WFZ644" s="41"/>
      <c r="WGA644" s="41"/>
      <c r="WGB644" s="41"/>
      <c r="WGC644" s="41"/>
      <c r="WGD644" s="41"/>
      <c r="WGE644" s="41"/>
      <c r="WGF644" s="41"/>
      <c r="WGG644" s="41"/>
      <c r="WGH644" s="41"/>
      <c r="WGI644" s="41"/>
      <c r="WGJ644" s="41"/>
      <c r="WGK644" s="41"/>
      <c r="WGL644" s="41"/>
      <c r="WGM644" s="41"/>
      <c r="WGN644" s="41"/>
      <c r="WGO644" s="41"/>
      <c r="WGP644" s="41"/>
      <c r="WGQ644" s="41"/>
      <c r="WGR644" s="41"/>
      <c r="WGS644" s="41"/>
      <c r="WGT644" s="41"/>
      <c r="WGU644" s="41"/>
      <c r="WGV644" s="41"/>
      <c r="WGW644" s="41"/>
      <c r="WGX644" s="41"/>
      <c r="WGY644" s="41"/>
      <c r="WGZ644" s="41"/>
      <c r="WHA644" s="41"/>
      <c r="WHB644" s="41"/>
      <c r="WHC644" s="41"/>
      <c r="WHD644" s="41"/>
      <c r="WHE644" s="41"/>
      <c r="WHF644" s="41"/>
      <c r="WHG644" s="41"/>
      <c r="WHH644" s="41"/>
      <c r="WHI644" s="41"/>
      <c r="WHJ644" s="41"/>
      <c r="WHK644" s="41"/>
      <c r="WHL644" s="41"/>
      <c r="WHM644" s="41"/>
      <c r="WHN644" s="41"/>
      <c r="WHO644" s="41"/>
      <c r="WHP644" s="41"/>
      <c r="WHQ644" s="41"/>
      <c r="WHR644" s="41"/>
      <c r="WHS644" s="41"/>
      <c r="WHT644" s="41"/>
      <c r="WHU644" s="41"/>
      <c r="WHV644" s="41"/>
      <c r="WHW644" s="41"/>
      <c r="WHX644" s="41"/>
      <c r="WHY644" s="41"/>
      <c r="WHZ644" s="41"/>
      <c r="WIA644" s="41"/>
      <c r="WIB644" s="41"/>
      <c r="WIC644" s="41"/>
      <c r="WID644" s="41"/>
      <c r="WIE644" s="41"/>
      <c r="WIF644" s="41"/>
      <c r="WIG644" s="41"/>
      <c r="WIH644" s="41"/>
      <c r="WII644" s="41"/>
      <c r="WIJ644" s="41"/>
      <c r="WIK644" s="41"/>
      <c r="WIL644" s="41"/>
      <c r="WIM644" s="41"/>
      <c r="WIN644" s="41"/>
      <c r="WIO644" s="41"/>
      <c r="WIP644" s="41"/>
      <c r="WIQ644" s="41"/>
      <c r="WIR644" s="41"/>
      <c r="WIS644" s="41"/>
      <c r="WIT644" s="41"/>
      <c r="WIU644" s="41"/>
      <c r="WIV644" s="41"/>
      <c r="WIW644" s="41"/>
      <c r="WIX644" s="41"/>
      <c r="WIY644" s="41"/>
      <c r="WIZ644" s="41"/>
      <c r="WJA644" s="41"/>
      <c r="WJB644" s="41"/>
      <c r="WJC644" s="41"/>
      <c r="WJD644" s="41"/>
      <c r="WJE644" s="41"/>
      <c r="WJF644" s="41"/>
      <c r="WJG644" s="41"/>
      <c r="WJH644" s="41"/>
      <c r="WJI644" s="41"/>
      <c r="WJJ644" s="41"/>
      <c r="WJK644" s="41"/>
      <c r="WJL644" s="41"/>
      <c r="WJM644" s="41"/>
      <c r="WJN644" s="41"/>
      <c r="WJO644" s="41"/>
      <c r="WJP644" s="41"/>
      <c r="WJQ644" s="41"/>
      <c r="WJR644" s="41"/>
      <c r="WJS644" s="41"/>
      <c r="WJT644" s="41"/>
      <c r="WJU644" s="41"/>
      <c r="WJV644" s="41"/>
      <c r="WJW644" s="41"/>
      <c r="WJX644" s="41"/>
      <c r="WJY644" s="41"/>
      <c r="WJZ644" s="41"/>
      <c r="WKA644" s="41"/>
      <c r="WKB644" s="41"/>
      <c r="WKC644" s="41"/>
      <c r="WKD644" s="41"/>
      <c r="WKE644" s="41"/>
      <c r="WKF644" s="41"/>
      <c r="WKG644" s="41"/>
      <c r="WKH644" s="41"/>
      <c r="WKI644" s="41"/>
      <c r="WKJ644" s="41"/>
      <c r="WKK644" s="41"/>
      <c r="WKL644" s="41"/>
      <c r="WKM644" s="41"/>
      <c r="WKN644" s="41"/>
      <c r="WKO644" s="41"/>
      <c r="WKP644" s="41"/>
      <c r="WKQ644" s="41"/>
      <c r="WKR644" s="41"/>
      <c r="WKS644" s="41"/>
      <c r="WKT644" s="41"/>
      <c r="WKU644" s="41"/>
      <c r="WKV644" s="41"/>
      <c r="WKW644" s="41"/>
      <c r="WKX644" s="41"/>
      <c r="WKY644" s="41"/>
      <c r="WKZ644" s="41"/>
      <c r="WLA644" s="41"/>
      <c r="WLB644" s="41"/>
      <c r="WLC644" s="41"/>
      <c r="WLD644" s="41"/>
      <c r="WLE644" s="41"/>
      <c r="WLF644" s="41"/>
      <c r="WLG644" s="41"/>
      <c r="WLH644" s="41"/>
      <c r="WLI644" s="41"/>
      <c r="WLJ644" s="41"/>
      <c r="WLK644" s="41"/>
      <c r="WLL644" s="41"/>
      <c r="WLM644" s="41"/>
      <c r="WLN644" s="41"/>
      <c r="WLO644" s="41"/>
      <c r="WLP644" s="41"/>
      <c r="WLQ644" s="41"/>
      <c r="WLR644" s="41"/>
      <c r="WLS644" s="41"/>
      <c r="WLT644" s="41"/>
      <c r="WLU644" s="41"/>
      <c r="WLV644" s="41"/>
      <c r="WLW644" s="41"/>
      <c r="WLX644" s="41"/>
      <c r="WLY644" s="41"/>
      <c r="WLZ644" s="41"/>
      <c r="WMA644" s="41"/>
      <c r="WMB644" s="41"/>
      <c r="WMC644" s="41"/>
      <c r="WMD644" s="41"/>
      <c r="WME644" s="41"/>
      <c r="WMF644" s="41"/>
      <c r="WMG644" s="41"/>
      <c r="WMH644" s="41"/>
      <c r="WMI644" s="41"/>
      <c r="WMJ644" s="41"/>
      <c r="WMK644" s="41"/>
      <c r="WML644" s="41"/>
      <c r="WMM644" s="41"/>
      <c r="WMN644" s="41"/>
      <c r="WMO644" s="41"/>
      <c r="WMP644" s="41"/>
      <c r="WMQ644" s="41"/>
      <c r="WMR644" s="41"/>
      <c r="WMS644" s="41"/>
      <c r="WMT644" s="41"/>
      <c r="WMU644" s="41"/>
      <c r="WMV644" s="41"/>
      <c r="WMW644" s="41"/>
      <c r="WMX644" s="41"/>
      <c r="WMY644" s="41"/>
      <c r="WMZ644" s="41"/>
      <c r="WNA644" s="41"/>
      <c r="WNB644" s="41"/>
      <c r="WNC644" s="41"/>
      <c r="WND644" s="41"/>
      <c r="WNE644" s="41"/>
      <c r="WNF644" s="41"/>
      <c r="WNG644" s="41"/>
      <c r="WNH644" s="41"/>
      <c r="WNI644" s="41"/>
      <c r="WNJ644" s="41"/>
      <c r="WNK644" s="41"/>
      <c r="WNL644" s="41"/>
      <c r="WNM644" s="41"/>
      <c r="WNN644" s="41"/>
      <c r="WNO644" s="41"/>
      <c r="WNP644" s="41"/>
      <c r="WNQ644" s="41"/>
      <c r="WNR644" s="41"/>
      <c r="WNS644" s="41"/>
      <c r="WNT644" s="41"/>
      <c r="WNU644" s="41"/>
      <c r="WNV644" s="41"/>
      <c r="WNW644" s="41"/>
      <c r="WNX644" s="41"/>
      <c r="WNY644" s="41"/>
      <c r="WNZ644" s="41"/>
      <c r="WOA644" s="41"/>
      <c r="WOB644" s="41"/>
      <c r="WOC644" s="41"/>
      <c r="WOD644" s="41"/>
      <c r="WOE644" s="41"/>
      <c r="WOF644" s="41"/>
      <c r="WOG644" s="41"/>
      <c r="WOH644" s="41"/>
      <c r="WOI644" s="41"/>
      <c r="WOJ644" s="41"/>
      <c r="WOK644" s="41"/>
      <c r="WOL644" s="41"/>
      <c r="WOM644" s="41"/>
      <c r="WON644" s="41"/>
      <c r="WOO644" s="41"/>
      <c r="WOP644" s="41"/>
      <c r="WOQ644" s="41"/>
      <c r="WOR644" s="41"/>
      <c r="WOS644" s="41"/>
      <c r="WOT644" s="41"/>
      <c r="WOU644" s="41"/>
      <c r="WOV644" s="41"/>
      <c r="WOW644" s="41"/>
      <c r="WOX644" s="41"/>
      <c r="WOY644" s="41"/>
      <c r="WOZ644" s="41"/>
      <c r="WPA644" s="41"/>
      <c r="WPB644" s="41"/>
      <c r="WPC644" s="41"/>
      <c r="WPD644" s="41"/>
      <c r="WPE644" s="41"/>
      <c r="WPF644" s="41"/>
      <c r="WPG644" s="41"/>
      <c r="WPH644" s="41"/>
      <c r="WPI644" s="41"/>
      <c r="WPJ644" s="41"/>
      <c r="WPK644" s="41"/>
      <c r="WPL644" s="41"/>
      <c r="WPM644" s="41"/>
      <c r="WPN644" s="41"/>
      <c r="WPO644" s="41"/>
      <c r="WPP644" s="41"/>
      <c r="WPQ644" s="41"/>
      <c r="WPR644" s="41"/>
      <c r="WPS644" s="41"/>
      <c r="WPT644" s="41"/>
      <c r="WPU644" s="41"/>
      <c r="WPV644" s="41"/>
      <c r="WPW644" s="41"/>
      <c r="WPX644" s="41"/>
      <c r="WPY644" s="41"/>
      <c r="WPZ644" s="41"/>
      <c r="WQA644" s="41"/>
      <c r="WQB644" s="41"/>
      <c r="WQC644" s="41"/>
      <c r="WQD644" s="41"/>
      <c r="WQE644" s="41"/>
      <c r="WQF644" s="41"/>
      <c r="WQG644" s="41"/>
      <c r="WQH644" s="41"/>
      <c r="WQI644" s="41"/>
      <c r="WQJ644" s="41"/>
      <c r="WQK644" s="41"/>
      <c r="WQL644" s="41"/>
      <c r="WQM644" s="41"/>
      <c r="WQN644" s="41"/>
      <c r="WQO644" s="41"/>
      <c r="WQP644" s="41"/>
      <c r="WQQ644" s="41"/>
      <c r="WQR644" s="41"/>
      <c r="WQS644" s="41"/>
      <c r="WQT644" s="41"/>
      <c r="WQU644" s="41"/>
      <c r="WQV644" s="41"/>
      <c r="WQW644" s="41"/>
      <c r="WQX644" s="41"/>
      <c r="WQY644" s="41"/>
      <c r="WQZ644" s="41"/>
      <c r="WRA644" s="41"/>
      <c r="WRB644" s="41"/>
      <c r="WRC644" s="41"/>
      <c r="WRD644" s="41"/>
      <c r="WRE644" s="41"/>
      <c r="WRF644" s="41"/>
      <c r="WRG644" s="41"/>
      <c r="WRH644" s="41"/>
      <c r="WRI644" s="41"/>
      <c r="WRJ644" s="41"/>
      <c r="WRK644" s="41"/>
      <c r="WRL644" s="41"/>
      <c r="WRM644" s="41"/>
      <c r="WRN644" s="41"/>
      <c r="WRO644" s="41"/>
      <c r="WRP644" s="41"/>
      <c r="WRQ644" s="41"/>
      <c r="WRR644" s="41"/>
      <c r="WRS644" s="41"/>
      <c r="WRT644" s="41"/>
      <c r="WRU644" s="41"/>
      <c r="WRV644" s="41"/>
      <c r="WRW644" s="41"/>
      <c r="WRX644" s="41"/>
      <c r="WRY644" s="41"/>
      <c r="WRZ644" s="41"/>
      <c r="WSA644" s="41"/>
      <c r="WSB644" s="41"/>
      <c r="WSC644" s="41"/>
      <c r="WSD644" s="41"/>
      <c r="WSE644" s="41"/>
      <c r="WSF644" s="41"/>
      <c r="WSG644" s="41"/>
      <c r="WSH644" s="41"/>
      <c r="WSI644" s="41"/>
      <c r="WSJ644" s="41"/>
      <c r="WSK644" s="41"/>
      <c r="WSL644" s="41"/>
      <c r="WSM644" s="41"/>
      <c r="WSN644" s="41"/>
      <c r="WSO644" s="41"/>
      <c r="WSP644" s="41"/>
      <c r="WSQ644" s="41"/>
      <c r="WSR644" s="41"/>
      <c r="WSS644" s="41"/>
      <c r="WST644" s="41"/>
      <c r="WSU644" s="41"/>
      <c r="WSV644" s="41"/>
      <c r="WSW644" s="41"/>
      <c r="WSX644" s="41"/>
      <c r="WSY644" s="41"/>
      <c r="WSZ644" s="41"/>
      <c r="WTA644" s="41"/>
      <c r="WTB644" s="41"/>
      <c r="WTC644" s="41"/>
      <c r="WTD644" s="41"/>
      <c r="WTE644" s="41"/>
      <c r="WTF644" s="41"/>
      <c r="WTG644" s="41"/>
      <c r="WTH644" s="41"/>
      <c r="WTI644" s="41"/>
      <c r="WTJ644" s="41"/>
      <c r="WTK644" s="41"/>
      <c r="WTL644" s="41"/>
      <c r="WTM644" s="41"/>
      <c r="WTN644" s="41"/>
      <c r="WTO644" s="41"/>
      <c r="WTP644" s="41"/>
      <c r="WTQ644" s="41"/>
      <c r="WTR644" s="41"/>
      <c r="WTS644" s="41"/>
      <c r="WTT644" s="41"/>
      <c r="WTU644" s="41"/>
      <c r="WTV644" s="41"/>
      <c r="WTW644" s="41"/>
      <c r="WTX644" s="41"/>
      <c r="WTY644" s="41"/>
      <c r="WTZ644" s="41"/>
      <c r="WUA644" s="41"/>
      <c r="WUB644" s="41"/>
      <c r="WUC644" s="41"/>
      <c r="WUD644" s="41"/>
      <c r="WUE644" s="41"/>
      <c r="WUF644" s="41"/>
      <c r="WUG644" s="41"/>
      <c r="WUH644" s="41"/>
      <c r="WUI644" s="41"/>
      <c r="WUJ644" s="41"/>
      <c r="WUK644" s="41"/>
      <c r="WUL644" s="41"/>
      <c r="WUM644" s="41"/>
      <c r="WUN644" s="41"/>
      <c r="WUO644" s="41"/>
      <c r="WUP644" s="41"/>
      <c r="WUQ644" s="41"/>
      <c r="WUR644" s="41"/>
      <c r="WUS644" s="41"/>
      <c r="WUT644" s="41"/>
      <c r="WUU644" s="41"/>
      <c r="WUV644" s="41"/>
      <c r="WUW644" s="41"/>
      <c r="WUX644" s="41"/>
      <c r="WUY644" s="41"/>
      <c r="WUZ644" s="41"/>
      <c r="WVA644" s="41"/>
      <c r="WVB644" s="41"/>
      <c r="WVC644" s="41"/>
      <c r="WVD644" s="41"/>
      <c r="WVE644" s="41"/>
      <c r="WVF644" s="41"/>
      <c r="WVG644" s="41"/>
      <c r="WVH644" s="41"/>
      <c r="WVI644" s="41"/>
      <c r="WVJ644" s="41"/>
      <c r="WVK644" s="41"/>
      <c r="WVL644" s="41"/>
      <c r="WVM644" s="41"/>
      <c r="WVN644" s="41"/>
      <c r="WVO644" s="41"/>
      <c r="WVP644" s="41"/>
      <c r="WVQ644" s="41"/>
      <c r="WVR644" s="41"/>
      <c r="WVS644" s="41"/>
      <c r="WVT644" s="41"/>
      <c r="WVU644" s="41"/>
      <c r="WVV644" s="41"/>
      <c r="WVW644" s="41"/>
      <c r="WVX644" s="41"/>
      <c r="WVY644" s="41"/>
      <c r="WVZ644" s="41"/>
      <c r="WWA644" s="41"/>
      <c r="WWB644" s="41"/>
      <c r="WWC644" s="41"/>
      <c r="WWD644" s="41"/>
      <c r="WWE644" s="41"/>
      <c r="WWF644" s="41"/>
      <c r="WWG644" s="41"/>
      <c r="WWH644" s="41"/>
      <c r="WWI644" s="41"/>
      <c r="WWJ644" s="41"/>
      <c r="WWK644" s="41"/>
      <c r="WWL644" s="41"/>
      <c r="WWM644" s="41"/>
      <c r="WWN644" s="41"/>
      <c r="WWO644" s="41"/>
      <c r="WWP644" s="41"/>
      <c r="WWQ644" s="41"/>
      <c r="WWR644" s="41"/>
      <c r="WWS644" s="41"/>
      <c r="WWT644" s="41"/>
      <c r="WWU644" s="41"/>
      <c r="WWV644" s="41"/>
      <c r="WWW644" s="41"/>
      <c r="WWX644" s="41"/>
      <c r="WWY644" s="41"/>
      <c r="WWZ644" s="41"/>
      <c r="WXA644" s="41"/>
      <c r="WXB644" s="41"/>
      <c r="WXC644" s="41"/>
      <c r="WXD644" s="41"/>
      <c r="WXE644" s="41"/>
      <c r="WXF644" s="41"/>
      <c r="WXG644" s="41"/>
      <c r="WXH644" s="41"/>
      <c r="WXI644" s="41"/>
      <c r="WXJ644" s="41"/>
      <c r="WXK644" s="41"/>
      <c r="WXL644" s="41"/>
      <c r="WXM644" s="41"/>
      <c r="WXN644" s="41"/>
      <c r="WXO644" s="41"/>
      <c r="WXP644" s="41"/>
      <c r="WXQ644" s="41"/>
      <c r="WXR644" s="41"/>
      <c r="WXS644" s="41"/>
      <c r="WXT644" s="41"/>
      <c r="WXU644" s="41"/>
      <c r="WXV644" s="41"/>
      <c r="WXW644" s="41"/>
      <c r="WXX644" s="41"/>
      <c r="WXY644" s="41"/>
      <c r="WXZ644" s="41"/>
      <c r="WYA644" s="41"/>
      <c r="WYB644" s="41"/>
      <c r="WYC644" s="41"/>
      <c r="WYD644" s="41"/>
      <c r="WYE644" s="41"/>
      <c r="WYF644" s="41"/>
      <c r="WYG644" s="41"/>
      <c r="WYH644" s="41"/>
      <c r="WYI644" s="41"/>
      <c r="WYJ644" s="41"/>
      <c r="WYK644" s="41"/>
      <c r="WYL644" s="41"/>
      <c r="WYM644" s="41"/>
      <c r="WYN644" s="41"/>
      <c r="WYO644" s="41"/>
      <c r="WYP644" s="41"/>
      <c r="WYQ644" s="41"/>
      <c r="WYR644" s="41"/>
      <c r="WYS644" s="41"/>
      <c r="WYT644" s="41"/>
      <c r="WYU644" s="41"/>
      <c r="WYV644" s="41"/>
      <c r="WYW644" s="41"/>
      <c r="WYX644" s="41"/>
      <c r="WYY644" s="41"/>
      <c r="WYZ644" s="41"/>
      <c r="WZA644" s="41"/>
      <c r="WZB644" s="41"/>
      <c r="WZC644" s="41"/>
      <c r="WZD644" s="41"/>
      <c r="WZE644" s="41"/>
      <c r="WZF644" s="41"/>
      <c r="WZG644" s="41"/>
      <c r="WZH644" s="41"/>
      <c r="WZI644" s="41"/>
      <c r="WZJ644" s="41"/>
      <c r="WZK644" s="41"/>
      <c r="WZL644" s="41"/>
      <c r="WZM644" s="41"/>
      <c r="WZN644" s="41"/>
      <c r="WZO644" s="41"/>
      <c r="WZP644" s="41"/>
      <c r="WZQ644" s="41"/>
      <c r="WZR644" s="41"/>
      <c r="WZS644" s="41"/>
      <c r="WZT644" s="41"/>
      <c r="WZU644" s="41"/>
      <c r="WZV644" s="41"/>
      <c r="WZW644" s="41"/>
      <c r="WZX644" s="41"/>
      <c r="WZY644" s="41"/>
      <c r="WZZ644" s="41"/>
      <c r="XAA644" s="41"/>
      <c r="XAB644" s="41"/>
      <c r="XAC644" s="41"/>
      <c r="XAD644" s="41"/>
      <c r="XAE644" s="41"/>
      <c r="XAF644" s="41"/>
      <c r="XAG644" s="41"/>
      <c r="XAH644" s="41"/>
      <c r="XAI644" s="41"/>
      <c r="XAJ644" s="41"/>
      <c r="XAK644" s="41"/>
      <c r="XAL644" s="41"/>
      <c r="XAM644" s="41"/>
      <c r="XAN644" s="41"/>
      <c r="XAO644" s="41"/>
      <c r="XAP644" s="41"/>
      <c r="XAQ644" s="41"/>
      <c r="XAR644" s="41"/>
      <c r="XAS644" s="41"/>
      <c r="XAT644" s="41"/>
      <c r="XAU644" s="41"/>
      <c r="XAV644" s="41"/>
      <c r="XAW644" s="41"/>
      <c r="XAX644" s="41"/>
      <c r="XAY644" s="41"/>
      <c r="XAZ644" s="41"/>
      <c r="XBA644" s="41"/>
      <c r="XBB644" s="41"/>
      <c r="XBC644" s="41"/>
      <c r="XBD644" s="41"/>
      <c r="XBE644" s="41"/>
      <c r="XBF644" s="41"/>
      <c r="XBG644" s="41"/>
      <c r="XBH644" s="41"/>
      <c r="XBI644" s="41"/>
      <c r="XBJ644" s="41"/>
      <c r="XBK644" s="41"/>
      <c r="XBL644" s="41"/>
      <c r="XBM644" s="41"/>
      <c r="XBN644" s="41"/>
      <c r="XBO644" s="41"/>
      <c r="XBP644" s="41"/>
      <c r="XBQ644" s="41"/>
      <c r="XBR644" s="41"/>
      <c r="XBS644" s="41"/>
      <c r="XBT644" s="41"/>
      <c r="XBU644" s="41"/>
      <c r="XBV644" s="41"/>
      <c r="XBW644" s="41"/>
      <c r="XBX644" s="41"/>
      <c r="XBY644" s="41"/>
      <c r="XBZ644" s="41"/>
      <c r="XCA644" s="41"/>
      <c r="XCB644" s="41"/>
      <c r="XCC644" s="41"/>
      <c r="XCD644" s="41"/>
      <c r="XCE644" s="41"/>
      <c r="XCF644" s="41"/>
      <c r="XCG644" s="41"/>
      <c r="XCH644" s="41"/>
      <c r="XCI644" s="41"/>
      <c r="XCJ644" s="41"/>
      <c r="XCK644" s="41"/>
      <c r="XCL644" s="41"/>
      <c r="XCM644" s="41"/>
      <c r="XCN644" s="41"/>
      <c r="XCO644" s="41"/>
      <c r="XCP644" s="41"/>
      <c r="XCQ644" s="41"/>
      <c r="XCR644" s="41"/>
      <c r="XCS644" s="41"/>
      <c r="XCT644" s="41"/>
      <c r="XCU644" s="41"/>
      <c r="XCV644" s="41"/>
      <c r="XCW644" s="41"/>
      <c r="XCX644" s="41"/>
      <c r="XCY644" s="41"/>
      <c r="XCZ644" s="41"/>
      <c r="XDA644" s="41"/>
      <c r="XDB644" s="41"/>
      <c r="XDC644" s="41"/>
      <c r="XDD644" s="41"/>
      <c r="XDE644" s="41"/>
      <c r="XDF644" s="41"/>
      <c r="XDG644" s="41"/>
      <c r="XDH644" s="41"/>
      <c r="XDI644" s="41"/>
      <c r="XDJ644" s="41"/>
      <c r="XDK644" s="41"/>
      <c r="XDL644" s="41"/>
      <c r="XDM644" s="41"/>
      <c r="XDN644" s="41"/>
      <c r="XDO644" s="41"/>
      <c r="XDP644" s="41"/>
      <c r="XDQ644" s="41"/>
      <c r="XDR644" s="41"/>
      <c r="XDS644" s="41"/>
      <c r="XDT644" s="41"/>
      <c r="XDU644" s="41"/>
      <c r="XDV644" s="41"/>
      <c r="XDW644" s="41"/>
      <c r="XDX644" s="41"/>
      <c r="XDY644" s="41"/>
      <c r="XDZ644" s="41"/>
      <c r="XEA644" s="41"/>
      <c r="XEB644" s="41"/>
      <c r="XEC644" s="41"/>
      <c r="XED644" s="41"/>
      <c r="XEE644" s="41"/>
      <c r="XEF644" s="41"/>
      <c r="XEG644" s="41"/>
      <c r="XEH644" s="41"/>
      <c r="XEI644" s="41"/>
      <c r="XEJ644" s="41"/>
      <c r="XEK644" s="41"/>
      <c r="XEL644" s="41"/>
      <c r="XEM644" s="41"/>
      <c r="XEN644" s="41"/>
      <c r="XEO644" s="41"/>
      <c r="XEP644" s="41"/>
      <c r="XEQ644" s="41"/>
      <c r="XER644" s="41"/>
      <c r="XES644" s="41"/>
      <c r="XET644" s="41"/>
      <c r="XEU644" s="41"/>
      <c r="XEV644" s="41"/>
      <c r="XEW644" s="41"/>
      <c r="XEX644" s="41"/>
      <c r="XEY644" s="41"/>
      <c r="XEZ644" s="41"/>
      <c r="XFA644" s="41"/>
      <c r="XFB644" s="41"/>
    </row>
    <row r="645" spans="1:16382" ht="22.5" x14ac:dyDescent="0.45">
      <c r="A645" s="226" t="s">
        <v>50</v>
      </c>
      <c r="B645" s="122">
        <v>2</v>
      </c>
      <c r="C645" s="143" t="str">
        <f>IF(B645=0, -10, IF(B645=1, -5, "0"))</f>
        <v>0</v>
      </c>
      <c r="D645" s="200"/>
      <c r="E645" s="124"/>
      <c r="F645" s="123"/>
      <c r="G645" s="114"/>
    </row>
    <row r="646" spans="1:16382" ht="21" x14ac:dyDescent="0.4">
      <c r="A646" s="138" t="s">
        <v>188</v>
      </c>
      <c r="B646" s="122">
        <v>2</v>
      </c>
      <c r="C646" s="122"/>
      <c r="D646" s="266"/>
      <c r="E646" s="121"/>
      <c r="F646" s="123"/>
      <c r="G646" s="114"/>
    </row>
    <row r="647" spans="1:16382" ht="21" x14ac:dyDescent="0.4">
      <c r="A647" s="121" t="s">
        <v>222</v>
      </c>
      <c r="B647" s="122">
        <v>2</v>
      </c>
      <c r="C647" s="126"/>
      <c r="D647" s="265"/>
      <c r="E647" s="124"/>
      <c r="F647" s="123"/>
      <c r="G647" s="114"/>
    </row>
    <row r="648" spans="1:16382" ht="34.5" customHeight="1" x14ac:dyDescent="0.4">
      <c r="A648" s="203" t="s">
        <v>419</v>
      </c>
      <c r="B648" s="122">
        <v>2</v>
      </c>
      <c r="C648" s="126"/>
      <c r="D648" s="265"/>
      <c r="E648" s="124"/>
      <c r="F648" s="123"/>
      <c r="G648" s="114"/>
    </row>
    <row r="649" spans="1:16382" ht="45" x14ac:dyDescent="0.4">
      <c r="A649" s="244" t="s">
        <v>457</v>
      </c>
      <c r="B649" s="122">
        <v>2</v>
      </c>
      <c r="C649" s="143" t="str">
        <f>IF(B649=0, -10, "0")</f>
        <v>0</v>
      </c>
      <c r="D649" s="265"/>
      <c r="E649" s="124"/>
      <c r="F649" s="123"/>
      <c r="G649" s="114"/>
    </row>
    <row r="650" spans="1:16382" ht="21" x14ac:dyDescent="0.4">
      <c r="A650" s="203" t="s">
        <v>418</v>
      </c>
      <c r="B650" s="122">
        <v>2</v>
      </c>
      <c r="C650" s="174"/>
      <c r="D650" s="265"/>
      <c r="E650" s="124"/>
      <c r="F650" s="123"/>
      <c r="G650" s="114"/>
    </row>
    <row r="651" spans="1:16382" ht="22.5" x14ac:dyDescent="0.4">
      <c r="A651" s="468" t="s">
        <v>34</v>
      </c>
      <c r="B651" s="469"/>
      <c r="C651" s="470"/>
      <c r="D651" s="148">
        <f>SUM(B644:C650)</f>
        <v>14</v>
      </c>
      <c r="E651" s="326"/>
      <c r="F651" s="326"/>
      <c r="G651" s="114"/>
    </row>
    <row r="652" spans="1:16382" ht="21" x14ac:dyDescent="0.4">
      <c r="A652" s="148" t="s">
        <v>33</v>
      </c>
      <c r="B652" s="249"/>
      <c r="C652" s="249"/>
      <c r="D652" s="133">
        <f>D651/(COUNT(B644:C650)*2)</f>
        <v>1</v>
      </c>
      <c r="E652" s="173"/>
      <c r="F652" s="173"/>
      <c r="G652" s="114"/>
    </row>
    <row r="653" spans="1:16382" ht="22.5" x14ac:dyDescent="0.3">
      <c r="A653" s="485"/>
      <c r="B653" s="485"/>
      <c r="C653" s="485"/>
      <c r="D653" s="485"/>
      <c r="E653" s="485"/>
      <c r="F653" s="485"/>
      <c r="G653" s="485"/>
    </row>
    <row r="654" spans="1:16382" ht="24.75" x14ac:dyDescent="0.4">
      <c r="A654" s="363" t="s">
        <v>26</v>
      </c>
      <c r="B654" s="471"/>
      <c r="C654" s="471"/>
      <c r="D654" s="471"/>
      <c r="E654" s="471"/>
      <c r="F654" s="472"/>
      <c r="G654" s="108"/>
    </row>
    <row r="655" spans="1:16382" ht="21" x14ac:dyDescent="0.4">
      <c r="A655" s="160" t="s">
        <v>223</v>
      </c>
      <c r="B655" s="122">
        <v>2</v>
      </c>
      <c r="C655" s="122"/>
      <c r="D655" s="163"/>
      <c r="E655" s="124"/>
      <c r="F655" s="123"/>
      <c r="G655" s="108"/>
    </row>
    <row r="656" spans="1:16382" ht="21" x14ac:dyDescent="0.4">
      <c r="A656" s="203" t="s">
        <v>419</v>
      </c>
      <c r="B656" s="122">
        <v>2</v>
      </c>
      <c r="C656" s="174"/>
      <c r="D656" s="179"/>
      <c r="E656" s="127"/>
      <c r="F656" s="123"/>
      <c r="G656" s="108"/>
    </row>
    <row r="657" spans="1:7" ht="21" x14ac:dyDescent="0.4">
      <c r="A657" s="203" t="s">
        <v>418</v>
      </c>
      <c r="B657" s="122">
        <v>2</v>
      </c>
      <c r="C657" s="174"/>
      <c r="D657" s="179"/>
      <c r="E657" s="127"/>
      <c r="F657" s="123"/>
      <c r="G657" s="108"/>
    </row>
    <row r="658" spans="1:7" ht="22.5" x14ac:dyDescent="0.45">
      <c r="A658" s="226" t="s">
        <v>92</v>
      </c>
      <c r="B658" s="122">
        <v>2</v>
      </c>
      <c r="C658" s="143" t="str">
        <f>IF(B658=0, -10, IF(B658=1, -5, "0"))</f>
        <v>0</v>
      </c>
      <c r="D658" s="307"/>
      <c r="E658" s="307"/>
      <c r="F658" s="123"/>
      <c r="G658" s="108"/>
    </row>
    <row r="659" spans="1:7" ht="42" x14ac:dyDescent="0.4">
      <c r="A659" s="138" t="s">
        <v>189</v>
      </c>
      <c r="B659" s="122">
        <v>2</v>
      </c>
      <c r="C659" s="122"/>
      <c r="D659" s="307"/>
      <c r="E659" s="307"/>
      <c r="F659" s="123"/>
      <c r="G659" s="248"/>
    </row>
    <row r="660" spans="1:7" ht="231" x14ac:dyDescent="0.4">
      <c r="A660" s="244" t="s">
        <v>326</v>
      </c>
      <c r="B660" s="122">
        <v>0</v>
      </c>
      <c r="C660" s="143">
        <f>IF(B660=0, -10, "0")</f>
        <v>-10</v>
      </c>
      <c r="D660" s="307" t="s">
        <v>599</v>
      </c>
      <c r="E660" s="307" t="s">
        <v>631</v>
      </c>
      <c r="F660" s="123"/>
      <c r="G660" s="108"/>
    </row>
    <row r="661" spans="1:7" ht="42" x14ac:dyDescent="0.4">
      <c r="A661" s="121" t="s">
        <v>150</v>
      </c>
      <c r="B661" s="122">
        <v>2</v>
      </c>
      <c r="C661" s="122"/>
      <c r="D661" s="179"/>
      <c r="E661" s="127"/>
      <c r="F661" s="123"/>
      <c r="G661" s="108"/>
    </row>
    <row r="662" spans="1:7" ht="21" x14ac:dyDescent="0.4">
      <c r="A662" s="506" t="s">
        <v>311</v>
      </c>
      <c r="B662" s="507"/>
      <c r="C662" s="507"/>
      <c r="D662" s="507"/>
      <c r="E662" s="507"/>
      <c r="F662" s="508"/>
      <c r="G662" s="108"/>
    </row>
    <row r="663" spans="1:7" ht="21" x14ac:dyDescent="0.4">
      <c r="A663" s="125" t="s">
        <v>329</v>
      </c>
      <c r="B663" s="122">
        <v>2</v>
      </c>
      <c r="C663" s="307"/>
      <c r="D663" s="179"/>
      <c r="E663" s="127"/>
      <c r="F663" s="128"/>
      <c r="G663" s="108"/>
    </row>
    <row r="664" spans="1:7" ht="21" x14ac:dyDescent="0.4">
      <c r="A664" s="121" t="s">
        <v>303</v>
      </c>
      <c r="B664" s="122">
        <v>2</v>
      </c>
      <c r="C664" s="122"/>
      <c r="D664" s="163"/>
      <c r="E664" s="124"/>
      <c r="F664" s="128"/>
      <c r="G664" s="108"/>
    </row>
    <row r="665" spans="1:7" ht="27.75" customHeight="1" x14ac:dyDescent="0.4">
      <c r="A665" s="157" t="s">
        <v>377</v>
      </c>
      <c r="B665" s="122">
        <v>2</v>
      </c>
      <c r="C665" s="122"/>
      <c r="D665" s="163"/>
      <c r="E665" s="124"/>
      <c r="F665" s="128"/>
      <c r="G665" s="114"/>
    </row>
    <row r="666" spans="1:7" ht="21" x14ac:dyDescent="0.4">
      <c r="A666" s="402" t="s">
        <v>318</v>
      </c>
      <c r="B666" s="122">
        <v>2</v>
      </c>
      <c r="C666" s="174" t="str">
        <f>IF(B666=0, -5, "0")</f>
        <v>0</v>
      </c>
      <c r="D666" s="146"/>
      <c r="E666" s="147"/>
      <c r="F666" s="128"/>
      <c r="G666" s="114"/>
    </row>
    <row r="667" spans="1:7" ht="21" x14ac:dyDescent="0.4">
      <c r="A667" s="188" t="s">
        <v>328</v>
      </c>
      <c r="B667" s="122">
        <v>2</v>
      </c>
      <c r="C667" s="174"/>
      <c r="D667" s="331"/>
      <c r="E667" s="331"/>
      <c r="F667" s="128"/>
      <c r="G667" s="114"/>
    </row>
    <row r="668" spans="1:7" ht="21" x14ac:dyDescent="0.4">
      <c r="A668" s="125" t="s">
        <v>406</v>
      </c>
      <c r="B668" s="122">
        <v>2</v>
      </c>
      <c r="C668" s="174"/>
      <c r="D668" s="331"/>
      <c r="E668" s="331"/>
      <c r="F668" s="128"/>
      <c r="G668" s="114"/>
    </row>
    <row r="669" spans="1:7" ht="88.5" customHeight="1" x14ac:dyDescent="0.4">
      <c r="A669" s="121" t="s">
        <v>422</v>
      </c>
      <c r="B669" s="122">
        <f>IF(D669=1, 2, IF(AND(D669&lt;1,D669&gt;0), 1, IF(D669=0,"0","NA")))</f>
        <v>1</v>
      </c>
      <c r="C669" s="122"/>
      <c r="D669" s="411">
        <f>IFERROR(E669/F669,"N.A")</f>
        <v>0.33333333333333331</v>
      </c>
      <c r="E669" s="414">
        <f>COUNTIF('A1 Exploitation'!F618:F667,"ok")</f>
        <v>1</v>
      </c>
      <c r="F669" s="414">
        <f>COUNTA('A1 Exploitation'!F618:F667)</f>
        <v>3</v>
      </c>
      <c r="G669" s="114"/>
    </row>
    <row r="670" spans="1:7" ht="21" x14ac:dyDescent="0.4">
      <c r="A670" s="148" t="s">
        <v>34</v>
      </c>
      <c r="B670" s="148"/>
      <c r="C670" s="148"/>
      <c r="D670" s="148">
        <f>SUM(B655:C669)</f>
        <v>15</v>
      </c>
      <c r="E670" s="108"/>
      <c r="F670" s="114"/>
      <c r="G670" s="114"/>
    </row>
    <row r="671" spans="1:7" ht="21" x14ac:dyDescent="0.4">
      <c r="A671" s="130" t="s">
        <v>33</v>
      </c>
      <c r="B671" s="131"/>
      <c r="C671" s="132"/>
      <c r="D671" s="133">
        <f>D670/(COUNT(B655:C669)*2)</f>
        <v>0.5</v>
      </c>
      <c r="E671" s="177"/>
      <c r="F671" s="114"/>
      <c r="G671" s="114"/>
    </row>
    <row r="672" spans="1:7" ht="21" x14ac:dyDescent="0.4">
      <c r="A672" s="149"/>
      <c r="B672" s="135"/>
      <c r="C672" s="135"/>
      <c r="D672" s="135"/>
      <c r="E672" s="108"/>
      <c r="F672" s="114"/>
      <c r="G672" s="114"/>
    </row>
    <row r="673" spans="1:7" ht="22.5" x14ac:dyDescent="0.45">
      <c r="A673" s="377" t="s">
        <v>38</v>
      </c>
      <c r="B673" s="189"/>
      <c r="C673" s="190"/>
      <c r="D673" s="153">
        <f>SUM(D628,D640,D651,D670)</f>
        <v>62</v>
      </c>
      <c r="E673" s="108"/>
      <c r="F673" s="114"/>
      <c r="G673" s="114"/>
    </row>
    <row r="674" spans="1:7" ht="22.5" x14ac:dyDescent="0.45">
      <c r="A674" s="377" t="s">
        <v>171</v>
      </c>
      <c r="B674" s="189"/>
      <c r="C674" s="190"/>
      <c r="D674" s="154">
        <f>D673/(COUNT(B655:C669,B632:C639,B644:C650,B619:C627)*2)</f>
        <v>0.79487179487179482</v>
      </c>
      <c r="G674" s="129"/>
    </row>
    <row r="675" spans="1:7" ht="21" x14ac:dyDescent="0.4">
      <c r="A675" s="149"/>
      <c r="B675" s="135"/>
      <c r="C675" s="135"/>
      <c r="D675" s="114"/>
      <c r="E675" s="108"/>
      <c r="F675" s="114"/>
      <c r="G675" s="114"/>
    </row>
    <row r="676" spans="1:7" ht="21" x14ac:dyDescent="0.4">
      <c r="A676" s="254"/>
      <c r="B676" s="114"/>
      <c r="C676" s="135"/>
      <c r="G676" s="114"/>
    </row>
    <row r="677" spans="1:7" ht="22.5" x14ac:dyDescent="0.45">
      <c r="A677" s="473" t="s">
        <v>356</v>
      </c>
      <c r="B677" s="473"/>
      <c r="C677" s="473"/>
      <c r="D677" s="473"/>
      <c r="E677" s="473"/>
      <c r="F677" s="473"/>
      <c r="G677" s="114"/>
    </row>
    <row r="678" spans="1:7" ht="21" x14ac:dyDescent="0.4">
      <c r="A678" s="243">
        <f>B11</f>
        <v>43588</v>
      </c>
      <c r="B678" s="114"/>
      <c r="C678" s="135"/>
      <c r="D678" s="135"/>
      <c r="E678" s="328"/>
      <c r="F678" s="135"/>
      <c r="G678" s="114"/>
    </row>
    <row r="679" spans="1:7" ht="21.75" customHeight="1" x14ac:dyDescent="0.4">
      <c r="A679" s="454" t="s">
        <v>28</v>
      </c>
      <c r="B679" s="455" t="s">
        <v>29</v>
      </c>
      <c r="C679" s="455"/>
      <c r="D679" s="455" t="s">
        <v>42</v>
      </c>
      <c r="E679" s="456" t="s">
        <v>266</v>
      </c>
      <c r="F679" s="456" t="s">
        <v>302</v>
      </c>
      <c r="G679" s="129"/>
    </row>
    <row r="680" spans="1:7" ht="21" x14ac:dyDescent="0.4">
      <c r="A680" s="454"/>
      <c r="B680" s="118" t="s">
        <v>32</v>
      </c>
      <c r="C680" s="118" t="s">
        <v>31</v>
      </c>
      <c r="D680" s="455"/>
      <c r="E680" s="456"/>
      <c r="F680" s="456"/>
      <c r="G680" s="114"/>
    </row>
    <row r="681" spans="1:7" s="80" customFormat="1" ht="22.5" x14ac:dyDescent="0.4">
      <c r="A681" s="360"/>
      <c r="B681" s="361"/>
      <c r="C681" s="361"/>
      <c r="D681" s="361"/>
      <c r="E681" s="362"/>
      <c r="F681" s="362"/>
      <c r="G681" s="129"/>
    </row>
    <row r="682" spans="1:7" ht="21" x14ac:dyDescent="0.4">
      <c r="A682" s="121" t="s">
        <v>387</v>
      </c>
      <c r="B682" s="122" t="s">
        <v>30</v>
      </c>
      <c r="C682" s="122"/>
      <c r="D682" s="123"/>
      <c r="E682" s="124"/>
      <c r="F682" s="123"/>
      <c r="G682" s="114"/>
    </row>
    <row r="683" spans="1:7" ht="21" x14ac:dyDescent="0.4">
      <c r="A683" s="121" t="s">
        <v>358</v>
      </c>
      <c r="B683" s="122">
        <v>2</v>
      </c>
      <c r="C683" s="122"/>
      <c r="D683" s="123"/>
      <c r="E683" s="124"/>
      <c r="F683" s="123"/>
      <c r="G683" s="129"/>
    </row>
    <row r="684" spans="1:7" s="80" customFormat="1" ht="42" x14ac:dyDescent="0.4">
      <c r="A684" s="138" t="s">
        <v>43</v>
      </c>
      <c r="B684" s="122">
        <v>2</v>
      </c>
      <c r="C684" s="122"/>
      <c r="D684" s="123"/>
      <c r="E684" s="124"/>
      <c r="F684" s="123"/>
      <c r="G684" s="129"/>
    </row>
    <row r="685" spans="1:7" s="80" customFormat="1" ht="21" x14ac:dyDescent="0.4">
      <c r="A685" s="160" t="s">
        <v>93</v>
      </c>
      <c r="B685" s="122">
        <v>2</v>
      </c>
      <c r="C685" s="122"/>
      <c r="D685" s="124"/>
      <c r="E685" s="124"/>
      <c r="F685" s="123"/>
      <c r="G685" s="129"/>
    </row>
    <row r="686" spans="1:7" s="80" customFormat="1" ht="21" x14ac:dyDescent="0.4">
      <c r="A686" s="138" t="s">
        <v>66</v>
      </c>
      <c r="B686" s="122">
        <v>2</v>
      </c>
      <c r="C686" s="122"/>
      <c r="D686" s="255"/>
      <c r="E686" s="127"/>
      <c r="F686" s="123"/>
      <c r="G686" s="129"/>
    </row>
    <row r="687" spans="1:7" s="80" customFormat="1" ht="42" x14ac:dyDescent="0.4">
      <c r="A687" s="121" t="s">
        <v>157</v>
      </c>
      <c r="B687" s="122">
        <v>2</v>
      </c>
      <c r="C687" s="122"/>
      <c r="D687" s="255"/>
      <c r="E687" s="127"/>
      <c r="F687" s="123"/>
      <c r="G687" s="129"/>
    </row>
    <row r="688" spans="1:7" s="80" customFormat="1" ht="21" x14ac:dyDescent="0.4">
      <c r="A688" s="125" t="s">
        <v>295</v>
      </c>
      <c r="B688" s="122" t="s">
        <v>30</v>
      </c>
      <c r="C688" s="124"/>
      <c r="D688" s="255"/>
      <c r="E688" s="127"/>
      <c r="F688" s="123"/>
      <c r="G688" s="129"/>
    </row>
    <row r="689" spans="1:7" s="80" customFormat="1" ht="42" x14ac:dyDescent="0.4">
      <c r="A689" s="403" t="s">
        <v>296</v>
      </c>
      <c r="B689" s="122">
        <v>2</v>
      </c>
      <c r="C689" s="169" t="str">
        <f>IF(B689=0, -5, "0")</f>
        <v>0</v>
      </c>
      <c r="D689" s="200"/>
      <c r="E689" s="269"/>
      <c r="F689" s="123"/>
      <c r="G689" s="129"/>
    </row>
    <row r="690" spans="1:7" s="80" customFormat="1" ht="42" x14ac:dyDescent="0.4">
      <c r="A690" s="125" t="s">
        <v>388</v>
      </c>
      <c r="B690" s="122">
        <v>2</v>
      </c>
      <c r="C690" s="198"/>
      <c r="D690" s="281"/>
      <c r="E690" s="269"/>
      <c r="F690" s="123"/>
      <c r="G690" s="129"/>
    </row>
    <row r="691" spans="1:7" ht="21" x14ac:dyDescent="0.4">
      <c r="A691" s="125" t="s">
        <v>398</v>
      </c>
      <c r="B691" s="122">
        <v>2</v>
      </c>
      <c r="C691" s="198"/>
      <c r="D691" s="282"/>
      <c r="E691" s="269"/>
      <c r="F691" s="123"/>
      <c r="G691" s="114"/>
    </row>
    <row r="692" spans="1:7" s="80" customFormat="1" ht="30" customHeight="1" x14ac:dyDescent="0.4">
      <c r="A692" s="237" t="s">
        <v>13</v>
      </c>
      <c r="B692" s="122">
        <v>2</v>
      </c>
      <c r="C692" s="275"/>
      <c r="D692" s="255"/>
      <c r="E692" s="127"/>
      <c r="F692" s="123"/>
      <c r="G692" s="129"/>
    </row>
    <row r="693" spans="1:7" s="80" customFormat="1" ht="38.25" customHeight="1" x14ac:dyDescent="0.4">
      <c r="A693" s="237" t="s">
        <v>179</v>
      </c>
      <c r="B693" s="122">
        <v>2</v>
      </c>
      <c r="C693" s="275"/>
      <c r="D693" s="255"/>
      <c r="E693" s="124"/>
      <c r="F693" s="123"/>
      <c r="G693" s="129"/>
    </row>
    <row r="694" spans="1:7" s="80" customFormat="1" ht="80.25" customHeight="1" x14ac:dyDescent="0.4">
      <c r="A694" s="237" t="s">
        <v>14</v>
      </c>
      <c r="B694" s="122">
        <v>2</v>
      </c>
      <c r="C694" s="275"/>
      <c r="D694" s="128"/>
      <c r="E694" s="127"/>
      <c r="F694" s="123"/>
      <c r="G694" s="129"/>
    </row>
    <row r="695" spans="1:7" ht="21" x14ac:dyDescent="0.4">
      <c r="A695" s="125" t="s">
        <v>475</v>
      </c>
      <c r="B695" s="122" t="s">
        <v>30</v>
      </c>
      <c r="C695" s="198"/>
      <c r="D695" s="257"/>
      <c r="E695" s="127"/>
      <c r="F695" s="123"/>
      <c r="G695" s="114"/>
    </row>
    <row r="696" spans="1:7" ht="63" x14ac:dyDescent="0.4">
      <c r="A696" s="125" t="s">
        <v>385</v>
      </c>
      <c r="B696" s="122" t="s">
        <v>30</v>
      </c>
      <c r="C696" s="166"/>
      <c r="D696" s="257"/>
      <c r="E696" s="127"/>
      <c r="F696" s="123"/>
      <c r="G696" s="114"/>
    </row>
    <row r="697" spans="1:7" ht="21" x14ac:dyDescent="0.4">
      <c r="A697" s="272" t="s">
        <v>389</v>
      </c>
      <c r="B697" s="122" t="s">
        <v>30</v>
      </c>
      <c r="C697" s="174"/>
      <c r="D697" s="146"/>
      <c r="E697" s="147"/>
      <c r="F697" s="123"/>
      <c r="G697" s="114"/>
    </row>
    <row r="698" spans="1:7" ht="21" x14ac:dyDescent="0.4">
      <c r="A698" s="256" t="s">
        <v>319</v>
      </c>
      <c r="B698" s="122" t="s">
        <v>30</v>
      </c>
      <c r="C698" s="174"/>
      <c r="D698" s="121"/>
      <c r="E698" s="124"/>
      <c r="F698" s="123"/>
      <c r="G698" s="114"/>
    </row>
    <row r="699" spans="1:7" ht="42" x14ac:dyDescent="0.4">
      <c r="A699" s="256" t="s">
        <v>458</v>
      </c>
      <c r="B699" s="122">
        <v>2</v>
      </c>
      <c r="C699" s="174"/>
      <c r="D699" s="121"/>
      <c r="E699" s="124"/>
      <c r="F699" s="123"/>
      <c r="G699" s="114"/>
    </row>
    <row r="700" spans="1:7" ht="21" x14ac:dyDescent="0.4">
      <c r="A700" s="256" t="s">
        <v>420</v>
      </c>
      <c r="B700" s="122">
        <v>2</v>
      </c>
      <c r="C700" s="174"/>
      <c r="D700" s="305"/>
      <c r="E700" s="124"/>
      <c r="F700" s="123"/>
      <c r="G700" s="114"/>
    </row>
    <row r="701" spans="1:7" ht="89.25" customHeight="1" x14ac:dyDescent="0.4">
      <c r="A701" s="125" t="s">
        <v>422</v>
      </c>
      <c r="B701" s="122" t="str">
        <f>IF(D701=1, 2, IF(AND(D701&lt;1,D701&gt;0), 1, IF(D701=0,"0","NA")))</f>
        <v>NA</v>
      </c>
      <c r="C701" s="122"/>
      <c r="D701" s="411" t="str">
        <f>IFERROR(E701/F701,"N.A")</f>
        <v>N.A</v>
      </c>
      <c r="E701" s="414">
        <f>COUNTIF('A1 Exploitation'!F681:F699,"ok")</f>
        <v>0</v>
      </c>
      <c r="F701" s="414">
        <f>COUNTA('A1 Exploitation'!F681:F699)</f>
        <v>0</v>
      </c>
      <c r="G701" s="114"/>
    </row>
    <row r="702" spans="1:7" s="80" customFormat="1" ht="22.5" x14ac:dyDescent="0.45">
      <c r="A702" s="377" t="s">
        <v>427</v>
      </c>
      <c r="B702" s="189"/>
      <c r="C702" s="190"/>
      <c r="D702" s="394">
        <f>SUM(B682:C701)</f>
        <v>26</v>
      </c>
      <c r="E702" s="108"/>
      <c r="F702" s="114"/>
      <c r="G702" s="129"/>
    </row>
    <row r="703" spans="1:7" ht="22.5" x14ac:dyDescent="0.45">
      <c r="A703" s="377" t="s">
        <v>428</v>
      </c>
      <c r="B703" s="189"/>
      <c r="C703" s="190"/>
      <c r="D703" s="154">
        <f>D702/(COUNT(B682:C701)*2)</f>
        <v>1</v>
      </c>
      <c r="G703" s="114"/>
    </row>
    <row r="704" spans="1:7" ht="21" x14ac:dyDescent="0.4">
      <c r="A704" s="248"/>
      <c r="B704" s="329"/>
      <c r="C704" s="329"/>
      <c r="D704" s="80"/>
      <c r="E704" s="80"/>
      <c r="F704" s="330"/>
      <c r="G704" s="274"/>
    </row>
    <row r="705" spans="1:7" ht="21" customHeight="1" x14ac:dyDescent="0.4">
      <c r="A705" s="509" t="s">
        <v>459</v>
      </c>
      <c r="B705" s="509"/>
      <c r="C705" s="509"/>
      <c r="D705" s="509"/>
      <c r="E705" s="509"/>
      <c r="F705" s="509"/>
      <c r="G705" s="274"/>
    </row>
    <row r="706" spans="1:7" ht="21" customHeight="1" x14ac:dyDescent="0.4">
      <c r="A706" s="251">
        <f>B11</f>
        <v>43588</v>
      </c>
      <c r="B706" s="114"/>
      <c r="C706" s="135"/>
      <c r="D706" s="273"/>
      <c r="E706" s="273"/>
      <c r="F706" s="273"/>
      <c r="G706" s="274"/>
    </row>
    <row r="707" spans="1:7" ht="21" x14ac:dyDescent="0.4">
      <c r="A707" s="480" t="s">
        <v>28</v>
      </c>
      <c r="B707" s="494" t="s">
        <v>29</v>
      </c>
      <c r="C707" s="494"/>
      <c r="D707" s="455" t="s">
        <v>42</v>
      </c>
      <c r="E707" s="456" t="s">
        <v>266</v>
      </c>
      <c r="F707" s="456" t="s">
        <v>302</v>
      </c>
      <c r="G707" s="274"/>
    </row>
    <row r="708" spans="1:7" ht="21" x14ac:dyDescent="0.4">
      <c r="A708" s="481"/>
      <c r="B708" s="383" t="s">
        <v>32</v>
      </c>
      <c r="C708" s="383" t="s">
        <v>31</v>
      </c>
      <c r="D708" s="455"/>
      <c r="E708" s="456"/>
      <c r="F708" s="456"/>
      <c r="G708" s="274"/>
    </row>
    <row r="709" spans="1:7" s="80" customFormat="1" ht="22.5" x14ac:dyDescent="0.4">
      <c r="A709" s="360"/>
      <c r="B709" s="361"/>
      <c r="C709" s="361"/>
      <c r="D709" s="361"/>
      <c r="E709" s="362"/>
      <c r="F709" s="362"/>
      <c r="G709" s="129"/>
    </row>
    <row r="710" spans="1:7" ht="24.75" x14ac:dyDescent="0.4">
      <c r="A710" s="457" t="s">
        <v>306</v>
      </c>
      <c r="B710" s="458"/>
      <c r="C710" s="458"/>
      <c r="D710" s="458"/>
      <c r="E710" s="458"/>
      <c r="F710" s="459"/>
      <c r="G710" s="274"/>
    </row>
    <row r="711" spans="1:7" ht="21" x14ac:dyDescent="0.4">
      <c r="A711" s="160" t="s">
        <v>220</v>
      </c>
      <c r="B711" s="275">
        <v>2</v>
      </c>
      <c r="C711" s="275"/>
      <c r="D711" s="269"/>
      <c r="E711" s="269"/>
      <c r="F711" s="200"/>
      <c r="G711" s="274"/>
    </row>
    <row r="712" spans="1:7" ht="21" x14ac:dyDescent="0.4">
      <c r="A712" s="160" t="s">
        <v>317</v>
      </c>
      <c r="B712" s="275">
        <v>2</v>
      </c>
      <c r="C712" s="275"/>
      <c r="D712" s="200"/>
      <c r="E712" s="269"/>
      <c r="F712" s="200"/>
      <c r="G712" s="274"/>
    </row>
    <row r="713" spans="1:7" ht="21" x14ac:dyDescent="0.4">
      <c r="A713" s="401" t="s">
        <v>273</v>
      </c>
      <c r="B713" s="275">
        <v>2</v>
      </c>
      <c r="C713" s="231" t="str">
        <f>IF(B713=0, -5, "0")</f>
        <v>0</v>
      </c>
      <c r="D713" s="265"/>
      <c r="E713" s="269"/>
      <c r="F713" s="200"/>
      <c r="G713" s="274"/>
    </row>
    <row r="714" spans="1:7" ht="21" x14ac:dyDescent="0.4">
      <c r="A714" s="160" t="s">
        <v>297</v>
      </c>
      <c r="B714" s="275">
        <v>2</v>
      </c>
      <c r="C714" s="275"/>
      <c r="D714" s="265"/>
      <c r="E714" s="269"/>
      <c r="F714" s="200"/>
      <c r="G714" s="274"/>
    </row>
    <row r="715" spans="1:7" ht="22.5" x14ac:dyDescent="0.4">
      <c r="A715" s="272" t="s">
        <v>322</v>
      </c>
      <c r="B715" s="275">
        <v>2</v>
      </c>
      <c r="C715" s="275"/>
      <c r="D715" s="286"/>
      <c r="E715" s="286"/>
      <c r="F715" s="200"/>
      <c r="G715" s="274"/>
    </row>
    <row r="716" spans="1:7" ht="21" x14ac:dyDescent="0.4">
      <c r="A716" s="130" t="s">
        <v>34</v>
      </c>
      <c r="B716" s="478"/>
      <c r="C716" s="479"/>
      <c r="D716" s="247">
        <f>SUM(B711:C715)</f>
        <v>10</v>
      </c>
      <c r="E716" s="225"/>
      <c r="F716" s="173"/>
      <c r="G716" s="114"/>
    </row>
    <row r="717" spans="1:7" ht="21" x14ac:dyDescent="0.4">
      <c r="A717" s="130" t="s">
        <v>33</v>
      </c>
      <c r="B717" s="478"/>
      <c r="C717" s="479"/>
      <c r="D717" s="397">
        <f>D716/(COUNT(B711:C715)*2)</f>
        <v>1</v>
      </c>
      <c r="E717" s="225"/>
      <c r="F717" s="173"/>
      <c r="G717" s="114"/>
    </row>
    <row r="718" spans="1:7" s="80" customFormat="1" ht="21" x14ac:dyDescent="0.4">
      <c r="A718" s="306"/>
      <c r="B718" s="375"/>
      <c r="C718" s="375"/>
      <c r="D718" s="250"/>
      <c r="E718" s="395"/>
      <c r="F718" s="396"/>
      <c r="G718" s="129"/>
    </row>
    <row r="719" spans="1:7" ht="24.75" x14ac:dyDescent="0.4">
      <c r="A719" s="457" t="s">
        <v>307</v>
      </c>
      <c r="B719" s="458"/>
      <c r="C719" s="458"/>
      <c r="D719" s="458"/>
      <c r="E719" s="458"/>
      <c r="F719" s="459"/>
      <c r="G719" s="114"/>
    </row>
    <row r="720" spans="1:7" ht="21" x14ac:dyDescent="0.4">
      <c r="A720" s="276" t="s">
        <v>3</v>
      </c>
      <c r="B720" s="275">
        <v>2</v>
      </c>
      <c r="C720" s="275"/>
      <c r="D720" s="265"/>
      <c r="E720" s="124"/>
      <c r="F720" s="200"/>
    </row>
    <row r="721" spans="1:7" ht="21" x14ac:dyDescent="0.4">
      <c r="A721" s="276" t="s">
        <v>27</v>
      </c>
      <c r="B721" s="275">
        <v>2</v>
      </c>
      <c r="C721" s="275"/>
      <c r="D721" s="265"/>
      <c r="E721" s="127"/>
      <c r="F721" s="200"/>
    </row>
    <row r="722" spans="1:7" ht="72.75" customHeight="1" x14ac:dyDescent="0.3">
      <c r="A722" s="253" t="s">
        <v>422</v>
      </c>
      <c r="B722" s="122">
        <f>IF(D722=1, 2, IF(AND(D722&lt;1,D722&gt;0), 1, IF(D722=0,"0","NA")))</f>
        <v>2</v>
      </c>
      <c r="C722" s="126"/>
      <c r="D722" s="411">
        <f>IFERROR(E722/F722,"N.A")</f>
        <v>1</v>
      </c>
      <c r="E722" s="414">
        <f>COUNTIF('A1 Exploitation'!F710:F720,"ok")</f>
        <v>1</v>
      </c>
      <c r="F722" s="414">
        <f>COUNTA('A1 Exploitation'!F710:F720)</f>
        <v>1</v>
      </c>
    </row>
    <row r="723" spans="1:7" ht="21" x14ac:dyDescent="0.3">
      <c r="A723" s="130" t="s">
        <v>34</v>
      </c>
      <c r="B723" s="130"/>
      <c r="C723" s="148"/>
      <c r="D723" s="359">
        <f>SUM(B720:C722)</f>
        <v>6</v>
      </c>
      <c r="G723" s="94"/>
    </row>
    <row r="724" spans="1:7" ht="21" x14ac:dyDescent="0.4">
      <c r="A724" s="130" t="s">
        <v>33</v>
      </c>
      <c r="B724" s="131"/>
      <c r="C724" s="132"/>
      <c r="D724" s="333">
        <f>D723/(COUNT(B720:C722)*2)</f>
        <v>1</v>
      </c>
      <c r="G724" s="114"/>
    </row>
    <row r="725" spans="1:7" s="336" customFormat="1" ht="21" x14ac:dyDescent="0.4">
      <c r="A725" s="125"/>
      <c r="B725" s="332"/>
      <c r="C725" s="332"/>
      <c r="D725" s="323"/>
      <c r="E725" s="80"/>
      <c r="F725" s="330"/>
      <c r="G725" s="129"/>
    </row>
    <row r="726" spans="1:7" ht="22.5" x14ac:dyDescent="0.45">
      <c r="A726" s="377" t="s">
        <v>429</v>
      </c>
      <c r="B726" s="189"/>
      <c r="C726" s="190"/>
      <c r="D726" s="313">
        <f>SUM(D723,D716)</f>
        <v>16</v>
      </c>
      <c r="E726" s="260"/>
      <c r="F726" s="330"/>
      <c r="G726" s="114"/>
    </row>
    <row r="727" spans="1:7" ht="22.5" x14ac:dyDescent="0.45">
      <c r="A727" s="377" t="s">
        <v>430</v>
      </c>
      <c r="B727" s="189"/>
      <c r="C727" s="190"/>
      <c r="D727" s="154">
        <f>D726/(COUNT(B720:C722,B711:C715)*2)</f>
        <v>1</v>
      </c>
      <c r="E727" s="108"/>
      <c r="F727" s="114"/>
    </row>
    <row r="728" spans="1:7" x14ac:dyDescent="0.3">
      <c r="A728" s="258"/>
    </row>
    <row r="729" spans="1:7" s="259" customFormat="1" ht="22.5" x14ac:dyDescent="0.45">
      <c r="A729" s="376" t="s">
        <v>422</v>
      </c>
      <c r="B729" s="264"/>
      <c r="C729" s="264"/>
      <c r="D729" s="413">
        <f>AVERAGE(D722,D701,D669,D606,D565,D525,D471,D424,D366,D299,D244,D185,D129,D43)</f>
        <v>0.70163690476190477</v>
      </c>
      <c r="E729" s="101"/>
      <c r="F729" s="102"/>
      <c r="G729" s="93"/>
    </row>
    <row r="730" spans="1:7" ht="22.5" x14ac:dyDescent="0.3">
      <c r="A730" s="261" t="s">
        <v>423</v>
      </c>
      <c r="B730" s="262"/>
      <c r="C730" s="263"/>
      <c r="D730" s="26">
        <f>SUM(D726,D702,D673,D610,D569,D526,D475,D428,D370,D303,D248,D186,D130,D47)</f>
        <v>382</v>
      </c>
      <c r="E730" s="259"/>
      <c r="F730" s="259"/>
    </row>
    <row r="731" spans="1:7" ht="22.5" x14ac:dyDescent="0.3">
      <c r="A731" s="261" t="s">
        <v>276</v>
      </c>
      <c r="B731" s="262"/>
      <c r="C731" s="263"/>
      <c r="D731" s="27">
        <f>D730/(COUNT(B720:C722,B711:C715,B682:C701,B655:C669,B644:C650,B632:C639,B619:C627,B592:C606,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0.80932203389830504</v>
      </c>
      <c r="E731" s="259"/>
      <c r="F731" s="259"/>
    </row>
  </sheetData>
  <sheetProtection algorithmName="SHA-512" hashValue="LslYmAgmyFePbvJp4Y73bZcRLkKbpqc+Fk/3tVpEGHN6JQKYO5lEVsX4CnmGvxjDTY2iGqL0QaVoD1xBHc1pAg==" saltValue="4I5mJIxBIgt6CGNeX5IIS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7:C607"/>
    <mergeCell ref="A608:C608"/>
    <mergeCell ref="A567:C567"/>
    <mergeCell ref="A572:F572"/>
    <mergeCell ref="A573:F573"/>
    <mergeCell ref="A575:A576"/>
    <mergeCell ref="B575:C575"/>
    <mergeCell ref="D575:D576"/>
    <mergeCell ref="E575:E576"/>
    <mergeCell ref="F575:F576"/>
    <mergeCell ref="C618:F618"/>
    <mergeCell ref="A628:C628"/>
    <mergeCell ref="E628:F629"/>
    <mergeCell ref="A629:C629"/>
    <mergeCell ref="C630:F630"/>
    <mergeCell ref="A640:C640"/>
    <mergeCell ref="A611:C611"/>
    <mergeCell ref="A613:F613"/>
    <mergeCell ref="A615:A616"/>
    <mergeCell ref="B615:C615"/>
    <mergeCell ref="D615:D616"/>
    <mergeCell ref="E615:E616"/>
    <mergeCell ref="F615:F616"/>
    <mergeCell ref="A679:A680"/>
    <mergeCell ref="B679:C679"/>
    <mergeCell ref="D679:D680"/>
    <mergeCell ref="E679:E680"/>
    <mergeCell ref="F679:F680"/>
    <mergeCell ref="A705:F705"/>
    <mergeCell ref="C643:F643"/>
    <mergeCell ref="A651:C651"/>
    <mergeCell ref="A653:G653"/>
    <mergeCell ref="B654:F654"/>
    <mergeCell ref="A662:F662"/>
    <mergeCell ref="A677:F677"/>
    <mergeCell ref="B716:C716"/>
    <mergeCell ref="B717:C717"/>
    <mergeCell ref="A719:F719"/>
    <mergeCell ref="A707:A708"/>
    <mergeCell ref="B707:C707"/>
    <mergeCell ref="D707:D708"/>
    <mergeCell ref="E707:E708"/>
    <mergeCell ref="F707:F708"/>
    <mergeCell ref="A710:F710"/>
  </mergeCells>
  <dataValidations count="4">
    <dataValidation type="list" allowBlank="1" showInputMessage="1" showErrorMessage="1" sqref="F30:F37 F105:F110 F292:F298 F269:F289 F394:F414 F465:F470 F536:F541 F592:F605 F484:F489 F492:F503 F619:F627 F632:F639 F449:F463 F579:F587 F66:F82 F359:F365 F21:F25 F324:F343 F85:F102 F113:F119 F720:F721 F231:F243 F207:F226 F417:F423 F39:F42 F663:F668 F257:F264 F56:F63 F437:F444 F558:F564 F195:F202 F678:F700 F379:F389 F312:F319 F655:F661 F644:F650 F545:F555 F348:F356 F575:F577 F652 F615:F617 F707:F709 F506:F516 F178:F184 F140:F145 F148:F164 F167:F175 F519:F524 F711:F718 F122:F128">
      <formula1>$H$20:$H$22</formula1>
    </dataValidation>
    <dataValidation type="list" showInputMessage="1" showErrorMessage="1" errorTitle="Erreur de saisie" error="MH/Quali-Consult: Merci d'indiquer la note; 0, 1 ou 2. Si le paramètre n'est pas applicable ou non audité vous insérerez NA" sqref="B148:B164 B85:B102 B195:B202 B207:B226 B113:B119 B140:B146 B394:B414 B359:B366 B56:B63 B324:B343 B30:B37 B536:B541 B592:B606 B546:B555 B506:B516 B644:B650 B122:B128 B663:B669 B558:B565 B66:B82 B312:B319 B379:B389 B449:B463 B519:B525 B417:B424 B492:B504 B269:B289 B579:B587 B655:B661 B257:B264 B720:B722 B292:B299 B348:B356 B167:B175 B465:B471 B619:B627 B178:B185 B231:B235 B682:B701 B105:B110 B39:B42 B237:B244 B437:B444 B528:B529 B484:B490 B711:B715 B21:B25 B632:B639">
      <formula1>$C$1:$C$4</formula1>
    </dataValidation>
    <dataValidation type="list" allowBlank="1" showInputMessage="1" showErrorMessage="1" sqref="B652 B246 B670:B671 B716:B718 B204 B641 B472:B473 B445:B446 B390:B391 B367:B368 B425:B426 B344:B345 B130:B131 B44:B45 B266 B26:B27 B228 B320:B321 B723:B725 B300:B301 B186:B187 B704">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1" orientation="portrait" r:id="rId1"/>
  <rowBreaks count="5" manualBreakCount="5">
    <brk id="165" max="6" man="1"/>
    <brk id="250" max="6" man="1"/>
    <brk id="372" max="6" man="1"/>
    <brk id="463" max="6" man="1"/>
    <brk id="60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5"/>
      <c r="E1" s="555"/>
      <c r="F1" s="555"/>
      <c r="G1" s="55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6" t="s">
        <v>46</v>
      </c>
      <c r="B6" s="556"/>
      <c r="C6" s="556"/>
      <c r="D6" s="556"/>
      <c r="E6" s="556"/>
      <c r="F6" s="556"/>
      <c r="G6" s="92"/>
    </row>
    <row r="7" spans="1:7" s="258" customFormat="1" ht="21.75" customHeight="1" x14ac:dyDescent="0.45">
      <c r="A7" s="557" t="str">
        <f>'Page de garde'!D18</f>
        <v>Raoued</v>
      </c>
      <c r="B7" s="557"/>
      <c r="C7" s="557"/>
      <c r="D7" s="557"/>
      <c r="E7" s="557"/>
      <c r="F7" s="557"/>
      <c r="G7" s="92"/>
    </row>
    <row r="8" spans="1:7" s="258" customFormat="1" ht="24" x14ac:dyDescent="0.45">
      <c r="A8" s="4" t="s">
        <v>39</v>
      </c>
      <c r="B8" s="558" t="str">
        <f>'A2 Exploitation'!B9:F9</f>
        <v>M Dhia Mechlaoui</v>
      </c>
      <c r="C8" s="558"/>
      <c r="D8" s="558"/>
      <c r="E8" s="558"/>
      <c r="F8" s="558"/>
      <c r="G8" s="92"/>
    </row>
    <row r="9" spans="1:7" s="258" customFormat="1" ht="24" x14ac:dyDescent="0.45">
      <c r="A9" s="5" t="s">
        <v>41</v>
      </c>
      <c r="B9" s="559" t="str">
        <f>'A2 Exploitation'!B10:F10</f>
        <v>Le directeur magasin (M Moez Nahdi) et chefs rayons</v>
      </c>
      <c r="C9" s="559"/>
      <c r="D9" s="559"/>
      <c r="E9" s="559"/>
      <c r="F9" s="559"/>
      <c r="G9" s="92"/>
    </row>
    <row r="10" spans="1:7" s="258" customFormat="1" ht="24" x14ac:dyDescent="0.45">
      <c r="A10" s="4" t="s">
        <v>40</v>
      </c>
      <c r="B10" s="554">
        <f>'A2 Exploitation'!B11:F11</f>
        <v>43588</v>
      </c>
      <c r="C10" s="554"/>
      <c r="D10" s="554"/>
      <c r="E10" s="554"/>
      <c r="F10" s="554"/>
      <c r="G10" s="92"/>
    </row>
    <row r="11" spans="1:7" s="258" customFormat="1" ht="24" x14ac:dyDescent="0.45">
      <c r="A11" s="4" t="s">
        <v>250</v>
      </c>
      <c r="B11" s="551">
        <f>D199</f>
        <v>0.89333333333333331</v>
      </c>
      <c r="C11" s="551"/>
      <c r="D11" s="551"/>
      <c r="E11" s="551"/>
      <c r="F11" s="551"/>
      <c r="G11" s="92"/>
    </row>
    <row r="12" spans="1:7" s="258" customFormat="1" ht="22.5" x14ac:dyDescent="0.45">
      <c r="A12" s="1"/>
      <c r="D12" s="519"/>
      <c r="E12" s="519"/>
      <c r="F12" s="519"/>
      <c r="G12" s="519"/>
    </row>
    <row r="13" spans="1:7" s="258" customFormat="1" ht="11.25" customHeight="1" x14ac:dyDescent="0.3">
      <c r="A13" s="552" t="s">
        <v>28</v>
      </c>
      <c r="B13" s="553" t="s">
        <v>29</v>
      </c>
      <c r="C13" s="553"/>
      <c r="D13" s="553" t="s">
        <v>42</v>
      </c>
      <c r="E13" s="553" t="s">
        <v>160</v>
      </c>
      <c r="F13" s="553" t="s">
        <v>161</v>
      </c>
      <c r="G13" s="80"/>
    </row>
    <row r="14" spans="1:7" s="258" customFormat="1" ht="12.75" customHeight="1" x14ac:dyDescent="0.3">
      <c r="A14" s="552"/>
      <c r="B14" s="22" t="s">
        <v>32</v>
      </c>
      <c r="C14" s="22" t="s">
        <v>31</v>
      </c>
      <c r="D14" s="553"/>
      <c r="E14" s="553"/>
      <c r="F14" s="553"/>
      <c r="G14" s="94"/>
    </row>
    <row r="15" spans="1:7" x14ac:dyDescent="0.3">
      <c r="A15" s="542"/>
      <c r="B15" s="543"/>
      <c r="C15" s="543"/>
      <c r="D15" s="543"/>
      <c r="E15" s="543"/>
      <c r="F15" s="543"/>
    </row>
    <row r="16" spans="1:7" ht="19.5" x14ac:dyDescent="0.4">
      <c r="A16" s="546" t="s">
        <v>0</v>
      </c>
      <c r="B16" s="547"/>
      <c r="C16" s="547"/>
      <c r="D16" s="547"/>
      <c r="E16" s="547"/>
      <c r="F16" s="547"/>
      <c r="G16" s="93" t="s">
        <v>298</v>
      </c>
    </row>
    <row r="17" spans="1:7" ht="33" x14ac:dyDescent="0.3">
      <c r="A17" s="7" t="s">
        <v>225</v>
      </c>
      <c r="B17" s="265">
        <v>0</v>
      </c>
      <c r="C17" s="265"/>
      <c r="D17" s="63" t="s">
        <v>633</v>
      </c>
      <c r="E17" s="63" t="s">
        <v>577</v>
      </c>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8" t="s">
        <v>34</v>
      </c>
      <c r="B22" s="544"/>
      <c r="C22" s="545"/>
      <c r="D22" s="381">
        <f>SUM(B17:C21)</f>
        <v>8</v>
      </c>
    </row>
    <row r="23" spans="1:7" x14ac:dyDescent="0.3">
      <c r="A23" s="535" t="s">
        <v>251</v>
      </c>
      <c r="B23" s="536"/>
      <c r="C23" s="537"/>
      <c r="D23" s="21">
        <f>D22/(COUNT(B17:C21)*2)</f>
        <v>0.8</v>
      </c>
    </row>
    <row r="24" spans="1:7" s="10" customFormat="1" x14ac:dyDescent="0.3">
      <c r="A24" s="14"/>
      <c r="B24" s="15"/>
      <c r="C24" s="15"/>
      <c r="D24" s="16"/>
      <c r="G24" s="93"/>
    </row>
    <row r="25" spans="1:7" ht="19.5" x14ac:dyDescent="0.4">
      <c r="A25" s="540" t="s">
        <v>4</v>
      </c>
      <c r="B25" s="541"/>
      <c r="C25" s="541"/>
      <c r="D25" s="541"/>
      <c r="E25" s="541"/>
      <c r="F25" s="541"/>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5" t="s">
        <v>34</v>
      </c>
      <c r="B33" s="536"/>
      <c r="C33" s="537"/>
      <c r="D33" s="380">
        <f>SUM(B26:C32)</f>
        <v>14</v>
      </c>
    </row>
    <row r="34" spans="1:7" x14ac:dyDescent="0.3">
      <c r="A34" s="535" t="s">
        <v>251</v>
      </c>
      <c r="B34" s="536"/>
      <c r="C34" s="537"/>
      <c r="D34" s="21">
        <f>D33/(COUNT(B26:C32)*2)</f>
        <v>1</v>
      </c>
    </row>
    <row r="35" spans="1:7" s="10" customFormat="1" x14ac:dyDescent="0.3">
      <c r="A35" s="14"/>
      <c r="B35" s="15"/>
      <c r="C35" s="15"/>
      <c r="D35" s="16"/>
      <c r="G35" s="93"/>
    </row>
    <row r="36" spans="1:7" s="10" customFormat="1" ht="19.5" x14ac:dyDescent="0.4">
      <c r="A36" s="540" t="s">
        <v>180</v>
      </c>
      <c r="B36" s="541"/>
      <c r="C36" s="541"/>
      <c r="D36" s="541"/>
      <c r="E36" s="541"/>
      <c r="F36" s="541"/>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ht="33" x14ac:dyDescent="0.3">
      <c r="A39" s="7" t="s">
        <v>237</v>
      </c>
      <c r="B39" s="265">
        <v>0</v>
      </c>
      <c r="C39" s="265"/>
      <c r="D39" s="63" t="s">
        <v>623</v>
      </c>
      <c r="E39" s="63" t="s">
        <v>624</v>
      </c>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5" t="s">
        <v>34</v>
      </c>
      <c r="B42" s="536"/>
      <c r="C42" s="537"/>
      <c r="D42" s="380">
        <f>SUM(B37:C41)</f>
        <v>8</v>
      </c>
      <c r="E42" s="259"/>
      <c r="F42" s="259"/>
      <c r="G42" s="93"/>
    </row>
    <row r="43" spans="1:7" s="10" customFormat="1" x14ac:dyDescent="0.3">
      <c r="A43" s="535" t="s">
        <v>251</v>
      </c>
      <c r="B43" s="536"/>
      <c r="C43" s="537"/>
      <c r="D43" s="21">
        <f>D42/(COUNT(B37:C41)*2)</f>
        <v>0.8</v>
      </c>
      <c r="E43" s="259"/>
      <c r="F43" s="259"/>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265">
        <v>2</v>
      </c>
      <c r="C46" s="265"/>
      <c r="D46" s="66"/>
      <c r="E46" s="265"/>
      <c r="F46" s="265"/>
    </row>
    <row r="47" spans="1:7" x14ac:dyDescent="0.3">
      <c r="A47" s="7" t="s">
        <v>70</v>
      </c>
      <c r="B47" s="265">
        <v>2</v>
      </c>
      <c r="C47" s="265"/>
      <c r="D47" s="66"/>
      <c r="E47" s="265"/>
      <c r="F47" s="265"/>
    </row>
    <row r="48" spans="1:7" ht="33" x14ac:dyDescent="0.3">
      <c r="A48" s="7" t="s">
        <v>192</v>
      </c>
      <c r="B48" s="265">
        <v>1</v>
      </c>
      <c r="C48" s="265"/>
      <c r="D48" s="63" t="s">
        <v>613</v>
      </c>
      <c r="E48" s="63" t="s">
        <v>614</v>
      </c>
      <c r="F48" s="265"/>
    </row>
    <row r="49" spans="1:7" x14ac:dyDescent="0.3">
      <c r="A49" s="7" t="s">
        <v>22</v>
      </c>
      <c r="B49" s="265">
        <v>2</v>
      </c>
      <c r="C49" s="265"/>
      <c r="D49" s="63"/>
      <c r="E49" s="265"/>
      <c r="F49" s="265"/>
    </row>
    <row r="50" spans="1:7" x14ac:dyDescent="0.3">
      <c r="A50" s="7" t="s">
        <v>71</v>
      </c>
      <c r="B50" s="265">
        <v>2</v>
      </c>
      <c r="C50" s="265"/>
      <c r="D50" s="105" t="s">
        <v>615</v>
      </c>
      <c r="E50" s="265"/>
      <c r="F50" s="265"/>
    </row>
    <row r="51" spans="1:7" ht="18" x14ac:dyDescent="0.35">
      <c r="A51" s="28" t="s">
        <v>252</v>
      </c>
      <c r="B51" s="265" t="s">
        <v>30</v>
      </c>
      <c r="C51" s="88" t="str">
        <f>IF(B51=0, -5, "0")</f>
        <v>0</v>
      </c>
      <c r="D51" s="66"/>
      <c r="E51" s="265"/>
      <c r="F51" s="265"/>
    </row>
    <row r="52" spans="1:7" x14ac:dyDescent="0.3">
      <c r="A52" s="535" t="s">
        <v>34</v>
      </c>
      <c r="B52" s="536"/>
      <c r="C52" s="537"/>
      <c r="D52" s="380">
        <f>SUM(B46:C51)</f>
        <v>9</v>
      </c>
    </row>
    <row r="53" spans="1:7" x14ac:dyDescent="0.3">
      <c r="A53" s="535" t="s">
        <v>251</v>
      </c>
      <c r="B53" s="536"/>
      <c r="C53" s="537"/>
      <c r="D53" s="21">
        <f>D52/(COUNT(B46:C51)*2)</f>
        <v>0.9</v>
      </c>
    </row>
    <row r="54" spans="1:7" s="10" customFormat="1" x14ac:dyDescent="0.3">
      <c r="A54" s="14"/>
      <c r="B54" s="15"/>
      <c r="C54" s="15"/>
      <c r="D54" s="16"/>
      <c r="G54" s="93"/>
    </row>
    <row r="55" spans="1:7" ht="19.5" x14ac:dyDescent="0.4">
      <c r="A55" s="540" t="s">
        <v>8</v>
      </c>
      <c r="B55" s="541"/>
      <c r="C55" s="541"/>
      <c r="D55" s="541"/>
      <c r="E55" s="541"/>
      <c r="F55" s="541"/>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ht="33" x14ac:dyDescent="0.3">
      <c r="A59" s="11" t="s">
        <v>79</v>
      </c>
      <c r="B59" s="265">
        <v>0</v>
      </c>
      <c r="C59" s="265"/>
      <c r="D59" s="11" t="s">
        <v>616</v>
      </c>
      <c r="E59" s="265" t="s">
        <v>617</v>
      </c>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5" t="s">
        <v>34</v>
      </c>
      <c r="B63" s="536"/>
      <c r="C63" s="537"/>
      <c r="D63" s="380">
        <f>SUM(B56:C62)</f>
        <v>12</v>
      </c>
    </row>
    <row r="64" spans="1:7" x14ac:dyDescent="0.3">
      <c r="A64" s="535" t="s">
        <v>251</v>
      </c>
      <c r="B64" s="536"/>
      <c r="C64" s="537"/>
      <c r="D64" s="21">
        <f>D63/(COUNT(B56:C62)*2)</f>
        <v>0.8571428571428571</v>
      </c>
    </row>
    <row r="65" spans="1:7" s="10" customFormat="1" x14ac:dyDescent="0.3">
      <c r="A65" s="14"/>
      <c r="B65" s="15"/>
      <c r="C65" s="15"/>
      <c r="D65" s="16"/>
      <c r="G65" s="93"/>
    </row>
    <row r="66" spans="1:7" ht="19.5" x14ac:dyDescent="0.4">
      <c r="A66" s="540" t="s">
        <v>111</v>
      </c>
      <c r="B66" s="541"/>
      <c r="C66" s="541"/>
      <c r="D66" s="541"/>
      <c r="E66" s="541"/>
      <c r="F66" s="541"/>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v>2</v>
      </c>
      <c r="C78" s="266"/>
      <c r="D78" s="63"/>
      <c r="E78" s="75"/>
      <c r="F78" s="265"/>
      <c r="G78" s="93"/>
    </row>
    <row r="79" spans="1:7" ht="49.5" x14ac:dyDescent="0.3">
      <c r="A79" s="7" t="s">
        <v>149</v>
      </c>
      <c r="B79" s="68">
        <v>0</v>
      </c>
      <c r="C79" s="265"/>
      <c r="D79" s="63" t="s">
        <v>578</v>
      </c>
      <c r="E79" s="63" t="s">
        <v>550</v>
      </c>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5" t="s">
        <v>34</v>
      </c>
      <c r="B84" s="536"/>
      <c r="C84" s="537"/>
      <c r="D84" s="380">
        <f>SUM(B67:C83)</f>
        <v>24</v>
      </c>
    </row>
    <row r="85" spans="1:7" x14ac:dyDescent="0.3">
      <c r="A85" s="535" t="s">
        <v>251</v>
      </c>
      <c r="B85" s="536"/>
      <c r="C85" s="537"/>
      <c r="D85" s="21">
        <f>D84/(COUNT(B67:C83)*2)</f>
        <v>0.92307692307692313</v>
      </c>
    </row>
    <row r="86" spans="1:7" s="10" customFormat="1" x14ac:dyDescent="0.3">
      <c r="A86" s="14"/>
      <c r="B86" s="15"/>
      <c r="C86" s="15"/>
      <c r="D86" s="16"/>
      <c r="G86" s="93"/>
    </row>
    <row r="87" spans="1:7" ht="19.5" x14ac:dyDescent="0.4">
      <c r="A87" s="540" t="s">
        <v>172</v>
      </c>
      <c r="B87" s="541"/>
      <c r="C87" s="541"/>
      <c r="D87" s="541"/>
      <c r="E87" s="541"/>
      <c r="F87" s="54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6"/>
      <c r="C102" s="537"/>
      <c r="D102" s="380">
        <f>SUM(B88:C101)</f>
        <v>0</v>
      </c>
    </row>
    <row r="103" spans="1:7" x14ac:dyDescent="0.3">
      <c r="A103" s="535"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0" t="s">
        <v>173</v>
      </c>
      <c r="B106" s="541"/>
      <c r="C106" s="541"/>
      <c r="D106" s="541"/>
      <c r="E106" s="541"/>
      <c r="F106" s="541"/>
      <c r="G106" s="93"/>
    </row>
    <row r="107" spans="1:7" s="10" customFormat="1" ht="34.5" x14ac:dyDescent="0.4">
      <c r="A107" s="36" t="s">
        <v>230</v>
      </c>
      <c r="B107" s="78">
        <v>1</v>
      </c>
      <c r="C107" s="69"/>
      <c r="D107" s="63" t="s">
        <v>627</v>
      </c>
      <c r="E107" s="265" t="s">
        <v>620</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ht="49.5" x14ac:dyDescent="0.3">
      <c r="A113" s="9" t="s">
        <v>138</v>
      </c>
      <c r="B113" s="78">
        <v>1</v>
      </c>
      <c r="C113" s="265"/>
      <c r="D113" s="63" t="s">
        <v>618</v>
      </c>
      <c r="E113" s="63" t="s">
        <v>619</v>
      </c>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ht="49.5" x14ac:dyDescent="0.3">
      <c r="A117" s="37" t="s">
        <v>193</v>
      </c>
      <c r="B117" s="78">
        <v>0</v>
      </c>
      <c r="C117" s="265"/>
      <c r="D117" s="37" t="s">
        <v>621</v>
      </c>
      <c r="E117" s="63" t="s">
        <v>622</v>
      </c>
      <c r="F117" s="265"/>
      <c r="G117" s="93"/>
    </row>
    <row r="118" spans="1:7" s="10" customFormat="1" x14ac:dyDescent="0.3">
      <c r="A118" s="535" t="s">
        <v>34</v>
      </c>
      <c r="B118" s="536"/>
      <c r="C118" s="537"/>
      <c r="D118" s="380">
        <f>SUM(B107:C117)</f>
        <v>18</v>
      </c>
      <c r="E118" s="259"/>
      <c r="F118" s="259"/>
      <c r="G118" s="93"/>
    </row>
    <row r="119" spans="1:7" s="10" customFormat="1" x14ac:dyDescent="0.3">
      <c r="A119" s="535" t="s">
        <v>251</v>
      </c>
      <c r="B119" s="536"/>
      <c r="C119" s="537"/>
      <c r="D119" s="21">
        <f>D118/(COUNT(B107:C117)*2)</f>
        <v>0.81818181818181823</v>
      </c>
      <c r="E119" s="259"/>
      <c r="F119" s="259"/>
      <c r="G119" s="93"/>
    </row>
    <row r="120" spans="1:7" s="10" customFormat="1" x14ac:dyDescent="0.3">
      <c r="A120" s="14"/>
      <c r="B120" s="15"/>
      <c r="C120" s="15"/>
      <c r="D120" s="16"/>
      <c r="G120" s="93"/>
    </row>
    <row r="121" spans="1:7" ht="19.5" x14ac:dyDescent="0.4">
      <c r="A121" s="540" t="s">
        <v>156</v>
      </c>
      <c r="B121" s="541"/>
      <c r="C121" s="541"/>
      <c r="D121" s="541"/>
      <c r="E121" s="541"/>
      <c r="F121" s="54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6"/>
      <c r="C133" s="537"/>
      <c r="D133" s="380">
        <f>SUM(B122:C132)</f>
        <v>0</v>
      </c>
    </row>
    <row r="134" spans="1:7" x14ac:dyDescent="0.3">
      <c r="A134" s="535" t="s">
        <v>251</v>
      </c>
      <c r="B134" s="536"/>
      <c r="C134" s="537"/>
      <c r="D134" s="20" t="e">
        <f>D133/(COUNT(B122:C132)*2)</f>
        <v>#DIV/0!</v>
      </c>
    </row>
    <row r="135" spans="1:7" s="10" customFormat="1" x14ac:dyDescent="0.3">
      <c r="A135" s="14"/>
      <c r="B135" s="15"/>
      <c r="C135" s="15"/>
      <c r="D135" s="19"/>
      <c r="G135" s="93"/>
    </row>
    <row r="136" spans="1:7" ht="19.5" x14ac:dyDescent="0.4">
      <c r="A136" s="540" t="s">
        <v>61</v>
      </c>
      <c r="B136" s="541"/>
      <c r="C136" s="541"/>
      <c r="D136" s="541"/>
      <c r="E136" s="541"/>
      <c r="F136" s="54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6"/>
      <c r="C149" s="537"/>
      <c r="D149" s="380">
        <f>SUM(B137:C148)</f>
        <v>0</v>
      </c>
    </row>
    <row r="150" spans="1:7" x14ac:dyDescent="0.3">
      <c r="A150" s="535" t="s">
        <v>251</v>
      </c>
      <c r="B150" s="536"/>
      <c r="C150" s="537"/>
      <c r="D150" s="21" t="e">
        <f>D149/(COUNT(B137:C148)*2)</f>
        <v>#DIV/0!</v>
      </c>
    </row>
    <row r="151" spans="1:7" s="10" customFormat="1" x14ac:dyDescent="0.3">
      <c r="A151" s="14"/>
      <c r="B151" s="15"/>
      <c r="C151" s="15"/>
      <c r="D151" s="16"/>
      <c r="G151" s="93"/>
    </row>
    <row r="152" spans="1:7" ht="19.5" x14ac:dyDescent="0.4">
      <c r="A152" s="540" t="s">
        <v>178</v>
      </c>
      <c r="B152" s="541"/>
      <c r="C152" s="541"/>
      <c r="D152" s="541"/>
      <c r="E152" s="541"/>
      <c r="F152" s="541"/>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5" t="s">
        <v>34</v>
      </c>
      <c r="B161" s="544"/>
      <c r="C161" s="545"/>
      <c r="D161" s="381">
        <f>SUM(B153:C160)</f>
        <v>16</v>
      </c>
    </row>
    <row r="162" spans="1:7" x14ac:dyDescent="0.3">
      <c r="A162" s="535" t="s">
        <v>251</v>
      </c>
      <c r="B162" s="536"/>
      <c r="C162" s="537"/>
      <c r="D162" s="21">
        <f>D161/(COUNT(B153:C160)*2)</f>
        <v>1</v>
      </c>
    </row>
    <row r="163" spans="1:7" s="10" customFormat="1" x14ac:dyDescent="0.3">
      <c r="A163" s="14"/>
      <c r="B163" s="15"/>
      <c r="C163" s="17"/>
      <c r="D163" s="18"/>
      <c r="G163" s="93"/>
    </row>
    <row r="164" spans="1:7" ht="19.5" x14ac:dyDescent="0.4">
      <c r="A164" s="540" t="s">
        <v>64</v>
      </c>
      <c r="B164" s="541"/>
      <c r="C164" s="541"/>
      <c r="D164" s="541"/>
      <c r="E164" s="541"/>
      <c r="F164" s="541"/>
    </row>
    <row r="165" spans="1:7" ht="18" x14ac:dyDescent="0.35">
      <c r="A165" s="28" t="s">
        <v>242</v>
      </c>
      <c r="B165" s="265">
        <v>2</v>
      </c>
      <c r="C165" s="88" t="str">
        <f>IF(B165=0, -5, "0")</f>
        <v>0</v>
      </c>
      <c r="D165" s="265"/>
      <c r="E165" s="265"/>
      <c r="F165" s="265"/>
    </row>
    <row r="166" spans="1:7" ht="33" x14ac:dyDescent="0.3">
      <c r="A166" s="7" t="s">
        <v>243</v>
      </c>
      <c r="B166" s="265">
        <v>1</v>
      </c>
      <c r="C166" s="265"/>
      <c r="D166" s="63" t="s">
        <v>625</v>
      </c>
      <c r="E166" s="265" t="s">
        <v>626</v>
      </c>
      <c r="F166" s="265"/>
    </row>
    <row r="167" spans="1:7" x14ac:dyDescent="0.3">
      <c r="A167" s="30" t="s">
        <v>176</v>
      </c>
      <c r="B167" s="265">
        <v>2</v>
      </c>
      <c r="C167" s="265"/>
      <c r="D167" s="63"/>
      <c r="E167" s="265"/>
      <c r="F167" s="265"/>
    </row>
    <row r="168" spans="1:7" x14ac:dyDescent="0.3">
      <c r="A168" s="7" t="s">
        <v>73</v>
      </c>
      <c r="B168" s="265" t="s">
        <v>30</v>
      </c>
      <c r="C168" s="265"/>
      <c r="D168" s="265"/>
      <c r="E168" s="63"/>
      <c r="F168" s="265"/>
    </row>
    <row r="169" spans="1:7" x14ac:dyDescent="0.3">
      <c r="A169" s="535" t="s">
        <v>34</v>
      </c>
      <c r="B169" s="536"/>
      <c r="C169" s="537"/>
      <c r="D169" s="380">
        <f>SUM(B165:C168)</f>
        <v>5</v>
      </c>
    </row>
    <row r="170" spans="1:7" x14ac:dyDescent="0.3">
      <c r="A170" s="535" t="s">
        <v>251</v>
      </c>
      <c r="B170" s="536"/>
      <c r="C170" s="537"/>
      <c r="D170" s="21">
        <f>D169/(COUNT(B165:C168)*2)</f>
        <v>0.83333333333333337</v>
      </c>
    </row>
    <row r="171" spans="1:7" s="10" customFormat="1" x14ac:dyDescent="0.3">
      <c r="A171" s="14"/>
      <c r="B171" s="15"/>
      <c r="C171" s="15"/>
      <c r="D171" s="16"/>
      <c r="G171" s="93"/>
    </row>
    <row r="172" spans="1:7" ht="19.5" x14ac:dyDescent="0.4">
      <c r="A172" s="538" t="s">
        <v>15</v>
      </c>
      <c r="B172" s="539"/>
      <c r="C172" s="539"/>
      <c r="D172" s="539"/>
      <c r="E172" s="539"/>
      <c r="F172" s="539"/>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5" t="s">
        <v>34</v>
      </c>
      <c r="B177" s="536"/>
      <c r="C177" s="537"/>
      <c r="D177" s="380">
        <f>SUM(B173:C176)</f>
        <v>8</v>
      </c>
    </row>
    <row r="178" spans="1:7" x14ac:dyDescent="0.3">
      <c r="A178" s="535" t="s">
        <v>251</v>
      </c>
      <c r="B178" s="536"/>
      <c r="C178" s="537"/>
      <c r="D178" s="21">
        <f>D177/(COUNT(B173:C176)*2)</f>
        <v>1</v>
      </c>
    </row>
    <row r="179" spans="1:7" s="10" customFormat="1" x14ac:dyDescent="0.3">
      <c r="A179" s="14"/>
      <c r="B179" s="15"/>
      <c r="C179" s="15"/>
      <c r="D179" s="16"/>
      <c r="G179" s="93"/>
    </row>
    <row r="180" spans="1:7" ht="19.5" x14ac:dyDescent="0.4">
      <c r="A180" s="540" t="s">
        <v>65</v>
      </c>
      <c r="B180" s="541"/>
      <c r="C180" s="541"/>
      <c r="D180" s="541"/>
      <c r="E180" s="541"/>
      <c r="F180" s="541"/>
    </row>
    <row r="181" spans="1:7" ht="33" x14ac:dyDescent="0.3">
      <c r="A181" s="30" t="s">
        <v>270</v>
      </c>
      <c r="B181" s="265">
        <v>0</v>
      </c>
      <c r="C181" s="265"/>
      <c r="D181" s="63" t="s">
        <v>579</v>
      </c>
      <c r="E181" s="63" t="s">
        <v>632</v>
      </c>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5" t="s">
        <v>34</v>
      </c>
      <c r="B186" s="536"/>
      <c r="C186" s="537"/>
      <c r="D186" s="380">
        <f>SUM(B181:C185)</f>
        <v>8</v>
      </c>
    </row>
    <row r="187" spans="1:7" x14ac:dyDescent="0.3">
      <c r="A187" s="535" t="s">
        <v>251</v>
      </c>
      <c r="B187" s="536"/>
      <c r="C187" s="537"/>
      <c r="D187" s="21">
        <f>D186/(COUNT(B181:C185)*2)</f>
        <v>0.8</v>
      </c>
    </row>
    <row r="188" spans="1:7" s="10" customFormat="1" x14ac:dyDescent="0.3">
      <c r="A188" s="14"/>
      <c r="B188" s="15"/>
      <c r="C188" s="15"/>
      <c r="D188" s="16"/>
      <c r="G188" s="93"/>
    </row>
    <row r="189" spans="1:7" ht="19.5" x14ac:dyDescent="0.4">
      <c r="A189" s="540" t="s">
        <v>177</v>
      </c>
      <c r="B189" s="541"/>
      <c r="C189" s="541"/>
      <c r="D189" s="541"/>
      <c r="E189" s="541"/>
      <c r="F189" s="541"/>
    </row>
    <row r="190" spans="1:7" x14ac:dyDescent="0.3">
      <c r="A190" s="30" t="s">
        <v>309</v>
      </c>
      <c r="B190" s="265">
        <v>2</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v>2</v>
      </c>
      <c r="C192" s="265"/>
      <c r="D192" s="265"/>
      <c r="E192" s="265"/>
      <c r="F192" s="265"/>
    </row>
    <row r="193" spans="1:6" x14ac:dyDescent="0.3">
      <c r="A193" s="39" t="s">
        <v>159</v>
      </c>
      <c r="B193" s="265" t="s">
        <v>30</v>
      </c>
      <c r="C193" s="265"/>
      <c r="D193" s="265"/>
      <c r="E193" s="265"/>
      <c r="F193" s="265"/>
    </row>
    <row r="194" spans="1:6" x14ac:dyDescent="0.3">
      <c r="A194" s="535" t="s">
        <v>34</v>
      </c>
      <c r="B194" s="536"/>
      <c r="C194" s="537"/>
      <c r="D194" s="40">
        <f>SUM(B190:C193)</f>
        <v>4</v>
      </c>
    </row>
    <row r="195" spans="1:6" x14ac:dyDescent="0.3">
      <c r="A195" s="535" t="s">
        <v>251</v>
      </c>
      <c r="B195" s="536"/>
      <c r="C195" s="537"/>
      <c r="D195" s="21">
        <f>D194/(COUNT(B190:C193)*2)</f>
        <v>1</v>
      </c>
    </row>
    <row r="197" spans="1:6" ht="18" x14ac:dyDescent="0.35">
      <c r="A197" s="43" t="s">
        <v>422</v>
      </c>
      <c r="B197" s="264"/>
      <c r="C197" s="264"/>
      <c r="D197" s="104">
        <f>E197/F197</f>
        <v>0.36363636363636365</v>
      </c>
      <c r="E197" s="416">
        <f>COUNTIF('A1 Technique'!F17:F193,"ok")</f>
        <v>4</v>
      </c>
      <c r="F197" s="416">
        <f>COUNTA('A1 Technique'!F17:F193)</f>
        <v>11</v>
      </c>
    </row>
    <row r="198" spans="1:6" ht="22.5" x14ac:dyDescent="0.3">
      <c r="A198" s="261" t="s">
        <v>423</v>
      </c>
      <c r="B198" s="262"/>
      <c r="C198" s="263"/>
      <c r="D198" s="26">
        <f>SUM(D194,D186,D177,D169,D161,D63,D52,D33,D22,D118,D149,D133,D102,D84,D42)</f>
        <v>134</v>
      </c>
    </row>
    <row r="199" spans="1:6" ht="22.5" x14ac:dyDescent="0.3">
      <c r="A199" s="261" t="s">
        <v>276</v>
      </c>
      <c r="B199" s="262"/>
      <c r="C199" s="263"/>
      <c r="D199" s="27">
        <f>D198/(COUNT(B190:C193,B181:C185,B173:C176,B165:C168,B153:C160,B56:C62,B46:C51,B26:C32,B17:C21,B107:C117,B137:C148,B122:C132,B88:C101,B67:C83,B37:C41)*2)</f>
        <v>0.89333333333333331</v>
      </c>
    </row>
  </sheetData>
  <sheetProtection algorithmName="SHA-512" hashValue="ZgzhCkd5pBiObwCKOZh+mmG2D8JyZqTHpiA3Eu2bKIB+SOqj0yR6LGRlOozJzhVwhzw75spuZRKVXGjYaYFerg==" saltValue="tamu+DHpzvMy++tOGPsrV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disablePrompts="1"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81:B185 B17:B21 B26:B32 B37:B41 B173:B176 B56:B62 B88:B101 B67:B83 B46:B51 B122:B132 B107:B117 B153:B160 B165:B168 B190:B193">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9"/>
      <c r="E1" s="519"/>
      <c r="F1" s="519"/>
      <c r="G1" s="51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20" t="s">
        <v>151</v>
      </c>
      <c r="B7" s="520"/>
      <c r="C7" s="520"/>
      <c r="D7" s="520"/>
      <c r="E7" s="520"/>
      <c r="F7" s="520"/>
      <c r="G7" s="111"/>
    </row>
    <row r="8" spans="1:7" ht="22.5" x14ac:dyDescent="0.45">
      <c r="A8" s="521" t="str">
        <f>'Page de garde'!D18</f>
        <v>Raoued</v>
      </c>
      <c r="B8" s="521"/>
      <c r="C8" s="521"/>
      <c r="D8" s="521"/>
      <c r="E8" s="521"/>
      <c r="F8" s="521"/>
      <c r="G8" s="111"/>
    </row>
    <row r="9" spans="1:7" ht="22.5" x14ac:dyDescent="0.45">
      <c r="A9" s="112" t="s">
        <v>39</v>
      </c>
      <c r="B9" s="522"/>
      <c r="C9" s="522"/>
      <c r="D9" s="522"/>
      <c r="E9" s="522"/>
      <c r="F9" s="522"/>
      <c r="G9" s="111"/>
    </row>
    <row r="10" spans="1:7" ht="22.5" x14ac:dyDescent="0.45">
      <c r="A10" s="113" t="s">
        <v>41</v>
      </c>
      <c r="B10" s="523"/>
      <c r="C10" s="523"/>
      <c r="D10" s="523"/>
      <c r="E10" s="523"/>
      <c r="F10" s="523"/>
      <c r="G10" s="111"/>
    </row>
    <row r="11" spans="1:7" ht="22.5" x14ac:dyDescent="0.45">
      <c r="A11" s="112" t="s">
        <v>40</v>
      </c>
      <c r="B11" s="518"/>
      <c r="C11" s="518"/>
      <c r="D11" s="518"/>
      <c r="E11" s="518"/>
      <c r="F11" s="518"/>
      <c r="G11" s="111"/>
    </row>
    <row r="12" spans="1:7" ht="22.5" x14ac:dyDescent="0.45">
      <c r="A12" s="112" t="s">
        <v>200</v>
      </c>
      <c r="B12" s="524" t="e">
        <f>D730</f>
        <v>#DIV/0!</v>
      </c>
      <c r="C12" s="524"/>
      <c r="D12" s="524"/>
      <c r="E12" s="524"/>
      <c r="F12" s="524"/>
      <c r="G12" s="111"/>
    </row>
    <row r="13" spans="1:7" ht="22.5" x14ac:dyDescent="0.45">
      <c r="A13" s="110"/>
      <c r="B13" s="108"/>
      <c r="C13" s="108"/>
      <c r="D13" s="519"/>
      <c r="E13" s="519"/>
      <c r="F13" s="519"/>
      <c r="G13" s="51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4" t="s">
        <v>28</v>
      </c>
      <c r="B17" s="455" t="s">
        <v>29</v>
      </c>
      <c r="C17" s="455"/>
      <c r="D17" s="455" t="s">
        <v>42</v>
      </c>
      <c r="E17" s="456" t="s">
        <v>266</v>
      </c>
      <c r="F17" s="456" t="s">
        <v>300</v>
      </c>
      <c r="G17" s="114"/>
    </row>
    <row r="18" spans="1:8" ht="16.5" customHeight="1" x14ac:dyDescent="0.4">
      <c r="A18" s="454"/>
      <c r="B18" s="118" t="s">
        <v>32</v>
      </c>
      <c r="C18" s="118" t="s">
        <v>31</v>
      </c>
      <c r="D18" s="455"/>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0" t="s">
        <v>16</v>
      </c>
      <c r="B29" s="561"/>
      <c r="C29" s="561"/>
      <c r="D29" s="561"/>
      <c r="E29" s="561"/>
      <c r="F29" s="56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0" t="s">
        <v>311</v>
      </c>
      <c r="B38" s="561"/>
      <c r="C38" s="561"/>
      <c r="D38" s="561"/>
      <c r="E38" s="561"/>
      <c r="F38" s="56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4" t="s">
        <v>28</v>
      </c>
      <c r="B52" s="455" t="s">
        <v>29</v>
      </c>
      <c r="C52" s="455"/>
      <c r="D52" s="455" t="s">
        <v>42</v>
      </c>
      <c r="E52" s="456" t="s">
        <v>266</v>
      </c>
      <c r="F52" s="456" t="s">
        <v>302</v>
      </c>
      <c r="G52" s="129"/>
    </row>
    <row r="53" spans="1:7" ht="21" x14ac:dyDescent="0.4">
      <c r="A53" s="454"/>
      <c r="B53" s="118" t="s">
        <v>32</v>
      </c>
      <c r="C53" s="118" t="s">
        <v>31</v>
      </c>
      <c r="D53" s="455"/>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40"/>
      <c r="B64" s="441"/>
      <c r="C64" s="441"/>
      <c r="D64" s="441"/>
      <c r="E64" s="441"/>
      <c r="F64" s="441"/>
      <c r="G64" s="441"/>
    </row>
    <row r="65" spans="1:7" ht="43.5" customHeight="1" x14ac:dyDescent="0.4">
      <c r="A65" s="529" t="s">
        <v>351</v>
      </c>
      <c r="B65" s="529"/>
      <c r="C65" s="529"/>
      <c r="D65" s="529"/>
      <c r="E65" s="529"/>
      <c r="F65" s="52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9"/>
      <c r="B83" s="449"/>
      <c r="C83" s="449"/>
      <c r="D83" s="449"/>
      <c r="E83" s="449"/>
      <c r="F83" s="449"/>
      <c r="G83" s="449"/>
    </row>
    <row r="84" spans="1:7" ht="45" customHeight="1" x14ac:dyDescent="0.45">
      <c r="A84" s="530" t="s">
        <v>352</v>
      </c>
      <c r="B84" s="530"/>
      <c r="C84" s="530"/>
      <c r="D84" s="530"/>
      <c r="E84" s="530"/>
      <c r="F84" s="53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5"/>
      <c r="B103" s="443"/>
      <c r="C103" s="443"/>
      <c r="D103" s="443"/>
      <c r="E103" s="443"/>
      <c r="F103" s="450"/>
      <c r="G103" s="173"/>
    </row>
    <row r="104" spans="1:7" s="80" customFormat="1" ht="46.5" customHeight="1" x14ac:dyDescent="0.4">
      <c r="A104" s="529" t="s">
        <v>353</v>
      </c>
      <c r="B104" s="529"/>
      <c r="C104" s="529"/>
      <c r="D104" s="529"/>
      <c r="E104" s="529"/>
      <c r="F104" s="52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1"/>
      <c r="B111" s="452"/>
      <c r="C111" s="452"/>
      <c r="D111" s="452"/>
      <c r="E111" s="452"/>
      <c r="F111" s="453"/>
      <c r="G111" s="129"/>
    </row>
    <row r="112" spans="1:7" s="80" customFormat="1" ht="39.75" customHeight="1" x14ac:dyDescent="0.4">
      <c r="A112" s="529" t="s">
        <v>390</v>
      </c>
      <c r="B112" s="529"/>
      <c r="C112" s="529"/>
      <c r="D112" s="529"/>
      <c r="E112" s="529"/>
      <c r="F112" s="52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3"/>
      <c r="B120" s="443"/>
      <c r="C120" s="443"/>
      <c r="D120" s="443"/>
      <c r="E120" s="443"/>
      <c r="F120" s="443"/>
      <c r="G120" s="173"/>
    </row>
    <row r="121" spans="1:7" ht="22.5" x14ac:dyDescent="0.4">
      <c r="A121" s="529" t="s">
        <v>311</v>
      </c>
      <c r="B121" s="529"/>
      <c r="C121" s="529"/>
      <c r="D121" s="529"/>
      <c r="E121" s="529"/>
      <c r="F121" s="52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4"/>
      <c r="B132" s="444"/>
      <c r="C132" s="444"/>
      <c r="D132" s="444"/>
      <c r="E132" s="444"/>
      <c r="F132" s="444"/>
      <c r="G132" s="114"/>
    </row>
    <row r="133" spans="1:16384" ht="22.5" customHeight="1" x14ac:dyDescent="0.4">
      <c r="A133" s="531" t="s">
        <v>424</v>
      </c>
      <c r="B133" s="531"/>
      <c r="C133" s="531"/>
      <c r="D133" s="531"/>
      <c r="E133" s="531"/>
      <c r="F133" s="531"/>
      <c r="G133" s="114"/>
    </row>
    <row r="134" spans="1:16384" ht="22.5" customHeight="1" x14ac:dyDescent="0.4">
      <c r="A134" s="532"/>
      <c r="B134" s="532"/>
      <c r="C134" s="532"/>
      <c r="D134" s="532"/>
      <c r="E134" s="532"/>
      <c r="F134" s="532"/>
      <c r="G134" s="114"/>
    </row>
    <row r="135" spans="1:16384" s="326" customFormat="1" ht="22.5" customHeight="1" x14ac:dyDescent="0.25">
      <c r="A135" s="454" t="s">
        <v>28</v>
      </c>
      <c r="B135" s="455" t="s">
        <v>29</v>
      </c>
      <c r="C135" s="455"/>
      <c r="D135" s="455" t="s">
        <v>42</v>
      </c>
      <c r="E135" s="456" t="s">
        <v>266</v>
      </c>
      <c r="F135" s="456" t="s">
        <v>302</v>
      </c>
    </row>
    <row r="136" spans="1:16384" s="326" customFormat="1" ht="22.5" customHeight="1" x14ac:dyDescent="0.25">
      <c r="A136" s="454"/>
      <c r="B136" s="118" t="s">
        <v>32</v>
      </c>
      <c r="C136" s="118" t="s">
        <v>31</v>
      </c>
      <c r="D136" s="455"/>
      <c r="E136" s="456"/>
      <c r="F136" s="45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3" t="s">
        <v>461</v>
      </c>
      <c r="B139" s="533"/>
      <c r="C139" s="533"/>
      <c r="D139" s="533"/>
      <c r="E139" s="533"/>
      <c r="F139" s="53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2" t="s">
        <v>350</v>
      </c>
      <c r="B147" s="482"/>
      <c r="C147" s="482"/>
      <c r="D147" s="482"/>
      <c r="E147" s="482"/>
      <c r="F147" s="482"/>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5"/>
      <c r="B165" s="443"/>
      <c r="C165" s="443"/>
      <c r="D165" s="443"/>
      <c r="E165" s="443"/>
      <c r="F165" s="443"/>
      <c r="G165" s="114"/>
    </row>
    <row r="166" spans="1:7" ht="32.25" customHeight="1" x14ac:dyDescent="0.4">
      <c r="A166" s="533" t="s">
        <v>462</v>
      </c>
      <c r="B166" s="533"/>
      <c r="C166" s="533"/>
      <c r="D166" s="533"/>
      <c r="E166" s="533"/>
      <c r="F166" s="53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6"/>
      <c r="B176" s="447"/>
      <c r="C176" s="447"/>
      <c r="D176" s="447"/>
      <c r="E176" s="447"/>
      <c r="F176" s="447"/>
      <c r="G176" s="114"/>
    </row>
    <row r="177" spans="1:7" ht="32.25" customHeight="1" x14ac:dyDescent="0.4">
      <c r="A177" s="533" t="s">
        <v>311</v>
      </c>
      <c r="B177" s="533"/>
      <c r="C177" s="533"/>
      <c r="D177" s="533"/>
      <c r="E177" s="533"/>
      <c r="F177" s="53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83"/>
      <c r="C186" s="484"/>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8"/>
      <c r="B188" s="448"/>
      <c r="C188" s="448"/>
      <c r="D188" s="448"/>
      <c r="E188" s="448"/>
      <c r="F188" s="44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4" t="s">
        <v>28</v>
      </c>
      <c r="B191" s="455" t="s">
        <v>29</v>
      </c>
      <c r="C191" s="455"/>
      <c r="D191" s="455" t="s">
        <v>42</v>
      </c>
      <c r="E191" s="456" t="s">
        <v>266</v>
      </c>
      <c r="F191" s="456" t="s">
        <v>302</v>
      </c>
      <c r="G191" s="114"/>
    </row>
    <row r="192" spans="1:7" ht="21" x14ac:dyDescent="0.4">
      <c r="A192" s="454"/>
      <c r="B192" s="118" t="s">
        <v>32</v>
      </c>
      <c r="C192" s="118" t="s">
        <v>31</v>
      </c>
      <c r="D192" s="455"/>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8" t="s">
        <v>34</v>
      </c>
      <c r="B203" s="469"/>
      <c r="C203" s="47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8" t="s">
        <v>34</v>
      </c>
      <c r="B227" s="469"/>
      <c r="C227" s="47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5" t="s">
        <v>311</v>
      </c>
      <c r="B236" s="526"/>
      <c r="C236" s="526"/>
      <c r="D236" s="52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8" t="s">
        <v>34</v>
      </c>
      <c r="B245" s="469"/>
      <c r="C245" s="47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4" t="s">
        <v>28</v>
      </c>
      <c r="B253" s="455" t="s">
        <v>29</v>
      </c>
      <c r="C253" s="455"/>
      <c r="D253" s="455" t="s">
        <v>42</v>
      </c>
      <c r="E253" s="456" t="s">
        <v>266</v>
      </c>
      <c r="F253" s="456" t="s">
        <v>302</v>
      </c>
      <c r="G253" s="129"/>
    </row>
    <row r="254" spans="1:7" ht="21" x14ac:dyDescent="0.4">
      <c r="A254" s="454"/>
      <c r="B254" s="118" t="s">
        <v>32</v>
      </c>
      <c r="C254" s="118" t="s">
        <v>31</v>
      </c>
      <c r="D254" s="455"/>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8" t="s">
        <v>34</v>
      </c>
      <c r="B265" s="469"/>
      <c r="C265" s="47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6"/>
      <c r="B290" s="476"/>
      <c r="C290" s="476"/>
      <c r="D290" s="476"/>
      <c r="E290" s="476"/>
      <c r="F290" s="476"/>
      <c r="G290" s="129"/>
    </row>
    <row r="291" spans="1:7" s="80" customFormat="1" ht="31.5" customHeight="1" x14ac:dyDescent="0.4">
      <c r="A291" s="528" t="s">
        <v>311</v>
      </c>
      <c r="B291" s="528"/>
      <c r="C291" s="528"/>
      <c r="D291" s="528"/>
      <c r="E291" s="528"/>
      <c r="F291" s="52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4" t="s">
        <v>28</v>
      </c>
      <c r="B308" s="455" t="s">
        <v>29</v>
      </c>
      <c r="C308" s="455"/>
      <c r="D308" s="455" t="s">
        <v>42</v>
      </c>
      <c r="E308" s="456" t="s">
        <v>266</v>
      </c>
      <c r="F308" s="456" t="s">
        <v>302</v>
      </c>
      <c r="G308" s="129"/>
    </row>
    <row r="309" spans="1:7" ht="21" x14ac:dyDescent="0.4">
      <c r="A309" s="454"/>
      <c r="B309" s="118" t="s">
        <v>32</v>
      </c>
      <c r="C309" s="118" t="s">
        <v>31</v>
      </c>
      <c r="D309" s="455"/>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512" t="s">
        <v>311</v>
      </c>
      <c r="B358" s="512"/>
      <c r="C358" s="512"/>
      <c r="D358" s="512"/>
      <c r="E358" s="512"/>
      <c r="F358" s="51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4" t="s">
        <v>28</v>
      </c>
      <c r="B375" s="455" t="s">
        <v>29</v>
      </c>
      <c r="C375" s="455"/>
      <c r="D375" s="455" t="s">
        <v>42</v>
      </c>
      <c r="E375" s="456" t="s">
        <v>266</v>
      </c>
      <c r="F375" s="456" t="s">
        <v>302</v>
      </c>
      <c r="G375" s="173"/>
    </row>
    <row r="376" spans="1:7" s="260" customFormat="1" ht="21" x14ac:dyDescent="0.4">
      <c r="A376" s="454"/>
      <c r="B376" s="118" t="s">
        <v>32</v>
      </c>
      <c r="C376" s="118" t="s">
        <v>31</v>
      </c>
      <c r="D376" s="455"/>
      <c r="E376" s="456"/>
      <c r="F376" s="45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10"/>
      <c r="B415" s="449"/>
      <c r="C415" s="449"/>
      <c r="D415" s="449"/>
      <c r="E415" s="449"/>
      <c r="F415" s="449"/>
      <c r="G415" s="449"/>
    </row>
    <row r="416" spans="1:7" s="260" customFormat="1" ht="24.75" x14ac:dyDescent="0.4">
      <c r="A416" s="515" t="s">
        <v>320</v>
      </c>
      <c r="B416" s="515"/>
      <c r="C416" s="515"/>
      <c r="D416" s="515"/>
      <c r="E416" s="515"/>
      <c r="F416" s="51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4" t="s">
        <v>28</v>
      </c>
      <c r="B433" s="455" t="s">
        <v>29</v>
      </c>
      <c r="C433" s="455"/>
      <c r="D433" s="455" t="s">
        <v>42</v>
      </c>
      <c r="E433" s="456" t="s">
        <v>266</v>
      </c>
      <c r="F433" s="456" t="s">
        <v>302</v>
      </c>
      <c r="G433" s="129"/>
    </row>
    <row r="434" spans="1:7" ht="21" x14ac:dyDescent="0.4">
      <c r="A434" s="454"/>
      <c r="B434" s="118" t="s">
        <v>32</v>
      </c>
      <c r="C434" s="118" t="s">
        <v>31</v>
      </c>
      <c r="D434" s="455"/>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5" t="s">
        <v>311</v>
      </c>
      <c r="B464" s="515"/>
      <c r="C464" s="515"/>
      <c r="D464" s="515"/>
      <c r="E464" s="515"/>
      <c r="F464" s="51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6" t="s">
        <v>425</v>
      </c>
      <c r="B478" s="516"/>
      <c r="C478" s="516"/>
      <c r="D478" s="516"/>
      <c r="E478" s="516"/>
      <c r="F478" s="516"/>
      <c r="G478" s="114"/>
    </row>
    <row r="479" spans="1:7" ht="21" customHeight="1" x14ac:dyDescent="0.4">
      <c r="A479" s="234">
        <f>B11</f>
        <v>0</v>
      </c>
      <c r="F479" s="258"/>
      <c r="G479" s="114"/>
    </row>
    <row r="480" spans="1:7" ht="21" x14ac:dyDescent="0.4">
      <c r="A480" s="486" t="s">
        <v>28</v>
      </c>
      <c r="B480" s="487" t="s">
        <v>29</v>
      </c>
      <c r="C480" s="487"/>
      <c r="D480" s="487" t="s">
        <v>42</v>
      </c>
      <c r="E480" s="488" t="s">
        <v>266</v>
      </c>
      <c r="F480" s="488" t="s">
        <v>302</v>
      </c>
      <c r="G480" s="114"/>
    </row>
    <row r="481" spans="1:7" ht="21" x14ac:dyDescent="0.4">
      <c r="A481" s="486"/>
      <c r="B481" s="320" t="s">
        <v>32</v>
      </c>
      <c r="C481" s="320" t="s">
        <v>31</v>
      </c>
      <c r="D481" s="487"/>
      <c r="E481" s="488"/>
      <c r="F481" s="488"/>
      <c r="G481" s="114"/>
    </row>
    <row r="482" spans="1:7" s="260" customFormat="1" ht="22.5" x14ac:dyDescent="0.4">
      <c r="A482" s="367"/>
      <c r="B482" s="368"/>
      <c r="C482" s="368"/>
      <c r="D482" s="368"/>
      <c r="E482" s="354"/>
      <c r="F482" s="354"/>
      <c r="G482" s="173"/>
    </row>
    <row r="483" spans="1:7" s="260" customFormat="1" ht="24.75" x14ac:dyDescent="0.4">
      <c r="A483" s="477" t="s">
        <v>52</v>
      </c>
      <c r="B483" s="477"/>
      <c r="C483" s="477"/>
      <c r="D483" s="477"/>
      <c r="E483" s="477"/>
      <c r="F483" s="477"/>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4" t="s">
        <v>463</v>
      </c>
      <c r="B491" s="475"/>
      <c r="C491" s="475"/>
      <c r="D491" s="475"/>
      <c r="E491" s="475"/>
      <c r="F491" s="475"/>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9" t="s">
        <v>23</v>
      </c>
      <c r="B505" s="490"/>
      <c r="C505" s="490"/>
      <c r="D505" s="490"/>
      <c r="E505" s="490"/>
      <c r="F505" s="491"/>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9"/>
      <c r="B517" s="499"/>
      <c r="C517" s="499"/>
      <c r="D517" s="499"/>
      <c r="E517" s="499"/>
      <c r="F517" s="499"/>
      <c r="G517" s="499"/>
    </row>
    <row r="518" spans="1:7" ht="26.25" customHeight="1" x14ac:dyDescent="0.5">
      <c r="A518" s="369" t="s">
        <v>311</v>
      </c>
      <c r="B518" s="511"/>
      <c r="C518" s="511"/>
      <c r="D518" s="511"/>
      <c r="E518" s="511"/>
      <c r="F518" s="51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7" t="s">
        <v>97</v>
      </c>
      <c r="B530" s="517"/>
      <c r="C530" s="517"/>
      <c r="D530" s="517"/>
      <c r="E530" s="517"/>
      <c r="F530" s="517"/>
      <c r="G530" s="114"/>
    </row>
    <row r="531" spans="1:7" ht="22.5" customHeight="1" x14ac:dyDescent="0.4">
      <c r="A531" s="234">
        <f>B11</f>
        <v>0</v>
      </c>
      <c r="B531" s="114"/>
      <c r="C531" s="135"/>
      <c r="D531" s="137"/>
      <c r="E531" s="137"/>
      <c r="F531" s="137"/>
      <c r="G531" s="114"/>
    </row>
    <row r="532" spans="1:7" ht="21" x14ac:dyDescent="0.4">
      <c r="A532" s="492" t="s">
        <v>28</v>
      </c>
      <c r="B532" s="494" t="s">
        <v>29</v>
      </c>
      <c r="C532" s="495"/>
      <c r="D532" s="455" t="s">
        <v>42</v>
      </c>
      <c r="E532" s="456" t="s">
        <v>266</v>
      </c>
      <c r="F532" s="456" t="s">
        <v>302</v>
      </c>
      <c r="G532" s="114"/>
    </row>
    <row r="533" spans="1:7" ht="21" x14ac:dyDescent="0.4">
      <c r="A533" s="493"/>
      <c r="B533" s="315" t="s">
        <v>32</v>
      </c>
      <c r="C533" s="316" t="s">
        <v>31</v>
      </c>
      <c r="D533" s="455"/>
      <c r="E533" s="456"/>
      <c r="F533" s="456"/>
      <c r="G533" s="114"/>
    </row>
    <row r="534" spans="1:7" s="80" customFormat="1" ht="22.5" x14ac:dyDescent="0.4">
      <c r="A534" s="365"/>
      <c r="B534" s="366"/>
      <c r="C534" s="366"/>
      <c r="D534" s="361"/>
      <c r="E534" s="362"/>
      <c r="F534" s="362"/>
      <c r="G534" s="129"/>
    </row>
    <row r="535" spans="1:7" ht="24.75" x14ac:dyDescent="0.4">
      <c r="A535" s="370" t="s">
        <v>17</v>
      </c>
      <c r="B535" s="317"/>
      <c r="C535" s="513"/>
      <c r="D535" s="513"/>
      <c r="E535" s="513"/>
      <c r="F535" s="51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8" t="s">
        <v>34</v>
      </c>
      <c r="B542" s="469"/>
      <c r="C542" s="470"/>
      <c r="D542" s="407">
        <f>SUM(B536:C541)</f>
        <v>0</v>
      </c>
      <c r="E542" s="248"/>
      <c r="F542" s="248"/>
      <c r="G542" s="114"/>
    </row>
    <row r="543" spans="1:7" ht="21" customHeight="1" x14ac:dyDescent="0.4">
      <c r="A543" s="468" t="s">
        <v>33</v>
      </c>
      <c r="B543" s="469"/>
      <c r="C543" s="470"/>
      <c r="D543" s="388" t="e">
        <f>D542/(COUNT(B536:C541)*2)</f>
        <v>#DIV/0!</v>
      </c>
      <c r="E543" s="248"/>
      <c r="F543" s="248"/>
      <c r="G543" s="114"/>
    </row>
    <row r="544" spans="1:7" ht="21" x14ac:dyDescent="0.4">
      <c r="A544" s="442"/>
      <c r="B544" s="442"/>
      <c r="C544" s="442"/>
      <c r="D544" s="442"/>
      <c r="E544" s="442"/>
      <c r="F544" s="44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4"/>
      <c r="B556" s="467"/>
      <c r="C556" s="467"/>
      <c r="D556" s="467"/>
      <c r="E556" s="467"/>
      <c r="F556" s="467"/>
      <c r="G556" s="467"/>
    </row>
    <row r="557" spans="1:7" ht="35.25" customHeight="1" x14ac:dyDescent="0.4">
      <c r="A557" s="371" t="s">
        <v>311</v>
      </c>
      <c r="B557" s="337"/>
      <c r="C557" s="465"/>
      <c r="D557" s="465"/>
      <c r="E557" s="465"/>
      <c r="F557" s="46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60" t="s">
        <v>34</v>
      </c>
      <c r="B566" s="460"/>
      <c r="C566" s="461"/>
      <c r="D566" s="378">
        <f>SUM(B558:C565,B546:C555)</f>
        <v>0</v>
      </c>
      <c r="E566" s="108"/>
      <c r="F566" s="114"/>
      <c r="G566" s="114"/>
    </row>
    <row r="567" spans="1:7" ht="21" x14ac:dyDescent="0.4">
      <c r="A567" s="460" t="s">
        <v>33</v>
      </c>
      <c r="B567" s="460"/>
      <c r="C567" s="46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73" t="s">
        <v>19</v>
      </c>
      <c r="B573" s="473"/>
      <c r="C573" s="473"/>
      <c r="D573" s="473"/>
      <c r="E573" s="473"/>
      <c r="F573" s="473"/>
      <c r="G573" s="114"/>
    </row>
    <row r="574" spans="1:7" ht="22.5" x14ac:dyDescent="0.4">
      <c r="A574" s="243">
        <f>B11</f>
        <v>0</v>
      </c>
      <c r="B574" s="114"/>
      <c r="C574" s="135"/>
      <c r="D574" s="356"/>
      <c r="E574" s="356"/>
      <c r="F574" s="356"/>
      <c r="G574" s="114"/>
    </row>
    <row r="575" spans="1:7" ht="21" x14ac:dyDescent="0.4">
      <c r="A575" s="486" t="s">
        <v>28</v>
      </c>
      <c r="B575" s="487" t="s">
        <v>29</v>
      </c>
      <c r="C575" s="487"/>
      <c r="D575" s="487" t="s">
        <v>42</v>
      </c>
      <c r="E575" s="488" t="s">
        <v>266</v>
      </c>
      <c r="F575" s="488" t="s">
        <v>302</v>
      </c>
      <c r="G575" s="114"/>
    </row>
    <row r="576" spans="1:7" ht="21" x14ac:dyDescent="0.4">
      <c r="A576" s="486"/>
      <c r="B576" s="320" t="s">
        <v>32</v>
      </c>
      <c r="C576" s="320" t="s">
        <v>31</v>
      </c>
      <c r="D576" s="487"/>
      <c r="E576" s="488"/>
      <c r="F576" s="488"/>
      <c r="G576" s="129"/>
    </row>
    <row r="577" spans="1:7" s="80" customFormat="1" ht="22.5" x14ac:dyDescent="0.4">
      <c r="A577" s="372"/>
      <c r="B577" s="373"/>
      <c r="C577" s="373"/>
      <c r="D577" s="373"/>
      <c r="E577" s="341"/>
      <c r="F577" s="374"/>
      <c r="G577" s="129"/>
    </row>
    <row r="578" spans="1:7" ht="24.75" x14ac:dyDescent="0.4">
      <c r="A578" s="500" t="s">
        <v>10</v>
      </c>
      <c r="B578" s="501"/>
      <c r="C578" s="501"/>
      <c r="D578" s="501"/>
      <c r="E578" s="501"/>
      <c r="F578" s="50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0" t="s">
        <v>34</v>
      </c>
      <c r="B588" s="460"/>
      <c r="C588" s="461"/>
      <c r="D588" s="378">
        <f>SUM(B579:C587)</f>
        <v>0</v>
      </c>
      <c r="E588" s="108"/>
      <c r="F588" s="114"/>
      <c r="G588" s="114"/>
    </row>
    <row r="589" spans="1:7" ht="21" x14ac:dyDescent="0.4">
      <c r="A589" s="460" t="s">
        <v>33</v>
      </c>
      <c r="B589" s="460"/>
      <c r="C589" s="46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3" t="s">
        <v>23</v>
      </c>
      <c r="B591" s="504"/>
      <c r="C591" s="504"/>
      <c r="D591" s="504"/>
      <c r="E591" s="504"/>
      <c r="F591" s="50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Exploitation'!F579:F605,"ok")</f>
        <v>0</v>
      </c>
      <c r="F605" s="414">
        <f>COUNTA('A2 Exploitation'!F579:F605)</f>
        <v>0</v>
      </c>
      <c r="G605" s="129"/>
    </row>
    <row r="606" spans="1:7" ht="21" x14ac:dyDescent="0.4">
      <c r="A606" s="460" t="s">
        <v>34</v>
      </c>
      <c r="B606" s="460"/>
      <c r="C606" s="461"/>
      <c r="D606" s="378">
        <f>SUM(B592:C605)</f>
        <v>0</v>
      </c>
      <c r="E606" s="108"/>
      <c r="F606" s="114"/>
      <c r="G606" s="114"/>
    </row>
    <row r="607" spans="1:7" ht="21" x14ac:dyDescent="0.4">
      <c r="A607" s="460" t="s">
        <v>33</v>
      </c>
      <c r="B607" s="460"/>
      <c r="C607" s="46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2" t="s">
        <v>170</v>
      </c>
      <c r="B610" s="463"/>
      <c r="C610" s="464"/>
      <c r="D610" s="154" t="e">
        <f>D609/(COUNT(B579:C587,B592:C605)*2)</f>
        <v>#DIV/0!</v>
      </c>
      <c r="E610" s="108"/>
      <c r="F610" s="114"/>
      <c r="G610" s="129"/>
    </row>
    <row r="611" spans="1:7" ht="21" x14ac:dyDescent="0.4">
      <c r="A611" s="155"/>
      <c r="B611" s="114"/>
      <c r="C611" s="135"/>
      <c r="G611" s="129"/>
    </row>
    <row r="612" spans="1:7" ht="19.5" customHeight="1" x14ac:dyDescent="0.45">
      <c r="A612" s="473" t="s">
        <v>8</v>
      </c>
      <c r="B612" s="473"/>
      <c r="C612" s="473"/>
      <c r="D612" s="473"/>
      <c r="E612" s="473"/>
      <c r="F612" s="473"/>
      <c r="G612" s="129"/>
    </row>
    <row r="613" spans="1:7" ht="22.5" x14ac:dyDescent="0.4">
      <c r="A613" s="156">
        <f>B11</f>
        <v>0</v>
      </c>
      <c r="B613" s="114"/>
      <c r="C613" s="135"/>
      <c r="D613" s="137"/>
      <c r="E613" s="137"/>
      <c r="F613" s="137"/>
      <c r="G613" s="114"/>
    </row>
    <row r="614" spans="1:7" ht="21" x14ac:dyDescent="0.4">
      <c r="A614" s="454" t="s">
        <v>28</v>
      </c>
      <c r="B614" s="455" t="s">
        <v>29</v>
      </c>
      <c r="C614" s="455"/>
      <c r="D614" s="455" t="s">
        <v>42</v>
      </c>
      <c r="E614" s="456" t="s">
        <v>266</v>
      </c>
      <c r="F614" s="456" t="s">
        <v>302</v>
      </c>
      <c r="G614" s="114"/>
    </row>
    <row r="615" spans="1:7" ht="18.75" customHeight="1" x14ac:dyDescent="0.4">
      <c r="A615" s="454"/>
      <c r="B615" s="118" t="s">
        <v>32</v>
      </c>
      <c r="C615" s="118" t="s">
        <v>31</v>
      </c>
      <c r="D615" s="455"/>
      <c r="E615" s="456"/>
      <c r="F615" s="456"/>
      <c r="G615" s="129"/>
    </row>
    <row r="616" spans="1:7" s="80" customFormat="1" ht="18.75" customHeight="1" x14ac:dyDescent="0.4">
      <c r="A616" s="360"/>
      <c r="B616" s="361"/>
      <c r="C616" s="361"/>
      <c r="D616" s="361"/>
      <c r="E616" s="362"/>
      <c r="F616" s="362"/>
      <c r="G616" s="129"/>
    </row>
    <row r="617" spans="1:7" ht="24.75" x14ac:dyDescent="0.4">
      <c r="A617" s="363" t="s">
        <v>90</v>
      </c>
      <c r="B617" s="137"/>
      <c r="C617" s="471"/>
      <c r="D617" s="471"/>
      <c r="E617" s="471"/>
      <c r="F617" s="47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0" t="s">
        <v>34</v>
      </c>
      <c r="B627" s="460"/>
      <c r="C627" s="460"/>
      <c r="D627" s="378">
        <f>SUM(B618:C626)</f>
        <v>0</v>
      </c>
      <c r="E627" s="497"/>
      <c r="F627" s="476"/>
      <c r="G627" s="129"/>
    </row>
    <row r="628" spans="1:7" ht="21" x14ac:dyDescent="0.4">
      <c r="A628" s="460" t="s">
        <v>33</v>
      </c>
      <c r="B628" s="460"/>
      <c r="C628" s="460"/>
      <c r="D628" s="388" t="e">
        <f>D627/(COUNT(B618:C626)*2)</f>
        <v>#DIV/0!</v>
      </c>
      <c r="E628" s="498"/>
      <c r="F628" s="499"/>
      <c r="G628" s="129"/>
    </row>
    <row r="629" spans="1:7" ht="21" x14ac:dyDescent="0.4">
      <c r="A629" s="325"/>
      <c r="B629" s="135"/>
      <c r="C629" s="496"/>
      <c r="D629" s="496"/>
      <c r="E629" s="496"/>
      <c r="F629" s="496"/>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8" t="s">
        <v>34</v>
      </c>
      <c r="B639" s="469"/>
      <c r="C639" s="47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1"/>
      <c r="D642" s="471"/>
      <c r="E642" s="471"/>
      <c r="F642" s="47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8" t="s">
        <v>34</v>
      </c>
      <c r="B650" s="469"/>
      <c r="C650" s="47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5"/>
      <c r="B652" s="485"/>
      <c r="C652" s="485"/>
      <c r="D652" s="485"/>
      <c r="E652" s="485"/>
      <c r="F652" s="485"/>
      <c r="G652" s="485"/>
    </row>
    <row r="653" spans="1:16382" ht="24.75" x14ac:dyDescent="0.4">
      <c r="A653" s="363" t="s">
        <v>26</v>
      </c>
      <c r="B653" s="471"/>
      <c r="C653" s="471"/>
      <c r="D653" s="471"/>
      <c r="E653" s="471"/>
      <c r="F653" s="47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6" t="s">
        <v>311</v>
      </c>
      <c r="B661" s="507"/>
      <c r="C661" s="507"/>
      <c r="D661" s="507"/>
      <c r="E661" s="507"/>
      <c r="F661" s="50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Exploitation'!F619:F668,"ok")</f>
        <v>0</v>
      </c>
      <c r="F668" s="414">
        <f>COUNTA('A2 Exploitation'!F619:F668)</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3" t="s">
        <v>356</v>
      </c>
      <c r="B676" s="473"/>
      <c r="C676" s="473"/>
      <c r="D676" s="473"/>
      <c r="E676" s="473"/>
      <c r="F676" s="473"/>
      <c r="G676" s="114"/>
    </row>
    <row r="677" spans="1:7" ht="21" x14ac:dyDescent="0.4">
      <c r="A677" s="243">
        <f>B11</f>
        <v>0</v>
      </c>
      <c r="B677" s="114"/>
      <c r="C677" s="135"/>
      <c r="D677" s="135"/>
      <c r="E677" s="328"/>
      <c r="F677" s="135"/>
      <c r="G677" s="114"/>
    </row>
    <row r="678" spans="1:7" ht="21.75" customHeight="1" x14ac:dyDescent="0.4">
      <c r="A678" s="454" t="s">
        <v>28</v>
      </c>
      <c r="B678" s="455" t="s">
        <v>29</v>
      </c>
      <c r="C678" s="455"/>
      <c r="D678" s="455" t="s">
        <v>42</v>
      </c>
      <c r="E678" s="456" t="s">
        <v>266</v>
      </c>
      <c r="F678" s="456" t="s">
        <v>302</v>
      </c>
      <c r="G678" s="129"/>
    </row>
    <row r="679" spans="1:7" ht="21" x14ac:dyDescent="0.4">
      <c r="A679" s="454"/>
      <c r="B679" s="118" t="s">
        <v>32</v>
      </c>
      <c r="C679" s="118" t="s">
        <v>31</v>
      </c>
      <c r="D679" s="455"/>
      <c r="E679" s="456"/>
      <c r="F679" s="45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Exploitation'!F682:F700,"ok")</f>
        <v>0</v>
      </c>
      <c r="F700" s="414">
        <f>COUNTA('A2 Exploitation'!F682:F700)</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9" t="s">
        <v>459</v>
      </c>
      <c r="B704" s="509"/>
      <c r="C704" s="509"/>
      <c r="D704" s="509"/>
      <c r="E704" s="509"/>
      <c r="F704" s="509"/>
      <c r="G704" s="274"/>
    </row>
    <row r="705" spans="1:7" ht="21" customHeight="1" x14ac:dyDescent="0.4">
      <c r="A705" s="251">
        <f>B11</f>
        <v>0</v>
      </c>
      <c r="B705" s="114"/>
      <c r="C705" s="135"/>
      <c r="D705" s="273"/>
      <c r="E705" s="273"/>
      <c r="F705" s="273"/>
      <c r="G705" s="274"/>
    </row>
    <row r="706" spans="1:7" ht="21" x14ac:dyDescent="0.4">
      <c r="A706" s="480" t="s">
        <v>28</v>
      </c>
      <c r="B706" s="494" t="s">
        <v>29</v>
      </c>
      <c r="C706" s="494"/>
      <c r="D706" s="455" t="s">
        <v>42</v>
      </c>
      <c r="E706" s="456" t="s">
        <v>266</v>
      </c>
      <c r="F706" s="456" t="s">
        <v>302</v>
      </c>
      <c r="G706" s="274"/>
    </row>
    <row r="707" spans="1:7" ht="21" x14ac:dyDescent="0.4">
      <c r="A707" s="481"/>
      <c r="B707" s="383" t="s">
        <v>32</v>
      </c>
      <c r="C707" s="383" t="s">
        <v>31</v>
      </c>
      <c r="D707" s="455"/>
      <c r="E707" s="456"/>
      <c r="F707" s="456"/>
      <c r="G707" s="274"/>
    </row>
    <row r="708" spans="1:7" s="80" customFormat="1" ht="22.5" x14ac:dyDescent="0.4">
      <c r="A708" s="360"/>
      <c r="B708" s="361"/>
      <c r="C708" s="361"/>
      <c r="D708" s="361"/>
      <c r="E708" s="362"/>
      <c r="F708" s="362"/>
      <c r="G708" s="129"/>
    </row>
    <row r="709" spans="1:7" ht="24.75" x14ac:dyDescent="0.4">
      <c r="A709" s="457" t="s">
        <v>306</v>
      </c>
      <c r="B709" s="458"/>
      <c r="C709" s="458"/>
      <c r="D709" s="458"/>
      <c r="E709" s="458"/>
      <c r="F709" s="45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8"/>
      <c r="C715" s="479"/>
      <c r="D715" s="247">
        <f>SUM(B710:C714)</f>
        <v>0</v>
      </c>
      <c r="E715" s="225"/>
      <c r="F715" s="173"/>
      <c r="G715" s="114"/>
    </row>
    <row r="716" spans="1:7" ht="21" x14ac:dyDescent="0.4">
      <c r="A716" s="130" t="s">
        <v>33</v>
      </c>
      <c r="B716" s="478"/>
      <c r="C716" s="479"/>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7" t="s">
        <v>307</v>
      </c>
      <c r="B718" s="458"/>
      <c r="C718" s="458"/>
      <c r="D718" s="458"/>
      <c r="E718" s="458"/>
      <c r="F718" s="45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Exploitation'!F711:F721,"ok")</f>
        <v>0</v>
      </c>
      <c r="F721" s="414">
        <f>COUNTA('A2 Exploitation'!F711:F721)</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5"/>
      <c r="E1" s="555"/>
      <c r="F1" s="555"/>
      <c r="G1" s="55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6" t="s">
        <v>46</v>
      </c>
      <c r="B6" s="556"/>
      <c r="C6" s="556"/>
      <c r="D6" s="556"/>
      <c r="E6" s="556"/>
      <c r="F6" s="556"/>
      <c r="G6" s="92"/>
    </row>
    <row r="7" spans="1:7" s="258" customFormat="1" ht="21.75" customHeight="1" x14ac:dyDescent="0.45">
      <c r="A7" s="557" t="str">
        <f>'Page de garde'!D18</f>
        <v>Raoued</v>
      </c>
      <c r="B7" s="557"/>
      <c r="C7" s="557"/>
      <c r="D7" s="557"/>
      <c r="E7" s="557"/>
      <c r="F7" s="557"/>
      <c r="G7" s="92"/>
    </row>
    <row r="8" spans="1:7" s="258" customFormat="1" ht="24" x14ac:dyDescent="0.45">
      <c r="A8" s="4" t="s">
        <v>39</v>
      </c>
      <c r="B8" s="558" t="str">
        <f>'A1 Exploitation'!B9:F9</f>
        <v>Dr Raja Bouhalfaya</v>
      </c>
      <c r="C8" s="558"/>
      <c r="D8" s="558"/>
      <c r="E8" s="558"/>
      <c r="F8" s="558"/>
      <c r="G8" s="92"/>
    </row>
    <row r="9" spans="1:7" s="258" customFormat="1" ht="24" x14ac:dyDescent="0.45">
      <c r="A9" s="5" t="s">
        <v>41</v>
      </c>
      <c r="B9" s="559" t="str">
        <f>'A1 Exploitation'!B10:F10</f>
        <v>Directeur du magasin et chefs rayons</v>
      </c>
      <c r="C9" s="559"/>
      <c r="D9" s="559"/>
      <c r="E9" s="559"/>
      <c r="F9" s="559"/>
      <c r="G9" s="92"/>
    </row>
    <row r="10" spans="1:7" s="258" customFormat="1" ht="24" x14ac:dyDescent="0.45">
      <c r="A10" s="4" t="s">
        <v>40</v>
      </c>
      <c r="B10" s="554">
        <f>'A1 Exploitation'!B11:F11</f>
        <v>43542</v>
      </c>
      <c r="C10" s="554"/>
      <c r="D10" s="554"/>
      <c r="E10" s="554"/>
      <c r="F10" s="554"/>
      <c r="G10" s="92"/>
    </row>
    <row r="11" spans="1:7" s="258" customFormat="1" ht="24" x14ac:dyDescent="0.45">
      <c r="A11" s="4" t="s">
        <v>250</v>
      </c>
      <c r="B11" s="551" t="e">
        <f>D199</f>
        <v>#DIV/0!</v>
      </c>
      <c r="C11" s="551"/>
      <c r="D11" s="551"/>
      <c r="E11" s="551"/>
      <c r="F11" s="551"/>
      <c r="G11" s="92"/>
    </row>
    <row r="12" spans="1:7" s="258" customFormat="1" ht="22.5" x14ac:dyDescent="0.45">
      <c r="A12" s="1"/>
      <c r="D12" s="519"/>
      <c r="E12" s="519"/>
      <c r="F12" s="519"/>
      <c r="G12" s="519"/>
    </row>
    <row r="13" spans="1:7" s="258" customFormat="1" ht="11.25" customHeight="1" x14ac:dyDescent="0.3">
      <c r="A13" s="552" t="s">
        <v>28</v>
      </c>
      <c r="B13" s="553" t="s">
        <v>29</v>
      </c>
      <c r="C13" s="553"/>
      <c r="D13" s="553" t="s">
        <v>42</v>
      </c>
      <c r="E13" s="553" t="s">
        <v>160</v>
      </c>
      <c r="F13" s="553" t="s">
        <v>161</v>
      </c>
      <c r="G13" s="80"/>
    </row>
    <row r="14" spans="1:7" s="258" customFormat="1" ht="12.75" customHeight="1" x14ac:dyDescent="0.3">
      <c r="A14" s="552"/>
      <c r="B14" s="22" t="s">
        <v>32</v>
      </c>
      <c r="C14" s="22" t="s">
        <v>31</v>
      </c>
      <c r="D14" s="553"/>
      <c r="E14" s="553"/>
      <c r="F14" s="553"/>
      <c r="G14" s="94"/>
    </row>
    <row r="15" spans="1:7" x14ac:dyDescent="0.3">
      <c r="A15" s="542"/>
      <c r="B15" s="543"/>
      <c r="C15" s="543"/>
      <c r="D15" s="543"/>
      <c r="E15" s="543"/>
      <c r="F15" s="543"/>
    </row>
    <row r="16" spans="1:7" ht="19.5" x14ac:dyDescent="0.4">
      <c r="A16" s="546" t="s">
        <v>0</v>
      </c>
      <c r="B16" s="547"/>
      <c r="C16" s="547"/>
      <c r="D16" s="547"/>
      <c r="E16" s="547"/>
      <c r="F16" s="54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8" t="s">
        <v>34</v>
      </c>
      <c r="B22" s="544"/>
      <c r="C22" s="545"/>
      <c r="D22" s="381">
        <f>SUM(B17:C21)</f>
        <v>0</v>
      </c>
    </row>
    <row r="23" spans="1:7" x14ac:dyDescent="0.3">
      <c r="A23" s="535" t="s">
        <v>251</v>
      </c>
      <c r="B23" s="536"/>
      <c r="C23" s="537"/>
      <c r="D23" s="21" t="e">
        <f>D22/(COUNT(B17:C21)*2)</f>
        <v>#DIV/0!</v>
      </c>
    </row>
    <row r="24" spans="1:7" s="10" customFormat="1" x14ac:dyDescent="0.3">
      <c r="A24" s="14"/>
      <c r="B24" s="15"/>
      <c r="C24" s="15"/>
      <c r="D24" s="16"/>
      <c r="G24" s="93"/>
    </row>
    <row r="25" spans="1:7" ht="19.5" x14ac:dyDescent="0.4">
      <c r="A25" s="540" t="s">
        <v>4</v>
      </c>
      <c r="B25" s="541"/>
      <c r="C25" s="541"/>
      <c r="D25" s="541"/>
      <c r="E25" s="541"/>
      <c r="F25" s="54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6"/>
      <c r="C33" s="537"/>
      <c r="D33" s="380">
        <f>SUM(B26:C32)</f>
        <v>0</v>
      </c>
    </row>
    <row r="34" spans="1:7" x14ac:dyDescent="0.3">
      <c r="A34" s="535" t="s">
        <v>251</v>
      </c>
      <c r="B34" s="536"/>
      <c r="C34" s="537"/>
      <c r="D34" s="21" t="e">
        <f>D33/(COUNT(B26:C32)*2)</f>
        <v>#DIV/0!</v>
      </c>
    </row>
    <row r="35" spans="1:7" s="10" customFormat="1" x14ac:dyDescent="0.3">
      <c r="A35" s="14"/>
      <c r="B35" s="15"/>
      <c r="C35" s="15"/>
      <c r="D35" s="16"/>
      <c r="G35" s="93"/>
    </row>
    <row r="36" spans="1:7" s="10" customFormat="1" ht="19.5" x14ac:dyDescent="0.4">
      <c r="A36" s="540" t="s">
        <v>180</v>
      </c>
      <c r="B36" s="541"/>
      <c r="C36" s="541"/>
      <c r="D36" s="541"/>
      <c r="E36" s="541"/>
      <c r="F36" s="54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6"/>
      <c r="C42" s="537"/>
      <c r="D42" s="380">
        <f>SUM(B37:C41)</f>
        <v>0</v>
      </c>
      <c r="E42" s="259"/>
      <c r="F42" s="259"/>
      <c r="G42" s="93"/>
    </row>
    <row r="43" spans="1:7" s="10" customFormat="1" x14ac:dyDescent="0.3">
      <c r="A43" s="535" t="s">
        <v>251</v>
      </c>
      <c r="B43" s="536"/>
      <c r="C43" s="537"/>
      <c r="D43" s="21" t="e">
        <f>D42/(COUNT(B37:C41)*2)</f>
        <v>#DIV/0!</v>
      </c>
      <c r="E43" s="259"/>
      <c r="F43" s="259"/>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6"/>
      <c r="C52" s="537"/>
      <c r="D52" s="380">
        <f>SUM(B46:C51)</f>
        <v>0</v>
      </c>
    </row>
    <row r="53" spans="1:7" x14ac:dyDescent="0.3">
      <c r="A53" s="535" t="s">
        <v>251</v>
      </c>
      <c r="B53" s="536"/>
      <c r="C53" s="537"/>
      <c r="D53" s="21" t="e">
        <f>D52/(COUNT(B46:C51)*2)</f>
        <v>#DIV/0!</v>
      </c>
    </row>
    <row r="54" spans="1:7" s="10" customFormat="1" x14ac:dyDescent="0.3">
      <c r="A54" s="14"/>
      <c r="B54" s="15"/>
      <c r="C54" s="15"/>
      <c r="D54" s="16"/>
      <c r="G54" s="93"/>
    </row>
    <row r="55" spans="1:7" ht="19.5" x14ac:dyDescent="0.4">
      <c r="A55" s="540" t="s">
        <v>8</v>
      </c>
      <c r="B55" s="541"/>
      <c r="C55" s="541"/>
      <c r="D55" s="541"/>
      <c r="E55" s="541"/>
      <c r="F55" s="54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6"/>
      <c r="C63" s="537"/>
      <c r="D63" s="380">
        <f>SUM(B56:C62)</f>
        <v>0</v>
      </c>
    </row>
    <row r="64" spans="1:7" x14ac:dyDescent="0.3">
      <c r="A64" s="535" t="s">
        <v>251</v>
      </c>
      <c r="B64" s="536"/>
      <c r="C64" s="537"/>
      <c r="D64" s="21" t="e">
        <f>D63/(COUNT(B56:C62)*2)</f>
        <v>#DIV/0!</v>
      </c>
    </row>
    <row r="65" spans="1:7" s="10" customFormat="1" x14ac:dyDescent="0.3">
      <c r="A65" s="14"/>
      <c r="B65" s="15"/>
      <c r="C65" s="15"/>
      <c r="D65" s="16"/>
      <c r="G65" s="93"/>
    </row>
    <row r="66" spans="1:7" ht="19.5" x14ac:dyDescent="0.4">
      <c r="A66" s="540" t="s">
        <v>111</v>
      </c>
      <c r="B66" s="541"/>
      <c r="C66" s="541"/>
      <c r="D66" s="541"/>
      <c r="E66" s="541"/>
      <c r="F66" s="54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6"/>
      <c r="C84" s="537"/>
      <c r="D84" s="380">
        <f>SUM(B67:C83)</f>
        <v>0</v>
      </c>
    </row>
    <row r="85" spans="1:7" x14ac:dyDescent="0.3">
      <c r="A85" s="535" t="s">
        <v>251</v>
      </c>
      <c r="B85" s="536"/>
      <c r="C85" s="537"/>
      <c r="D85" s="21" t="e">
        <f>D84/(COUNT(B67:C83)*2)</f>
        <v>#DIV/0!</v>
      </c>
    </row>
    <row r="86" spans="1:7" s="10" customFormat="1" x14ac:dyDescent="0.3">
      <c r="A86" s="14"/>
      <c r="B86" s="15"/>
      <c r="C86" s="15"/>
      <c r="D86" s="16"/>
      <c r="G86" s="93"/>
    </row>
    <row r="87" spans="1:7" ht="19.5" x14ac:dyDescent="0.4">
      <c r="A87" s="540" t="s">
        <v>172</v>
      </c>
      <c r="B87" s="541"/>
      <c r="C87" s="541"/>
      <c r="D87" s="541"/>
      <c r="E87" s="541"/>
      <c r="F87" s="54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6"/>
      <c r="C102" s="537"/>
      <c r="D102" s="380">
        <f>SUM(B88:C101)</f>
        <v>0</v>
      </c>
    </row>
    <row r="103" spans="1:7" x14ac:dyDescent="0.3">
      <c r="A103" s="535"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0" t="s">
        <v>173</v>
      </c>
      <c r="B106" s="541"/>
      <c r="C106" s="541"/>
      <c r="D106" s="541"/>
      <c r="E106" s="541"/>
      <c r="F106" s="54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6"/>
      <c r="C118" s="537"/>
      <c r="D118" s="380">
        <f>SUM(B107:C117)</f>
        <v>0</v>
      </c>
      <c r="E118" s="259"/>
      <c r="F118" s="259"/>
      <c r="G118" s="93"/>
    </row>
    <row r="119" spans="1:7" s="10" customFormat="1" x14ac:dyDescent="0.3">
      <c r="A119" s="535" t="s">
        <v>251</v>
      </c>
      <c r="B119" s="536"/>
      <c r="C119" s="537"/>
      <c r="D119" s="21" t="e">
        <f>D118/(COUNT(B107:C117)*2)</f>
        <v>#DIV/0!</v>
      </c>
      <c r="E119" s="259"/>
      <c r="F119" s="259"/>
      <c r="G119" s="93"/>
    </row>
    <row r="120" spans="1:7" s="10" customFormat="1" x14ac:dyDescent="0.3">
      <c r="A120" s="14"/>
      <c r="B120" s="15"/>
      <c r="C120" s="15"/>
      <c r="D120" s="16"/>
      <c r="G120" s="93"/>
    </row>
    <row r="121" spans="1:7" ht="19.5" x14ac:dyDescent="0.4">
      <c r="A121" s="540" t="s">
        <v>156</v>
      </c>
      <c r="B121" s="541"/>
      <c r="C121" s="541"/>
      <c r="D121" s="541"/>
      <c r="E121" s="541"/>
      <c r="F121" s="54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6"/>
      <c r="C133" s="537"/>
      <c r="D133" s="380">
        <f>SUM(B122:C132)</f>
        <v>0</v>
      </c>
    </row>
    <row r="134" spans="1:7" x14ac:dyDescent="0.3">
      <c r="A134" s="535" t="s">
        <v>251</v>
      </c>
      <c r="B134" s="536"/>
      <c r="C134" s="537"/>
      <c r="D134" s="20" t="e">
        <f>D133/(COUNT(B122:C132)*2)</f>
        <v>#DIV/0!</v>
      </c>
    </row>
    <row r="135" spans="1:7" s="10" customFormat="1" x14ac:dyDescent="0.3">
      <c r="A135" s="14"/>
      <c r="B135" s="15"/>
      <c r="C135" s="15"/>
      <c r="D135" s="19"/>
      <c r="G135" s="93"/>
    </row>
    <row r="136" spans="1:7" ht="19.5" x14ac:dyDescent="0.4">
      <c r="A136" s="540" t="s">
        <v>61</v>
      </c>
      <c r="B136" s="541"/>
      <c r="C136" s="541"/>
      <c r="D136" s="541"/>
      <c r="E136" s="541"/>
      <c r="F136" s="54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6"/>
      <c r="C149" s="537"/>
      <c r="D149" s="380">
        <f>SUM(B137:C148)</f>
        <v>0</v>
      </c>
    </row>
    <row r="150" spans="1:7" x14ac:dyDescent="0.3">
      <c r="A150" s="535" t="s">
        <v>251</v>
      </c>
      <c r="B150" s="536"/>
      <c r="C150" s="537"/>
      <c r="D150" s="21" t="e">
        <f>D149/(COUNT(B137:C148)*2)</f>
        <v>#DIV/0!</v>
      </c>
    </row>
    <row r="151" spans="1:7" s="10" customFormat="1" x14ac:dyDescent="0.3">
      <c r="A151" s="14"/>
      <c r="B151" s="15"/>
      <c r="C151" s="15"/>
      <c r="D151" s="16"/>
      <c r="G151" s="93"/>
    </row>
    <row r="152" spans="1:7" ht="19.5" x14ac:dyDescent="0.4">
      <c r="A152" s="540" t="s">
        <v>178</v>
      </c>
      <c r="B152" s="541"/>
      <c r="C152" s="541"/>
      <c r="D152" s="541"/>
      <c r="E152" s="541"/>
      <c r="F152" s="54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44"/>
      <c r="C161" s="545"/>
      <c r="D161" s="381">
        <f>SUM(B153:C160)</f>
        <v>0</v>
      </c>
    </row>
    <row r="162" spans="1:7" x14ac:dyDescent="0.3">
      <c r="A162" s="535" t="s">
        <v>251</v>
      </c>
      <c r="B162" s="536"/>
      <c r="C162" s="537"/>
      <c r="D162" s="21" t="e">
        <f>D161/(COUNT(B153:C160)*2)</f>
        <v>#DIV/0!</v>
      </c>
    </row>
    <row r="163" spans="1:7" s="10" customFormat="1" x14ac:dyDescent="0.3">
      <c r="A163" s="14"/>
      <c r="B163" s="15"/>
      <c r="C163" s="17"/>
      <c r="D163" s="18"/>
      <c r="G163" s="93"/>
    </row>
    <row r="164" spans="1:7" ht="19.5" x14ac:dyDescent="0.4">
      <c r="A164" s="540" t="s">
        <v>64</v>
      </c>
      <c r="B164" s="541"/>
      <c r="C164" s="541"/>
      <c r="D164" s="541"/>
      <c r="E164" s="541"/>
      <c r="F164" s="54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6"/>
      <c r="C169" s="537"/>
      <c r="D169" s="380">
        <f>SUM(B165:C168)</f>
        <v>0</v>
      </c>
    </row>
    <row r="170" spans="1:7" x14ac:dyDescent="0.3">
      <c r="A170" s="535" t="s">
        <v>251</v>
      </c>
      <c r="B170" s="536"/>
      <c r="C170" s="537"/>
      <c r="D170" s="21" t="e">
        <f>D169/(COUNT(B165:C168)*2)</f>
        <v>#DIV/0!</v>
      </c>
    </row>
    <row r="171" spans="1:7" s="10" customFormat="1" x14ac:dyDescent="0.3">
      <c r="A171" s="14"/>
      <c r="B171" s="15"/>
      <c r="C171" s="15"/>
      <c r="D171" s="16"/>
      <c r="G171" s="93"/>
    </row>
    <row r="172" spans="1:7" ht="19.5" x14ac:dyDescent="0.4">
      <c r="A172" s="538" t="s">
        <v>15</v>
      </c>
      <c r="B172" s="539"/>
      <c r="C172" s="539"/>
      <c r="D172" s="539"/>
      <c r="E172" s="539"/>
      <c r="F172" s="53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6"/>
      <c r="C177" s="537"/>
      <c r="D177" s="380">
        <f>SUM(B173:C176)</f>
        <v>0</v>
      </c>
    </row>
    <row r="178" spans="1:7" x14ac:dyDescent="0.3">
      <c r="A178" s="535" t="s">
        <v>251</v>
      </c>
      <c r="B178" s="536"/>
      <c r="C178" s="537"/>
      <c r="D178" s="21" t="e">
        <f>D177/(COUNT(B173:C176)*2)</f>
        <v>#DIV/0!</v>
      </c>
    </row>
    <row r="179" spans="1:7" s="10" customFormat="1" x14ac:dyDescent="0.3">
      <c r="A179" s="14"/>
      <c r="B179" s="15"/>
      <c r="C179" s="15"/>
      <c r="D179" s="16"/>
      <c r="G179" s="93"/>
    </row>
    <row r="180" spans="1:7" ht="19.5" x14ac:dyDescent="0.4">
      <c r="A180" s="540" t="s">
        <v>65</v>
      </c>
      <c r="B180" s="541"/>
      <c r="C180" s="541"/>
      <c r="D180" s="541"/>
      <c r="E180" s="541"/>
      <c r="F180" s="54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6"/>
      <c r="C186" s="537"/>
      <c r="D186" s="380">
        <f>SUM(B181:C185)</f>
        <v>0</v>
      </c>
    </row>
    <row r="187" spans="1:7" x14ac:dyDescent="0.3">
      <c r="A187" s="535" t="s">
        <v>251</v>
      </c>
      <c r="B187" s="536"/>
      <c r="C187" s="537"/>
      <c r="D187" s="21" t="e">
        <f>D186/(COUNT(B181:C185)*2)</f>
        <v>#DIV/0!</v>
      </c>
    </row>
    <row r="188" spans="1:7" s="10" customFormat="1" x14ac:dyDescent="0.3">
      <c r="A188" s="14"/>
      <c r="B188" s="15"/>
      <c r="C188" s="15"/>
      <c r="D188" s="16"/>
      <c r="G188" s="93"/>
    </row>
    <row r="189" spans="1:7" ht="19.5" x14ac:dyDescent="0.4">
      <c r="A189" s="540" t="s">
        <v>177</v>
      </c>
      <c r="B189" s="541"/>
      <c r="C189" s="541"/>
      <c r="D189" s="541"/>
      <c r="E189" s="541"/>
      <c r="F189" s="54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6"/>
      <c r="C194" s="537"/>
      <c r="D194" s="40">
        <f>SUM(B190:C193)</f>
        <v>0</v>
      </c>
    </row>
    <row r="195" spans="1:6" x14ac:dyDescent="0.3">
      <c r="A195" s="535" t="s">
        <v>251</v>
      </c>
      <c r="B195" s="536"/>
      <c r="C195" s="537"/>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77"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9"/>
      <c r="E1" s="519"/>
      <c r="F1" s="519"/>
      <c r="G1" s="51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20" t="s">
        <v>151</v>
      </c>
      <c r="B7" s="520"/>
      <c r="C7" s="520"/>
      <c r="D7" s="520"/>
      <c r="E7" s="520"/>
      <c r="F7" s="520"/>
      <c r="G7" s="111"/>
    </row>
    <row r="8" spans="1:7" ht="22.5" x14ac:dyDescent="0.45">
      <c r="A8" s="521" t="str">
        <f>'Page de garde'!D18</f>
        <v>Raoued</v>
      </c>
      <c r="B8" s="521"/>
      <c r="C8" s="521"/>
      <c r="D8" s="521"/>
      <c r="E8" s="521"/>
      <c r="F8" s="521"/>
      <c r="G8" s="111"/>
    </row>
    <row r="9" spans="1:7" ht="22.5" x14ac:dyDescent="0.45">
      <c r="A9" s="112" t="s">
        <v>39</v>
      </c>
      <c r="B9" s="522"/>
      <c r="C9" s="522"/>
      <c r="D9" s="522"/>
      <c r="E9" s="522"/>
      <c r="F9" s="522"/>
      <c r="G9" s="111"/>
    </row>
    <row r="10" spans="1:7" ht="22.5" x14ac:dyDescent="0.45">
      <c r="A10" s="113" t="s">
        <v>41</v>
      </c>
      <c r="B10" s="523"/>
      <c r="C10" s="523"/>
      <c r="D10" s="523"/>
      <c r="E10" s="523"/>
      <c r="F10" s="523"/>
      <c r="G10" s="111"/>
    </row>
    <row r="11" spans="1:7" ht="22.5" x14ac:dyDescent="0.45">
      <c r="A11" s="112" t="s">
        <v>40</v>
      </c>
      <c r="B11" s="518"/>
      <c r="C11" s="518"/>
      <c r="D11" s="518"/>
      <c r="E11" s="518"/>
      <c r="F11" s="518"/>
      <c r="G11" s="111"/>
    </row>
    <row r="12" spans="1:7" ht="22.5" x14ac:dyDescent="0.45">
      <c r="A12" s="112" t="s">
        <v>200</v>
      </c>
      <c r="B12" s="524" t="e">
        <f>D730</f>
        <v>#DIV/0!</v>
      </c>
      <c r="C12" s="524"/>
      <c r="D12" s="524"/>
      <c r="E12" s="524"/>
      <c r="F12" s="524"/>
      <c r="G12" s="111"/>
    </row>
    <row r="13" spans="1:7" ht="22.5" x14ac:dyDescent="0.45">
      <c r="A13" s="110"/>
      <c r="B13" s="108"/>
      <c r="C13" s="108"/>
      <c r="D13" s="519"/>
      <c r="E13" s="519"/>
      <c r="F13" s="519"/>
      <c r="G13" s="51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4" t="s">
        <v>28</v>
      </c>
      <c r="B17" s="455" t="s">
        <v>29</v>
      </c>
      <c r="C17" s="455"/>
      <c r="D17" s="455" t="s">
        <v>42</v>
      </c>
      <c r="E17" s="456" t="s">
        <v>266</v>
      </c>
      <c r="F17" s="456" t="s">
        <v>300</v>
      </c>
      <c r="G17" s="114"/>
    </row>
    <row r="18" spans="1:8" ht="16.5" customHeight="1" x14ac:dyDescent="0.4">
      <c r="A18" s="454"/>
      <c r="B18" s="118" t="s">
        <v>32</v>
      </c>
      <c r="C18" s="118" t="s">
        <v>31</v>
      </c>
      <c r="D18" s="455"/>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0" t="s">
        <v>16</v>
      </c>
      <c r="B29" s="561"/>
      <c r="C29" s="561"/>
      <c r="D29" s="561"/>
      <c r="E29" s="561"/>
      <c r="F29" s="56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0" t="s">
        <v>311</v>
      </c>
      <c r="B38" s="561"/>
      <c r="C38" s="561"/>
      <c r="D38" s="561"/>
      <c r="E38" s="561"/>
      <c r="F38" s="56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4" t="s">
        <v>28</v>
      </c>
      <c r="B52" s="455" t="s">
        <v>29</v>
      </c>
      <c r="C52" s="455"/>
      <c r="D52" s="455" t="s">
        <v>42</v>
      </c>
      <c r="E52" s="456" t="s">
        <v>266</v>
      </c>
      <c r="F52" s="456" t="s">
        <v>302</v>
      </c>
      <c r="G52" s="129"/>
    </row>
    <row r="53" spans="1:7" ht="21" x14ac:dyDescent="0.4">
      <c r="A53" s="454"/>
      <c r="B53" s="118" t="s">
        <v>32</v>
      </c>
      <c r="C53" s="118" t="s">
        <v>31</v>
      </c>
      <c r="D53" s="455"/>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40"/>
      <c r="B64" s="441"/>
      <c r="C64" s="441"/>
      <c r="D64" s="441"/>
      <c r="E64" s="441"/>
      <c r="F64" s="441"/>
      <c r="G64" s="441"/>
    </row>
    <row r="65" spans="1:7" ht="43.5" customHeight="1" x14ac:dyDescent="0.4">
      <c r="A65" s="529" t="s">
        <v>351</v>
      </c>
      <c r="B65" s="529"/>
      <c r="C65" s="529"/>
      <c r="D65" s="529"/>
      <c r="E65" s="529"/>
      <c r="F65" s="52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9"/>
      <c r="B83" s="449"/>
      <c r="C83" s="449"/>
      <c r="D83" s="449"/>
      <c r="E83" s="449"/>
      <c r="F83" s="449"/>
      <c r="G83" s="449"/>
    </row>
    <row r="84" spans="1:7" ht="45" customHeight="1" x14ac:dyDescent="0.45">
      <c r="A84" s="530" t="s">
        <v>352</v>
      </c>
      <c r="B84" s="530"/>
      <c r="C84" s="530"/>
      <c r="D84" s="530"/>
      <c r="E84" s="530"/>
      <c r="F84" s="53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5"/>
      <c r="B103" s="443"/>
      <c r="C103" s="443"/>
      <c r="D103" s="443"/>
      <c r="E103" s="443"/>
      <c r="F103" s="450"/>
      <c r="G103" s="173"/>
    </row>
    <row r="104" spans="1:7" s="80" customFormat="1" ht="46.5" customHeight="1" x14ac:dyDescent="0.4">
      <c r="A104" s="529" t="s">
        <v>353</v>
      </c>
      <c r="B104" s="529"/>
      <c r="C104" s="529"/>
      <c r="D104" s="529"/>
      <c r="E104" s="529"/>
      <c r="F104" s="52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1"/>
      <c r="B111" s="452"/>
      <c r="C111" s="452"/>
      <c r="D111" s="452"/>
      <c r="E111" s="452"/>
      <c r="F111" s="453"/>
      <c r="G111" s="129"/>
    </row>
    <row r="112" spans="1:7" s="80" customFormat="1" ht="39.75" customHeight="1" x14ac:dyDescent="0.4">
      <c r="A112" s="529" t="s">
        <v>390</v>
      </c>
      <c r="B112" s="529"/>
      <c r="C112" s="529"/>
      <c r="D112" s="529"/>
      <c r="E112" s="529"/>
      <c r="F112" s="52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3"/>
      <c r="B120" s="443"/>
      <c r="C120" s="443"/>
      <c r="D120" s="443"/>
      <c r="E120" s="443"/>
      <c r="F120" s="443"/>
      <c r="G120" s="173"/>
    </row>
    <row r="121" spans="1:7" ht="22.5" x14ac:dyDescent="0.4">
      <c r="A121" s="529" t="s">
        <v>311</v>
      </c>
      <c r="B121" s="529"/>
      <c r="C121" s="529"/>
      <c r="D121" s="529"/>
      <c r="E121" s="529"/>
      <c r="F121" s="52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4"/>
      <c r="B132" s="444"/>
      <c r="C132" s="444"/>
      <c r="D132" s="444"/>
      <c r="E132" s="444"/>
      <c r="F132" s="444"/>
      <c r="G132" s="114"/>
    </row>
    <row r="133" spans="1:16384" ht="22.5" customHeight="1" x14ac:dyDescent="0.4">
      <c r="A133" s="531" t="s">
        <v>424</v>
      </c>
      <c r="B133" s="531"/>
      <c r="C133" s="531"/>
      <c r="D133" s="531"/>
      <c r="E133" s="531"/>
      <c r="F133" s="531"/>
      <c r="G133" s="114"/>
    </row>
    <row r="134" spans="1:16384" ht="22.5" customHeight="1" x14ac:dyDescent="0.4">
      <c r="A134" s="532"/>
      <c r="B134" s="532"/>
      <c r="C134" s="532"/>
      <c r="D134" s="532"/>
      <c r="E134" s="532"/>
      <c r="F134" s="532"/>
      <c r="G134" s="114"/>
    </row>
    <row r="135" spans="1:16384" s="326" customFormat="1" ht="22.5" customHeight="1" x14ac:dyDescent="0.25">
      <c r="A135" s="454" t="s">
        <v>28</v>
      </c>
      <c r="B135" s="455" t="s">
        <v>29</v>
      </c>
      <c r="C135" s="455"/>
      <c r="D135" s="455" t="s">
        <v>42</v>
      </c>
      <c r="E135" s="456" t="s">
        <v>266</v>
      </c>
      <c r="F135" s="456" t="s">
        <v>302</v>
      </c>
    </row>
    <row r="136" spans="1:16384" s="326" customFormat="1" ht="22.5" customHeight="1" x14ac:dyDescent="0.25">
      <c r="A136" s="454"/>
      <c r="B136" s="118" t="s">
        <v>32</v>
      </c>
      <c r="C136" s="118" t="s">
        <v>31</v>
      </c>
      <c r="D136" s="455"/>
      <c r="E136" s="456"/>
      <c r="F136" s="45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3" t="s">
        <v>461</v>
      </c>
      <c r="B139" s="533"/>
      <c r="C139" s="533"/>
      <c r="D139" s="533"/>
      <c r="E139" s="533"/>
      <c r="F139" s="53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2" t="s">
        <v>350</v>
      </c>
      <c r="B147" s="482"/>
      <c r="C147" s="482"/>
      <c r="D147" s="482"/>
      <c r="E147" s="482"/>
      <c r="F147" s="482"/>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5"/>
      <c r="B165" s="443"/>
      <c r="C165" s="443"/>
      <c r="D165" s="443"/>
      <c r="E165" s="443"/>
      <c r="F165" s="443"/>
      <c r="G165" s="114"/>
    </row>
    <row r="166" spans="1:7" ht="32.25" customHeight="1" x14ac:dyDescent="0.4">
      <c r="A166" s="533" t="s">
        <v>462</v>
      </c>
      <c r="B166" s="533"/>
      <c r="C166" s="533"/>
      <c r="D166" s="533"/>
      <c r="E166" s="533"/>
      <c r="F166" s="53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6"/>
      <c r="B176" s="447"/>
      <c r="C176" s="447"/>
      <c r="D176" s="447"/>
      <c r="E176" s="447"/>
      <c r="F176" s="447"/>
      <c r="G176" s="114"/>
    </row>
    <row r="177" spans="1:7" ht="32.25" customHeight="1" x14ac:dyDescent="0.4">
      <c r="A177" s="533" t="s">
        <v>311</v>
      </c>
      <c r="B177" s="533"/>
      <c r="C177" s="533"/>
      <c r="D177" s="533"/>
      <c r="E177" s="533"/>
      <c r="F177" s="53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3"/>
      <c r="C186" s="484"/>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8"/>
      <c r="B188" s="448"/>
      <c r="C188" s="448"/>
      <c r="D188" s="448"/>
      <c r="E188" s="448"/>
      <c r="F188" s="44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4" t="s">
        <v>28</v>
      </c>
      <c r="B191" s="455" t="s">
        <v>29</v>
      </c>
      <c r="C191" s="455"/>
      <c r="D191" s="455" t="s">
        <v>42</v>
      </c>
      <c r="E191" s="456" t="s">
        <v>266</v>
      </c>
      <c r="F191" s="456" t="s">
        <v>302</v>
      </c>
      <c r="G191" s="114"/>
    </row>
    <row r="192" spans="1:7" ht="21" x14ac:dyDescent="0.4">
      <c r="A192" s="454"/>
      <c r="B192" s="118" t="s">
        <v>32</v>
      </c>
      <c r="C192" s="118" t="s">
        <v>31</v>
      </c>
      <c r="D192" s="455"/>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8" t="s">
        <v>34</v>
      </c>
      <c r="B203" s="469"/>
      <c r="C203" s="47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8" t="s">
        <v>34</v>
      </c>
      <c r="B227" s="469"/>
      <c r="C227" s="47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5" t="s">
        <v>311</v>
      </c>
      <c r="B236" s="526"/>
      <c r="C236" s="526"/>
      <c r="D236" s="52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8" t="s">
        <v>34</v>
      </c>
      <c r="B245" s="469"/>
      <c r="C245" s="47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4" t="s">
        <v>28</v>
      </c>
      <c r="B253" s="455" t="s">
        <v>29</v>
      </c>
      <c r="C253" s="455"/>
      <c r="D253" s="455" t="s">
        <v>42</v>
      </c>
      <c r="E253" s="456" t="s">
        <v>266</v>
      </c>
      <c r="F253" s="456" t="s">
        <v>302</v>
      </c>
      <c r="G253" s="129"/>
    </row>
    <row r="254" spans="1:7" ht="21" x14ac:dyDescent="0.4">
      <c r="A254" s="454"/>
      <c r="B254" s="118" t="s">
        <v>32</v>
      </c>
      <c r="C254" s="118" t="s">
        <v>31</v>
      </c>
      <c r="D254" s="455"/>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8" t="s">
        <v>34</v>
      </c>
      <c r="B265" s="469"/>
      <c r="C265" s="47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6"/>
      <c r="B290" s="476"/>
      <c r="C290" s="476"/>
      <c r="D290" s="476"/>
      <c r="E290" s="476"/>
      <c r="F290" s="476"/>
      <c r="G290" s="129"/>
    </row>
    <row r="291" spans="1:7" s="80" customFormat="1" ht="31.5" customHeight="1" x14ac:dyDescent="0.4">
      <c r="A291" s="528" t="s">
        <v>311</v>
      </c>
      <c r="B291" s="528"/>
      <c r="C291" s="528"/>
      <c r="D291" s="528"/>
      <c r="E291" s="528"/>
      <c r="F291" s="52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4" t="s">
        <v>28</v>
      </c>
      <c r="B308" s="455" t="s">
        <v>29</v>
      </c>
      <c r="C308" s="455"/>
      <c r="D308" s="455" t="s">
        <v>42</v>
      </c>
      <c r="E308" s="456" t="s">
        <v>266</v>
      </c>
      <c r="F308" s="456" t="s">
        <v>302</v>
      </c>
      <c r="G308" s="129"/>
    </row>
    <row r="309" spans="1:7" ht="21" x14ac:dyDescent="0.4">
      <c r="A309" s="454"/>
      <c r="B309" s="118" t="s">
        <v>32</v>
      </c>
      <c r="C309" s="118" t="s">
        <v>31</v>
      </c>
      <c r="D309" s="455"/>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512" t="s">
        <v>311</v>
      </c>
      <c r="B358" s="512"/>
      <c r="C358" s="512"/>
      <c r="D358" s="512"/>
      <c r="E358" s="512"/>
      <c r="F358" s="51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4" t="s">
        <v>28</v>
      </c>
      <c r="B375" s="455" t="s">
        <v>29</v>
      </c>
      <c r="C375" s="455"/>
      <c r="D375" s="455" t="s">
        <v>42</v>
      </c>
      <c r="E375" s="456" t="s">
        <v>266</v>
      </c>
      <c r="F375" s="456" t="s">
        <v>302</v>
      </c>
      <c r="G375" s="173"/>
    </row>
    <row r="376" spans="1:7" s="260" customFormat="1" ht="21" x14ac:dyDescent="0.4">
      <c r="A376" s="454"/>
      <c r="B376" s="118" t="s">
        <v>32</v>
      </c>
      <c r="C376" s="118" t="s">
        <v>31</v>
      </c>
      <c r="D376" s="455"/>
      <c r="E376" s="456"/>
      <c r="F376" s="45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10"/>
      <c r="B415" s="449"/>
      <c r="C415" s="449"/>
      <c r="D415" s="449"/>
      <c r="E415" s="449"/>
      <c r="F415" s="449"/>
      <c r="G415" s="449"/>
    </row>
    <row r="416" spans="1:7" s="260" customFormat="1" ht="24.75" x14ac:dyDescent="0.4">
      <c r="A416" s="515" t="s">
        <v>320</v>
      </c>
      <c r="B416" s="515"/>
      <c r="C416" s="515"/>
      <c r="D416" s="515"/>
      <c r="E416" s="515"/>
      <c r="F416" s="51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4" t="s">
        <v>28</v>
      </c>
      <c r="B433" s="455" t="s">
        <v>29</v>
      </c>
      <c r="C433" s="455"/>
      <c r="D433" s="455" t="s">
        <v>42</v>
      </c>
      <c r="E433" s="456" t="s">
        <v>266</v>
      </c>
      <c r="F433" s="456" t="s">
        <v>302</v>
      </c>
      <c r="G433" s="129"/>
    </row>
    <row r="434" spans="1:7" ht="21" x14ac:dyDescent="0.4">
      <c r="A434" s="454"/>
      <c r="B434" s="118" t="s">
        <v>32</v>
      </c>
      <c r="C434" s="118" t="s">
        <v>31</v>
      </c>
      <c r="D434" s="455"/>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5" t="s">
        <v>311</v>
      </c>
      <c r="B464" s="515"/>
      <c r="C464" s="515"/>
      <c r="D464" s="515"/>
      <c r="E464" s="515"/>
      <c r="F464" s="51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6" t="s">
        <v>425</v>
      </c>
      <c r="B478" s="516"/>
      <c r="C478" s="516"/>
      <c r="D478" s="516"/>
      <c r="E478" s="516"/>
      <c r="F478" s="516"/>
      <c r="G478" s="114"/>
    </row>
    <row r="479" spans="1:7" ht="21" customHeight="1" x14ac:dyDescent="0.4">
      <c r="A479" s="234">
        <f>B11</f>
        <v>0</v>
      </c>
      <c r="F479" s="258"/>
      <c r="G479" s="114"/>
    </row>
    <row r="480" spans="1:7" ht="21" x14ac:dyDescent="0.4">
      <c r="A480" s="486" t="s">
        <v>28</v>
      </c>
      <c r="B480" s="487" t="s">
        <v>29</v>
      </c>
      <c r="C480" s="487"/>
      <c r="D480" s="487" t="s">
        <v>42</v>
      </c>
      <c r="E480" s="488" t="s">
        <v>266</v>
      </c>
      <c r="F480" s="488" t="s">
        <v>302</v>
      </c>
      <c r="G480" s="114"/>
    </row>
    <row r="481" spans="1:7" ht="21" x14ac:dyDescent="0.4">
      <c r="A481" s="486"/>
      <c r="B481" s="320" t="s">
        <v>32</v>
      </c>
      <c r="C481" s="320" t="s">
        <v>31</v>
      </c>
      <c r="D481" s="487"/>
      <c r="E481" s="488"/>
      <c r="F481" s="488"/>
      <c r="G481" s="114"/>
    </row>
    <row r="482" spans="1:7" s="260" customFormat="1" ht="22.5" x14ac:dyDescent="0.4">
      <c r="A482" s="367"/>
      <c r="B482" s="368"/>
      <c r="C482" s="368"/>
      <c r="D482" s="368"/>
      <c r="E482" s="354"/>
      <c r="F482" s="354"/>
      <c r="G482" s="173"/>
    </row>
    <row r="483" spans="1:7" s="260" customFormat="1" ht="24.75" x14ac:dyDescent="0.4">
      <c r="A483" s="477" t="s">
        <v>52</v>
      </c>
      <c r="B483" s="477"/>
      <c r="C483" s="477"/>
      <c r="D483" s="477"/>
      <c r="E483" s="477"/>
      <c r="F483" s="477"/>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4" t="s">
        <v>463</v>
      </c>
      <c r="B491" s="475"/>
      <c r="C491" s="475"/>
      <c r="D491" s="475"/>
      <c r="E491" s="475"/>
      <c r="F491" s="475"/>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9" t="s">
        <v>23</v>
      </c>
      <c r="B505" s="490"/>
      <c r="C505" s="490"/>
      <c r="D505" s="490"/>
      <c r="E505" s="490"/>
      <c r="F505" s="491"/>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9"/>
      <c r="B517" s="499"/>
      <c r="C517" s="499"/>
      <c r="D517" s="499"/>
      <c r="E517" s="499"/>
      <c r="F517" s="499"/>
      <c r="G517" s="499"/>
    </row>
    <row r="518" spans="1:7" ht="26.25" customHeight="1" x14ac:dyDescent="0.5">
      <c r="A518" s="369" t="s">
        <v>311</v>
      </c>
      <c r="B518" s="511"/>
      <c r="C518" s="511"/>
      <c r="D518" s="511"/>
      <c r="E518" s="511"/>
      <c r="F518" s="51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7" t="s">
        <v>97</v>
      </c>
      <c r="B530" s="517"/>
      <c r="C530" s="517"/>
      <c r="D530" s="517"/>
      <c r="E530" s="517"/>
      <c r="F530" s="517"/>
      <c r="G530" s="114"/>
    </row>
    <row r="531" spans="1:7" ht="22.5" customHeight="1" x14ac:dyDescent="0.4">
      <c r="A531" s="234">
        <f>B11</f>
        <v>0</v>
      </c>
      <c r="B531" s="114"/>
      <c r="C531" s="135"/>
      <c r="D531" s="137"/>
      <c r="E531" s="137"/>
      <c r="F531" s="137"/>
      <c r="G531" s="114"/>
    </row>
    <row r="532" spans="1:7" ht="21" x14ac:dyDescent="0.4">
      <c r="A532" s="492" t="s">
        <v>28</v>
      </c>
      <c r="B532" s="494" t="s">
        <v>29</v>
      </c>
      <c r="C532" s="495"/>
      <c r="D532" s="455" t="s">
        <v>42</v>
      </c>
      <c r="E532" s="456" t="s">
        <v>266</v>
      </c>
      <c r="F532" s="456" t="s">
        <v>302</v>
      </c>
      <c r="G532" s="114"/>
    </row>
    <row r="533" spans="1:7" ht="21" x14ac:dyDescent="0.4">
      <c r="A533" s="493"/>
      <c r="B533" s="315" t="s">
        <v>32</v>
      </c>
      <c r="C533" s="316" t="s">
        <v>31</v>
      </c>
      <c r="D533" s="455"/>
      <c r="E533" s="456"/>
      <c r="F533" s="456"/>
      <c r="G533" s="114"/>
    </row>
    <row r="534" spans="1:7" s="80" customFormat="1" ht="22.5" x14ac:dyDescent="0.4">
      <c r="A534" s="365"/>
      <c r="B534" s="366"/>
      <c r="C534" s="366"/>
      <c r="D534" s="361"/>
      <c r="E534" s="362"/>
      <c r="F534" s="362"/>
      <c r="G534" s="129"/>
    </row>
    <row r="535" spans="1:7" ht="24.75" x14ac:dyDescent="0.4">
      <c r="A535" s="370" t="s">
        <v>17</v>
      </c>
      <c r="B535" s="317"/>
      <c r="C535" s="513"/>
      <c r="D535" s="513"/>
      <c r="E535" s="513"/>
      <c r="F535" s="51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8" t="s">
        <v>34</v>
      </c>
      <c r="B542" s="469"/>
      <c r="C542" s="470"/>
      <c r="D542" s="407">
        <f>SUM(B536:C541)</f>
        <v>0</v>
      </c>
      <c r="E542" s="248"/>
      <c r="F542" s="248"/>
      <c r="G542" s="114"/>
    </row>
    <row r="543" spans="1:7" ht="21" customHeight="1" x14ac:dyDescent="0.4">
      <c r="A543" s="468" t="s">
        <v>33</v>
      </c>
      <c r="B543" s="469"/>
      <c r="C543" s="470"/>
      <c r="D543" s="388" t="e">
        <f>D542/(COUNT(B536:C541)*2)</f>
        <v>#DIV/0!</v>
      </c>
      <c r="E543" s="248"/>
      <c r="F543" s="248"/>
      <c r="G543" s="114"/>
    </row>
    <row r="544" spans="1:7" ht="21" x14ac:dyDescent="0.4">
      <c r="A544" s="442"/>
      <c r="B544" s="442"/>
      <c r="C544" s="442"/>
      <c r="D544" s="442"/>
      <c r="E544" s="442"/>
      <c r="F544" s="44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4"/>
      <c r="B556" s="467"/>
      <c r="C556" s="467"/>
      <c r="D556" s="467"/>
      <c r="E556" s="467"/>
      <c r="F556" s="467"/>
      <c r="G556" s="467"/>
    </row>
    <row r="557" spans="1:7" ht="35.25" customHeight="1" x14ac:dyDescent="0.4">
      <c r="A557" s="371" t="s">
        <v>311</v>
      </c>
      <c r="B557" s="337"/>
      <c r="C557" s="465"/>
      <c r="D557" s="465"/>
      <c r="E557" s="465"/>
      <c r="F557" s="46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60" t="s">
        <v>34</v>
      </c>
      <c r="B566" s="460"/>
      <c r="C566" s="461"/>
      <c r="D566" s="378">
        <f>SUM(B558:C565,B546:C555)</f>
        <v>0</v>
      </c>
      <c r="E566" s="108"/>
      <c r="F566" s="114"/>
      <c r="G566" s="114"/>
    </row>
    <row r="567" spans="1:7" ht="21" x14ac:dyDescent="0.4">
      <c r="A567" s="460" t="s">
        <v>33</v>
      </c>
      <c r="B567" s="460"/>
      <c r="C567" s="46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73" t="s">
        <v>19</v>
      </c>
      <c r="B573" s="473"/>
      <c r="C573" s="473"/>
      <c r="D573" s="473"/>
      <c r="E573" s="473"/>
      <c r="F573" s="473"/>
      <c r="G573" s="114"/>
    </row>
    <row r="574" spans="1:7" ht="22.5" x14ac:dyDescent="0.4">
      <c r="A574" s="243">
        <f>B11</f>
        <v>0</v>
      </c>
      <c r="B574" s="114"/>
      <c r="C574" s="135"/>
      <c r="D574" s="356"/>
      <c r="E574" s="356"/>
      <c r="F574" s="356"/>
      <c r="G574" s="114"/>
    </row>
    <row r="575" spans="1:7" ht="21" x14ac:dyDescent="0.4">
      <c r="A575" s="486" t="s">
        <v>28</v>
      </c>
      <c r="B575" s="487" t="s">
        <v>29</v>
      </c>
      <c r="C575" s="487"/>
      <c r="D575" s="487" t="s">
        <v>42</v>
      </c>
      <c r="E575" s="488" t="s">
        <v>266</v>
      </c>
      <c r="F575" s="488" t="s">
        <v>302</v>
      </c>
      <c r="G575" s="114"/>
    </row>
    <row r="576" spans="1:7" ht="21" x14ac:dyDescent="0.4">
      <c r="A576" s="486"/>
      <c r="B576" s="320" t="s">
        <v>32</v>
      </c>
      <c r="C576" s="320" t="s">
        <v>31</v>
      </c>
      <c r="D576" s="487"/>
      <c r="E576" s="488"/>
      <c r="F576" s="488"/>
      <c r="G576" s="129"/>
    </row>
    <row r="577" spans="1:7" s="80" customFormat="1" ht="22.5" x14ac:dyDescent="0.4">
      <c r="A577" s="372"/>
      <c r="B577" s="373"/>
      <c r="C577" s="373"/>
      <c r="D577" s="373"/>
      <c r="E577" s="341"/>
      <c r="F577" s="374"/>
      <c r="G577" s="129"/>
    </row>
    <row r="578" spans="1:7" ht="24.75" x14ac:dyDescent="0.4">
      <c r="A578" s="500" t="s">
        <v>10</v>
      </c>
      <c r="B578" s="501"/>
      <c r="C578" s="501"/>
      <c r="D578" s="501"/>
      <c r="E578" s="501"/>
      <c r="F578" s="50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0" t="s">
        <v>34</v>
      </c>
      <c r="B588" s="460"/>
      <c r="C588" s="461"/>
      <c r="D588" s="378">
        <f>SUM(B579:C587)</f>
        <v>0</v>
      </c>
      <c r="E588" s="108"/>
      <c r="F588" s="114"/>
      <c r="G588" s="114"/>
    </row>
    <row r="589" spans="1:7" ht="21" x14ac:dyDescent="0.4">
      <c r="A589" s="460" t="s">
        <v>33</v>
      </c>
      <c r="B589" s="460"/>
      <c r="C589" s="46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3" t="s">
        <v>23</v>
      </c>
      <c r="B591" s="504"/>
      <c r="C591" s="504"/>
      <c r="D591" s="504"/>
      <c r="E591" s="504"/>
      <c r="F591" s="50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60" t="s">
        <v>34</v>
      </c>
      <c r="B606" s="460"/>
      <c r="C606" s="461"/>
      <c r="D606" s="378">
        <f>SUM(B592:C605)</f>
        <v>0</v>
      </c>
      <c r="E606" s="108"/>
      <c r="F606" s="114"/>
      <c r="G606" s="114"/>
    </row>
    <row r="607" spans="1:7" ht="21" x14ac:dyDescent="0.4">
      <c r="A607" s="460" t="s">
        <v>33</v>
      </c>
      <c r="B607" s="460"/>
      <c r="C607" s="46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2" t="s">
        <v>170</v>
      </c>
      <c r="B610" s="463"/>
      <c r="C610" s="464"/>
      <c r="D610" s="154" t="e">
        <f>D609/(COUNT(B579:C587,B592:C605)*2)</f>
        <v>#DIV/0!</v>
      </c>
      <c r="E610" s="108"/>
      <c r="F610" s="114"/>
      <c r="G610" s="129"/>
    </row>
    <row r="611" spans="1:7" ht="21" x14ac:dyDescent="0.4">
      <c r="A611" s="155"/>
      <c r="B611" s="114"/>
      <c r="C611" s="135"/>
      <c r="G611" s="129"/>
    </row>
    <row r="612" spans="1:7" ht="19.5" customHeight="1" x14ac:dyDescent="0.45">
      <c r="A612" s="473" t="s">
        <v>8</v>
      </c>
      <c r="B612" s="473"/>
      <c r="C612" s="473"/>
      <c r="D612" s="473"/>
      <c r="E612" s="473"/>
      <c r="F612" s="473"/>
      <c r="G612" s="129"/>
    </row>
    <row r="613" spans="1:7" ht="22.5" x14ac:dyDescent="0.4">
      <c r="A613" s="156">
        <f>B11</f>
        <v>0</v>
      </c>
      <c r="B613" s="114"/>
      <c r="C613" s="135"/>
      <c r="D613" s="137"/>
      <c r="E613" s="137"/>
      <c r="F613" s="137"/>
      <c r="G613" s="114"/>
    </row>
    <row r="614" spans="1:7" ht="21" x14ac:dyDescent="0.4">
      <c r="A614" s="454" t="s">
        <v>28</v>
      </c>
      <c r="B614" s="455" t="s">
        <v>29</v>
      </c>
      <c r="C614" s="455"/>
      <c r="D614" s="455" t="s">
        <v>42</v>
      </c>
      <c r="E614" s="456" t="s">
        <v>266</v>
      </c>
      <c r="F614" s="456" t="s">
        <v>302</v>
      </c>
      <c r="G614" s="114"/>
    </row>
    <row r="615" spans="1:7" ht="18.75" customHeight="1" x14ac:dyDescent="0.4">
      <c r="A615" s="454"/>
      <c r="B615" s="118" t="s">
        <v>32</v>
      </c>
      <c r="C615" s="118" t="s">
        <v>31</v>
      </c>
      <c r="D615" s="455"/>
      <c r="E615" s="456"/>
      <c r="F615" s="456"/>
      <c r="G615" s="129"/>
    </row>
    <row r="616" spans="1:7" s="80" customFormat="1" ht="18.75" customHeight="1" x14ac:dyDescent="0.4">
      <c r="A616" s="360"/>
      <c r="B616" s="361"/>
      <c r="C616" s="361"/>
      <c r="D616" s="361"/>
      <c r="E616" s="362"/>
      <c r="F616" s="362"/>
      <c r="G616" s="129"/>
    </row>
    <row r="617" spans="1:7" ht="24.75" x14ac:dyDescent="0.4">
      <c r="A617" s="363" t="s">
        <v>90</v>
      </c>
      <c r="B617" s="137"/>
      <c r="C617" s="471"/>
      <c r="D617" s="471"/>
      <c r="E617" s="471"/>
      <c r="F617" s="47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0" t="s">
        <v>34</v>
      </c>
      <c r="B627" s="460"/>
      <c r="C627" s="460"/>
      <c r="D627" s="378">
        <f>SUM(B618:C626)</f>
        <v>0</v>
      </c>
      <c r="E627" s="497"/>
      <c r="F627" s="476"/>
      <c r="G627" s="129"/>
    </row>
    <row r="628" spans="1:7" ht="21" x14ac:dyDescent="0.4">
      <c r="A628" s="460" t="s">
        <v>33</v>
      </c>
      <c r="B628" s="460"/>
      <c r="C628" s="460"/>
      <c r="D628" s="388" t="e">
        <f>D627/(COUNT(B618:C626)*2)</f>
        <v>#DIV/0!</v>
      </c>
      <c r="E628" s="498"/>
      <c r="F628" s="499"/>
      <c r="G628" s="129"/>
    </row>
    <row r="629" spans="1:7" ht="21" x14ac:dyDescent="0.4">
      <c r="A629" s="325"/>
      <c r="B629" s="135"/>
      <c r="C629" s="496"/>
      <c r="D629" s="496"/>
      <c r="E629" s="496"/>
      <c r="F629" s="496"/>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8" t="s">
        <v>34</v>
      </c>
      <c r="B639" s="469"/>
      <c r="C639" s="47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1"/>
      <c r="D642" s="471"/>
      <c r="E642" s="471"/>
      <c r="F642" s="47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8" t="s">
        <v>34</v>
      </c>
      <c r="B650" s="469"/>
      <c r="C650" s="47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5"/>
      <c r="B652" s="485"/>
      <c r="C652" s="485"/>
      <c r="D652" s="485"/>
      <c r="E652" s="485"/>
      <c r="F652" s="485"/>
      <c r="G652" s="485"/>
    </row>
    <row r="653" spans="1:16382" ht="24.75" x14ac:dyDescent="0.4">
      <c r="A653" s="363" t="s">
        <v>26</v>
      </c>
      <c r="B653" s="471"/>
      <c r="C653" s="471"/>
      <c r="D653" s="471"/>
      <c r="E653" s="471"/>
      <c r="F653" s="47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6" t="s">
        <v>311</v>
      </c>
      <c r="B661" s="507"/>
      <c r="C661" s="507"/>
      <c r="D661" s="507"/>
      <c r="E661" s="507"/>
      <c r="F661" s="50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3" t="s">
        <v>356</v>
      </c>
      <c r="B676" s="473"/>
      <c r="C676" s="473"/>
      <c r="D676" s="473"/>
      <c r="E676" s="473"/>
      <c r="F676" s="473"/>
      <c r="G676" s="114"/>
    </row>
    <row r="677" spans="1:7" ht="21" x14ac:dyDescent="0.4">
      <c r="A677" s="243">
        <f>B11</f>
        <v>0</v>
      </c>
      <c r="B677" s="114"/>
      <c r="C677" s="135"/>
      <c r="D677" s="135"/>
      <c r="E677" s="328"/>
      <c r="F677" s="135"/>
      <c r="G677" s="114"/>
    </row>
    <row r="678" spans="1:7" ht="21.75" customHeight="1" x14ac:dyDescent="0.4">
      <c r="A678" s="454" t="s">
        <v>28</v>
      </c>
      <c r="B678" s="455" t="s">
        <v>29</v>
      </c>
      <c r="C678" s="455"/>
      <c r="D678" s="455" t="s">
        <v>42</v>
      </c>
      <c r="E678" s="456" t="s">
        <v>266</v>
      </c>
      <c r="F678" s="456" t="s">
        <v>302</v>
      </c>
      <c r="G678" s="129"/>
    </row>
    <row r="679" spans="1:7" ht="21" x14ac:dyDescent="0.4">
      <c r="A679" s="454"/>
      <c r="B679" s="118" t="s">
        <v>32</v>
      </c>
      <c r="C679" s="118" t="s">
        <v>31</v>
      </c>
      <c r="D679" s="455"/>
      <c r="E679" s="456"/>
      <c r="F679" s="45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9" t="s">
        <v>459</v>
      </c>
      <c r="B704" s="509"/>
      <c r="C704" s="509"/>
      <c r="D704" s="509"/>
      <c r="E704" s="509"/>
      <c r="F704" s="509"/>
      <c r="G704" s="274"/>
    </row>
    <row r="705" spans="1:7" ht="21" customHeight="1" x14ac:dyDescent="0.4">
      <c r="A705" s="251">
        <f>B11</f>
        <v>0</v>
      </c>
      <c r="B705" s="114"/>
      <c r="C705" s="135"/>
      <c r="D705" s="273"/>
      <c r="E705" s="273"/>
      <c r="F705" s="273"/>
      <c r="G705" s="274"/>
    </row>
    <row r="706" spans="1:7" ht="21" x14ac:dyDescent="0.4">
      <c r="A706" s="480" t="s">
        <v>28</v>
      </c>
      <c r="B706" s="494" t="s">
        <v>29</v>
      </c>
      <c r="C706" s="494"/>
      <c r="D706" s="455" t="s">
        <v>42</v>
      </c>
      <c r="E706" s="456" t="s">
        <v>266</v>
      </c>
      <c r="F706" s="456" t="s">
        <v>302</v>
      </c>
      <c r="G706" s="274"/>
    </row>
    <row r="707" spans="1:7" ht="21" x14ac:dyDescent="0.4">
      <c r="A707" s="481"/>
      <c r="B707" s="383" t="s">
        <v>32</v>
      </c>
      <c r="C707" s="383" t="s">
        <v>31</v>
      </c>
      <c r="D707" s="455"/>
      <c r="E707" s="456"/>
      <c r="F707" s="456"/>
      <c r="G707" s="274"/>
    </row>
    <row r="708" spans="1:7" s="80" customFormat="1" ht="22.5" x14ac:dyDescent="0.4">
      <c r="A708" s="360"/>
      <c r="B708" s="361"/>
      <c r="C708" s="361"/>
      <c r="D708" s="361"/>
      <c r="E708" s="362"/>
      <c r="F708" s="362"/>
      <c r="G708" s="129"/>
    </row>
    <row r="709" spans="1:7" ht="24.75" x14ac:dyDescent="0.4">
      <c r="A709" s="457" t="s">
        <v>306</v>
      </c>
      <c r="B709" s="458"/>
      <c r="C709" s="458"/>
      <c r="D709" s="458"/>
      <c r="E709" s="458"/>
      <c r="F709" s="45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8"/>
      <c r="C715" s="479"/>
      <c r="D715" s="247">
        <f>SUM(B710:C714)</f>
        <v>0</v>
      </c>
      <c r="E715" s="225"/>
      <c r="F715" s="173"/>
      <c r="G715" s="114"/>
    </row>
    <row r="716" spans="1:7" ht="21" x14ac:dyDescent="0.4">
      <c r="A716" s="130" t="s">
        <v>33</v>
      </c>
      <c r="B716" s="478"/>
      <c r="C716" s="479"/>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7" t="s">
        <v>307</v>
      </c>
      <c r="B718" s="458"/>
      <c r="C718" s="458"/>
      <c r="D718" s="458"/>
      <c r="E718" s="458"/>
      <c r="F718" s="45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5"/>
      <c r="E1" s="555"/>
      <c r="F1" s="555"/>
      <c r="G1" s="55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6" t="s">
        <v>46</v>
      </c>
      <c r="B6" s="556"/>
      <c r="C6" s="556"/>
      <c r="D6" s="556"/>
      <c r="E6" s="556"/>
      <c r="F6" s="556"/>
      <c r="G6" s="92"/>
    </row>
    <row r="7" spans="1:7" s="258" customFormat="1" ht="21.75" customHeight="1" x14ac:dyDescent="0.45">
      <c r="A7" s="557" t="str">
        <f>'Page de garde'!D18</f>
        <v>Raoued</v>
      </c>
      <c r="B7" s="557"/>
      <c r="C7" s="557"/>
      <c r="D7" s="557"/>
      <c r="E7" s="557"/>
      <c r="F7" s="557"/>
      <c r="G7" s="92"/>
    </row>
    <row r="8" spans="1:7" s="258" customFormat="1" ht="24" x14ac:dyDescent="0.45">
      <c r="A8" s="4" t="s">
        <v>39</v>
      </c>
      <c r="B8" s="558" t="str">
        <f>'A1 Exploitation'!B9:F9</f>
        <v>Dr Raja Bouhalfaya</v>
      </c>
      <c r="C8" s="558"/>
      <c r="D8" s="558"/>
      <c r="E8" s="558"/>
      <c r="F8" s="558"/>
      <c r="G8" s="92"/>
    </row>
    <row r="9" spans="1:7" s="258" customFormat="1" ht="24" x14ac:dyDescent="0.45">
      <c r="A9" s="5" t="s">
        <v>41</v>
      </c>
      <c r="B9" s="559" t="str">
        <f>'A1 Exploitation'!B10:F10</f>
        <v>Directeur du magasin et chefs rayons</v>
      </c>
      <c r="C9" s="559"/>
      <c r="D9" s="559"/>
      <c r="E9" s="559"/>
      <c r="F9" s="559"/>
      <c r="G9" s="92"/>
    </row>
    <row r="10" spans="1:7" s="258" customFormat="1" ht="24" x14ac:dyDescent="0.45">
      <c r="A10" s="4" t="s">
        <v>40</v>
      </c>
      <c r="B10" s="554">
        <f>'A1 Exploitation'!B11:F11</f>
        <v>43542</v>
      </c>
      <c r="C10" s="554"/>
      <c r="D10" s="554"/>
      <c r="E10" s="554"/>
      <c r="F10" s="554"/>
      <c r="G10" s="92"/>
    </row>
    <row r="11" spans="1:7" s="258" customFormat="1" ht="24" x14ac:dyDescent="0.45">
      <c r="A11" s="4" t="s">
        <v>250</v>
      </c>
      <c r="B11" s="551" t="e">
        <f>D199</f>
        <v>#DIV/0!</v>
      </c>
      <c r="C11" s="551"/>
      <c r="D11" s="551"/>
      <c r="E11" s="551"/>
      <c r="F11" s="551"/>
      <c r="G11" s="92"/>
    </row>
    <row r="12" spans="1:7" s="258" customFormat="1" ht="22.5" x14ac:dyDescent="0.45">
      <c r="A12" s="1"/>
      <c r="D12" s="519"/>
      <c r="E12" s="519"/>
      <c r="F12" s="519"/>
      <c r="G12" s="519"/>
    </row>
    <row r="13" spans="1:7" s="258" customFormat="1" ht="11.25" customHeight="1" x14ac:dyDescent="0.3">
      <c r="A13" s="552" t="s">
        <v>28</v>
      </c>
      <c r="B13" s="553" t="s">
        <v>29</v>
      </c>
      <c r="C13" s="553"/>
      <c r="D13" s="553" t="s">
        <v>42</v>
      </c>
      <c r="E13" s="553" t="s">
        <v>160</v>
      </c>
      <c r="F13" s="553" t="s">
        <v>161</v>
      </c>
      <c r="G13" s="80"/>
    </row>
    <row r="14" spans="1:7" s="258" customFormat="1" ht="12.75" customHeight="1" x14ac:dyDescent="0.3">
      <c r="A14" s="552"/>
      <c r="B14" s="22" t="s">
        <v>32</v>
      </c>
      <c r="C14" s="22" t="s">
        <v>31</v>
      </c>
      <c r="D14" s="553"/>
      <c r="E14" s="553"/>
      <c r="F14" s="553"/>
      <c r="G14" s="94"/>
    </row>
    <row r="15" spans="1:7" x14ac:dyDescent="0.3">
      <c r="A15" s="542"/>
      <c r="B15" s="543"/>
      <c r="C15" s="543"/>
      <c r="D15" s="543"/>
      <c r="E15" s="543"/>
      <c r="F15" s="543"/>
    </row>
    <row r="16" spans="1:7" ht="19.5" x14ac:dyDescent="0.4">
      <c r="A16" s="546" t="s">
        <v>0</v>
      </c>
      <c r="B16" s="547"/>
      <c r="C16" s="547"/>
      <c r="D16" s="547"/>
      <c r="E16" s="547"/>
      <c r="F16" s="54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8" t="s">
        <v>34</v>
      </c>
      <c r="B22" s="544"/>
      <c r="C22" s="545"/>
      <c r="D22" s="381">
        <f>SUM(B17:C21)</f>
        <v>0</v>
      </c>
    </row>
    <row r="23" spans="1:7" x14ac:dyDescent="0.3">
      <c r="A23" s="535" t="s">
        <v>251</v>
      </c>
      <c r="B23" s="536"/>
      <c r="C23" s="537"/>
      <c r="D23" s="21" t="e">
        <f>D22/(COUNT(B17:C21)*2)</f>
        <v>#DIV/0!</v>
      </c>
    </row>
    <row r="24" spans="1:7" s="10" customFormat="1" x14ac:dyDescent="0.3">
      <c r="A24" s="14"/>
      <c r="B24" s="15"/>
      <c r="C24" s="15"/>
      <c r="D24" s="16"/>
      <c r="G24" s="93"/>
    </row>
    <row r="25" spans="1:7" ht="19.5" x14ac:dyDescent="0.4">
      <c r="A25" s="540" t="s">
        <v>4</v>
      </c>
      <c r="B25" s="541"/>
      <c r="C25" s="541"/>
      <c r="D25" s="541"/>
      <c r="E25" s="541"/>
      <c r="F25" s="54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6"/>
      <c r="C33" s="537"/>
      <c r="D33" s="380">
        <f>SUM(B26:C32)</f>
        <v>0</v>
      </c>
    </row>
    <row r="34" spans="1:7" x14ac:dyDescent="0.3">
      <c r="A34" s="535" t="s">
        <v>251</v>
      </c>
      <c r="B34" s="536"/>
      <c r="C34" s="537"/>
      <c r="D34" s="21" t="e">
        <f>D33/(COUNT(B26:C32)*2)</f>
        <v>#DIV/0!</v>
      </c>
    </row>
    <row r="35" spans="1:7" s="10" customFormat="1" x14ac:dyDescent="0.3">
      <c r="A35" s="14"/>
      <c r="B35" s="15"/>
      <c r="C35" s="15"/>
      <c r="D35" s="16"/>
      <c r="G35" s="93"/>
    </row>
    <row r="36" spans="1:7" s="10" customFormat="1" ht="19.5" x14ac:dyDescent="0.4">
      <c r="A36" s="540" t="s">
        <v>180</v>
      </c>
      <c r="B36" s="541"/>
      <c r="C36" s="541"/>
      <c r="D36" s="541"/>
      <c r="E36" s="541"/>
      <c r="F36" s="54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6"/>
      <c r="C42" s="537"/>
      <c r="D42" s="380">
        <f>SUM(B37:C41)</f>
        <v>0</v>
      </c>
      <c r="E42" s="259"/>
      <c r="F42" s="259"/>
      <c r="G42" s="93"/>
    </row>
    <row r="43" spans="1:7" s="10" customFormat="1" x14ac:dyDescent="0.3">
      <c r="A43" s="535" t="s">
        <v>251</v>
      </c>
      <c r="B43" s="536"/>
      <c r="C43" s="537"/>
      <c r="D43" s="21" t="e">
        <f>D42/(COUNT(B37:C41)*2)</f>
        <v>#DIV/0!</v>
      </c>
      <c r="E43" s="259"/>
      <c r="F43" s="259"/>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6"/>
      <c r="C52" s="537"/>
      <c r="D52" s="380">
        <f>SUM(B46:C51)</f>
        <v>0</v>
      </c>
    </row>
    <row r="53" spans="1:7" x14ac:dyDescent="0.3">
      <c r="A53" s="535" t="s">
        <v>251</v>
      </c>
      <c r="B53" s="536"/>
      <c r="C53" s="537"/>
      <c r="D53" s="21" t="e">
        <f>D52/(COUNT(B46:C51)*2)</f>
        <v>#DIV/0!</v>
      </c>
    </row>
    <row r="54" spans="1:7" s="10" customFormat="1" x14ac:dyDescent="0.3">
      <c r="A54" s="14"/>
      <c r="B54" s="15"/>
      <c r="C54" s="15"/>
      <c r="D54" s="16"/>
      <c r="G54" s="93"/>
    </row>
    <row r="55" spans="1:7" ht="19.5" x14ac:dyDescent="0.4">
      <c r="A55" s="540" t="s">
        <v>8</v>
      </c>
      <c r="B55" s="541"/>
      <c r="C55" s="541"/>
      <c r="D55" s="541"/>
      <c r="E55" s="541"/>
      <c r="F55" s="54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6"/>
      <c r="C63" s="537"/>
      <c r="D63" s="380">
        <f>SUM(B56:C62)</f>
        <v>0</v>
      </c>
    </row>
    <row r="64" spans="1:7" x14ac:dyDescent="0.3">
      <c r="A64" s="535" t="s">
        <v>251</v>
      </c>
      <c r="B64" s="536"/>
      <c r="C64" s="537"/>
      <c r="D64" s="21" t="e">
        <f>D63/(COUNT(B56:C62)*2)</f>
        <v>#DIV/0!</v>
      </c>
    </row>
    <row r="65" spans="1:7" s="10" customFormat="1" x14ac:dyDescent="0.3">
      <c r="A65" s="14"/>
      <c r="B65" s="15"/>
      <c r="C65" s="15"/>
      <c r="D65" s="16"/>
      <c r="G65" s="93"/>
    </row>
    <row r="66" spans="1:7" ht="19.5" x14ac:dyDescent="0.4">
      <c r="A66" s="540" t="s">
        <v>111</v>
      </c>
      <c r="B66" s="541"/>
      <c r="C66" s="541"/>
      <c r="D66" s="541"/>
      <c r="E66" s="541"/>
      <c r="F66" s="54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6"/>
      <c r="C84" s="537"/>
      <c r="D84" s="380">
        <f>SUM(B67:C83)</f>
        <v>0</v>
      </c>
    </row>
    <row r="85" spans="1:7" x14ac:dyDescent="0.3">
      <c r="A85" s="535" t="s">
        <v>251</v>
      </c>
      <c r="B85" s="536"/>
      <c r="C85" s="537"/>
      <c r="D85" s="21" t="e">
        <f>D84/(COUNT(B67:C83)*2)</f>
        <v>#DIV/0!</v>
      </c>
    </row>
    <row r="86" spans="1:7" s="10" customFormat="1" x14ac:dyDescent="0.3">
      <c r="A86" s="14"/>
      <c r="B86" s="15"/>
      <c r="C86" s="15"/>
      <c r="D86" s="16"/>
      <c r="G86" s="93"/>
    </row>
    <row r="87" spans="1:7" ht="19.5" x14ac:dyDescent="0.4">
      <c r="A87" s="540" t="s">
        <v>172</v>
      </c>
      <c r="B87" s="541"/>
      <c r="C87" s="541"/>
      <c r="D87" s="541"/>
      <c r="E87" s="541"/>
      <c r="F87" s="54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6"/>
      <c r="C102" s="537"/>
      <c r="D102" s="380">
        <f>SUM(B88:C101)</f>
        <v>0</v>
      </c>
    </row>
    <row r="103" spans="1:7" x14ac:dyDescent="0.3">
      <c r="A103" s="535"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0" t="s">
        <v>173</v>
      </c>
      <c r="B106" s="541"/>
      <c r="C106" s="541"/>
      <c r="D106" s="541"/>
      <c r="E106" s="541"/>
      <c r="F106" s="54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6"/>
      <c r="C118" s="537"/>
      <c r="D118" s="380">
        <f>SUM(B107:C117)</f>
        <v>0</v>
      </c>
      <c r="E118" s="259"/>
      <c r="F118" s="259"/>
      <c r="G118" s="93"/>
    </row>
    <row r="119" spans="1:7" s="10" customFormat="1" x14ac:dyDescent="0.3">
      <c r="A119" s="535" t="s">
        <v>251</v>
      </c>
      <c r="B119" s="536"/>
      <c r="C119" s="537"/>
      <c r="D119" s="21" t="e">
        <f>D118/(COUNT(B107:C117)*2)</f>
        <v>#DIV/0!</v>
      </c>
      <c r="E119" s="259"/>
      <c r="F119" s="259"/>
      <c r="G119" s="93"/>
    </row>
    <row r="120" spans="1:7" s="10" customFormat="1" x14ac:dyDescent="0.3">
      <c r="A120" s="14"/>
      <c r="B120" s="15"/>
      <c r="C120" s="15"/>
      <c r="D120" s="16"/>
      <c r="G120" s="93"/>
    </row>
    <row r="121" spans="1:7" ht="19.5" x14ac:dyDescent="0.4">
      <c r="A121" s="540" t="s">
        <v>156</v>
      </c>
      <c r="B121" s="541"/>
      <c r="C121" s="541"/>
      <c r="D121" s="541"/>
      <c r="E121" s="541"/>
      <c r="F121" s="54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6"/>
      <c r="C133" s="537"/>
      <c r="D133" s="380">
        <f>SUM(B122:C132)</f>
        <v>0</v>
      </c>
    </row>
    <row r="134" spans="1:7" x14ac:dyDescent="0.3">
      <c r="A134" s="535" t="s">
        <v>251</v>
      </c>
      <c r="B134" s="536"/>
      <c r="C134" s="537"/>
      <c r="D134" s="20" t="e">
        <f>D133/(COUNT(B122:C132)*2)</f>
        <v>#DIV/0!</v>
      </c>
    </row>
    <row r="135" spans="1:7" s="10" customFormat="1" x14ac:dyDescent="0.3">
      <c r="A135" s="14"/>
      <c r="B135" s="15"/>
      <c r="C135" s="15"/>
      <c r="D135" s="19"/>
      <c r="G135" s="93"/>
    </row>
    <row r="136" spans="1:7" ht="19.5" x14ac:dyDescent="0.4">
      <c r="A136" s="540" t="s">
        <v>61</v>
      </c>
      <c r="B136" s="541"/>
      <c r="C136" s="541"/>
      <c r="D136" s="541"/>
      <c r="E136" s="541"/>
      <c r="F136" s="54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6"/>
      <c r="C149" s="537"/>
      <c r="D149" s="380">
        <f>SUM(B137:C148)</f>
        <v>0</v>
      </c>
    </row>
    <row r="150" spans="1:7" x14ac:dyDescent="0.3">
      <c r="A150" s="535" t="s">
        <v>251</v>
      </c>
      <c r="B150" s="536"/>
      <c r="C150" s="537"/>
      <c r="D150" s="21" t="e">
        <f>D149/(COUNT(B137:C148)*2)</f>
        <v>#DIV/0!</v>
      </c>
    </row>
    <row r="151" spans="1:7" s="10" customFormat="1" x14ac:dyDescent="0.3">
      <c r="A151" s="14"/>
      <c r="B151" s="15"/>
      <c r="C151" s="15"/>
      <c r="D151" s="16"/>
      <c r="G151" s="93"/>
    </row>
    <row r="152" spans="1:7" ht="19.5" x14ac:dyDescent="0.4">
      <c r="A152" s="540" t="s">
        <v>178</v>
      </c>
      <c r="B152" s="541"/>
      <c r="C152" s="541"/>
      <c r="D152" s="541"/>
      <c r="E152" s="541"/>
      <c r="F152" s="54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44"/>
      <c r="C161" s="545"/>
      <c r="D161" s="381">
        <f>SUM(B153:C160)</f>
        <v>0</v>
      </c>
    </row>
    <row r="162" spans="1:7" x14ac:dyDescent="0.3">
      <c r="A162" s="535" t="s">
        <v>251</v>
      </c>
      <c r="B162" s="536"/>
      <c r="C162" s="537"/>
      <c r="D162" s="21" t="e">
        <f>D161/(COUNT(B153:C160)*2)</f>
        <v>#DIV/0!</v>
      </c>
    </row>
    <row r="163" spans="1:7" s="10" customFormat="1" x14ac:dyDescent="0.3">
      <c r="A163" s="14"/>
      <c r="B163" s="15"/>
      <c r="C163" s="17"/>
      <c r="D163" s="18"/>
      <c r="G163" s="93"/>
    </row>
    <row r="164" spans="1:7" ht="19.5" x14ac:dyDescent="0.4">
      <c r="A164" s="540" t="s">
        <v>64</v>
      </c>
      <c r="B164" s="541"/>
      <c r="C164" s="541"/>
      <c r="D164" s="541"/>
      <c r="E164" s="541"/>
      <c r="F164" s="54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6"/>
      <c r="C169" s="537"/>
      <c r="D169" s="380">
        <f>SUM(B165:C168)</f>
        <v>0</v>
      </c>
    </row>
    <row r="170" spans="1:7" x14ac:dyDescent="0.3">
      <c r="A170" s="535" t="s">
        <v>251</v>
      </c>
      <c r="B170" s="536"/>
      <c r="C170" s="537"/>
      <c r="D170" s="21" t="e">
        <f>D169/(COUNT(B165:C168)*2)</f>
        <v>#DIV/0!</v>
      </c>
    </row>
    <row r="171" spans="1:7" s="10" customFormat="1" x14ac:dyDescent="0.3">
      <c r="A171" s="14"/>
      <c r="B171" s="15"/>
      <c r="C171" s="15"/>
      <c r="D171" s="16"/>
      <c r="G171" s="93"/>
    </row>
    <row r="172" spans="1:7" ht="19.5" x14ac:dyDescent="0.4">
      <c r="A172" s="538" t="s">
        <v>15</v>
      </c>
      <c r="B172" s="539"/>
      <c r="C172" s="539"/>
      <c r="D172" s="539"/>
      <c r="E172" s="539"/>
      <c r="F172" s="53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6"/>
      <c r="C177" s="537"/>
      <c r="D177" s="380">
        <f>SUM(B173:C176)</f>
        <v>0</v>
      </c>
    </row>
    <row r="178" spans="1:7" x14ac:dyDescent="0.3">
      <c r="A178" s="535" t="s">
        <v>251</v>
      </c>
      <c r="B178" s="536"/>
      <c r="C178" s="537"/>
      <c r="D178" s="21" t="e">
        <f>D177/(COUNT(B173:C176)*2)</f>
        <v>#DIV/0!</v>
      </c>
    </row>
    <row r="179" spans="1:7" s="10" customFormat="1" x14ac:dyDescent="0.3">
      <c r="A179" s="14"/>
      <c r="B179" s="15"/>
      <c r="C179" s="15"/>
      <c r="D179" s="16"/>
      <c r="G179" s="93"/>
    </row>
    <row r="180" spans="1:7" ht="19.5" x14ac:dyDescent="0.4">
      <c r="A180" s="540" t="s">
        <v>65</v>
      </c>
      <c r="B180" s="541"/>
      <c r="C180" s="541"/>
      <c r="D180" s="541"/>
      <c r="E180" s="541"/>
      <c r="F180" s="54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6"/>
      <c r="C186" s="537"/>
      <c r="D186" s="380">
        <f>SUM(B181:C185)</f>
        <v>0</v>
      </c>
    </row>
    <row r="187" spans="1:7" x14ac:dyDescent="0.3">
      <c r="A187" s="535" t="s">
        <v>251</v>
      </c>
      <c r="B187" s="536"/>
      <c r="C187" s="537"/>
      <c r="D187" s="21" t="e">
        <f>D186/(COUNT(B181:C185)*2)</f>
        <v>#DIV/0!</v>
      </c>
    </row>
    <row r="188" spans="1:7" s="10" customFormat="1" x14ac:dyDescent="0.3">
      <c r="A188" s="14"/>
      <c r="B188" s="15"/>
      <c r="C188" s="15"/>
      <c r="D188" s="16"/>
      <c r="G188" s="93"/>
    </row>
    <row r="189" spans="1:7" ht="19.5" x14ac:dyDescent="0.4">
      <c r="A189" s="540" t="s">
        <v>177</v>
      </c>
      <c r="B189" s="541"/>
      <c r="C189" s="541"/>
      <c r="D189" s="541"/>
      <c r="E189" s="541"/>
      <c r="F189" s="54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6"/>
      <c r="C194" s="537"/>
      <c r="D194" s="40">
        <f>SUM(B190:C193)</f>
        <v>0</v>
      </c>
    </row>
    <row r="195" spans="1:6" x14ac:dyDescent="0.3">
      <c r="A195" s="535" t="s">
        <v>251</v>
      </c>
      <c r="B195" s="536"/>
      <c r="C195" s="537"/>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2019-05-12T12:30:15Z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824957</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