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24" firstSheet="1" activeTab="5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5" i="24" l="1"/>
  <c r="D505" i="22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24" l="1"/>
  <c r="D55" i="24" s="1"/>
  <c r="D379" i="22"/>
  <c r="D380" i="22" s="1"/>
  <c r="D399" i="22"/>
  <c r="D400" i="22" s="1"/>
  <c r="D37" i="24"/>
  <c r="D38" i="24" s="1"/>
  <c r="D160" i="25"/>
  <c r="D161" i="25" s="1"/>
  <c r="D54" i="26"/>
  <c r="D55" i="26" s="1"/>
  <c r="D117" i="21"/>
  <c r="D118" i="21" s="1"/>
  <c r="D37" i="20"/>
  <c r="D38" i="20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91" i="18"/>
  <c r="D492" i="18" s="1"/>
  <c r="B170" i="29" s="1"/>
  <c r="D388" i="20"/>
  <c r="D389" i="20" s="1"/>
  <c r="D388" i="22"/>
  <c r="D389" i="22" s="1"/>
  <c r="D81" i="26"/>
  <c r="D96" i="26" s="1"/>
  <c r="D97" i="26" s="1"/>
  <c r="D110" i="26"/>
  <c r="D111" i="26" s="1"/>
  <c r="D285" i="26"/>
  <c r="D286" i="26" s="1"/>
  <c r="D491" i="26"/>
  <c r="D492" i="26" s="1"/>
  <c r="B174" i="29" s="1"/>
  <c r="D62" i="27"/>
  <c r="D63" i="27" s="1"/>
  <c r="D146" i="18"/>
  <c r="D147" i="18" s="1"/>
  <c r="D110" i="20"/>
  <c r="D111" i="20" s="1"/>
  <c r="D206" i="20"/>
  <c r="D207" i="20" s="1"/>
  <c r="D54" i="22"/>
  <c r="D55" i="22" s="1"/>
  <c r="D242" i="24"/>
  <c r="D245" i="24" s="1"/>
  <c r="D246" i="24" s="1"/>
  <c r="D388" i="24"/>
  <c r="D389" i="24" s="1"/>
  <c r="D206" i="26"/>
  <c r="D207" i="26" s="1"/>
  <c r="D242" i="26"/>
  <c r="D243" i="26" s="1"/>
  <c r="D263" i="26"/>
  <c r="D264" i="26" s="1"/>
  <c r="D379" i="26"/>
  <c r="D380" i="26" s="1"/>
  <c r="D399" i="26"/>
  <c r="D160" i="23"/>
  <c r="D161" i="23" s="1"/>
  <c r="D491" i="20"/>
  <c r="D492" i="20" s="1"/>
  <c r="B171" i="29" s="1"/>
  <c r="D206" i="22"/>
  <c r="D207" i="22" s="1"/>
  <c r="D285" i="22"/>
  <c r="D491" i="22"/>
  <c r="D492" i="22" s="1"/>
  <c r="B172" i="29" s="1"/>
  <c r="D379" i="24"/>
  <c r="D380" i="24" s="1"/>
  <c r="D399" i="24"/>
  <c r="D400" i="24" s="1"/>
  <c r="D62" i="21"/>
  <c r="D63" i="21" s="1"/>
  <c r="D62" i="25"/>
  <c r="D63" i="25" s="1"/>
  <c r="D186" i="20"/>
  <c r="D187" i="20" s="1"/>
  <c r="D229" i="20"/>
  <c r="D230" i="20" s="1"/>
  <c r="D134" i="22"/>
  <c r="D135" i="22" s="1"/>
  <c r="D146" i="22"/>
  <c r="D147" i="22" s="1"/>
  <c r="D134" i="24"/>
  <c r="D135" i="24" s="1"/>
  <c r="D146" i="24"/>
  <c r="D147" i="24" s="1"/>
  <c r="D62" i="23"/>
  <c r="D63" i="23" s="1"/>
  <c r="D62" i="19"/>
  <c r="D63" i="19" s="1"/>
  <c r="D399" i="18"/>
  <c r="D400" i="18" s="1"/>
  <c r="D388" i="18"/>
  <c r="D389" i="18" s="1"/>
  <c r="D379" i="18"/>
  <c r="D380" i="18" s="1"/>
  <c r="D83" i="19"/>
  <c r="D84" i="19" s="1"/>
  <c r="D134" i="18"/>
  <c r="D135" i="18" s="1"/>
  <c r="D110" i="18"/>
  <c r="D111" i="18" s="1"/>
  <c r="D54" i="18"/>
  <c r="D55" i="18" s="1"/>
  <c r="D451" i="24"/>
  <c r="D452" i="24" s="1"/>
  <c r="B146" i="29" s="1"/>
  <c r="D443" i="24"/>
  <c r="D229" i="18"/>
  <c r="D230" i="18" s="1"/>
  <c r="D81" i="20"/>
  <c r="D82" i="20" s="1"/>
  <c r="D263" i="20"/>
  <c r="D264" i="20" s="1"/>
  <c r="D229" i="24"/>
  <c r="D230" i="24" s="1"/>
  <c r="D263" i="24"/>
  <c r="D264" i="24" s="1"/>
  <c r="D318" i="26"/>
  <c r="D336" i="26"/>
  <c r="D337" i="26" s="1"/>
  <c r="D101" i="19"/>
  <c r="D102" i="19" s="1"/>
  <c r="D81" i="18"/>
  <c r="D82" i="18" s="1"/>
  <c r="D263" i="18"/>
  <c r="D264" i="18" s="1"/>
  <c r="D285" i="20"/>
  <c r="D286" i="20" s="1"/>
  <c r="D318" i="20"/>
  <c r="D319" i="20" s="1"/>
  <c r="D336" i="20"/>
  <c r="D337" i="20" s="1"/>
  <c r="D429" i="20"/>
  <c r="D432" i="20" s="1"/>
  <c r="D433" i="20" s="1"/>
  <c r="B135" i="29" s="1"/>
  <c r="D37" i="22"/>
  <c r="D38" i="22" s="1"/>
  <c r="D186" i="22"/>
  <c r="D187" i="22" s="1"/>
  <c r="D81" i="24"/>
  <c r="D96" i="24" s="1"/>
  <c r="D97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B137" i="29" s="1"/>
  <c r="D134" i="26"/>
  <c r="D135" i="26" s="1"/>
  <c r="D146" i="26"/>
  <c r="D147" i="26" s="1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451" i="18"/>
  <c r="D452" i="18" s="1"/>
  <c r="B143" i="29" s="1"/>
  <c r="D186" i="18"/>
  <c r="D187" i="18" s="1"/>
  <c r="D242" i="20"/>
  <c r="D429" i="22"/>
  <c r="D432" i="22" s="1"/>
  <c r="D433" i="22" s="1"/>
  <c r="B136" i="29" s="1"/>
  <c r="D186" i="24"/>
  <c r="D187" i="24" s="1"/>
  <c r="D429" i="26"/>
  <c r="D101" i="27"/>
  <c r="D102" i="27" s="1"/>
  <c r="D206" i="18"/>
  <c r="D207" i="18" s="1"/>
  <c r="D242" i="18"/>
  <c r="D243" i="18" s="1"/>
  <c r="D285" i="18"/>
  <c r="D288" i="18" s="1"/>
  <c r="D289" i="18" s="1"/>
  <c r="D318" i="18"/>
  <c r="D321" i="18" s="1"/>
  <c r="D322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63" i="22"/>
  <c r="D264" i="22" s="1"/>
  <c r="D318" i="22"/>
  <c r="D321" i="22" s="1"/>
  <c r="D322" i="22" s="1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321" i="26"/>
  <c r="D322" i="26" s="1"/>
  <c r="D319" i="26"/>
  <c r="D432" i="26"/>
  <c r="D433" i="26" s="1"/>
  <c r="B138" i="29" s="1"/>
  <c r="D430" i="26"/>
  <c r="D501" i="26"/>
  <c r="B183" i="29" s="1"/>
  <c r="D82" i="26"/>
  <c r="D164" i="26"/>
  <c r="D400" i="26"/>
  <c r="D38" i="26"/>
  <c r="D347" i="26"/>
  <c r="D449" i="26"/>
  <c r="D243" i="24"/>
  <c r="D164" i="24"/>
  <c r="D430" i="24"/>
  <c r="D347" i="24"/>
  <c r="D286" i="22"/>
  <c r="D347" i="22"/>
  <c r="D501" i="22"/>
  <c r="B181" i="29" s="1"/>
  <c r="D402" i="22"/>
  <c r="D403" i="22" s="1"/>
  <c r="D164" i="22"/>
  <c r="D189" i="22"/>
  <c r="D190" i="22" s="1"/>
  <c r="D243" i="22"/>
  <c r="D319" i="22"/>
  <c r="D449" i="22"/>
  <c r="D501" i="20"/>
  <c r="B180" i="29" s="1"/>
  <c r="D164" i="20"/>
  <c r="D451" i="20"/>
  <c r="D452" i="20" s="1"/>
  <c r="B144" i="29" s="1"/>
  <c r="D347" i="20"/>
  <c r="D449" i="20"/>
  <c r="D286" i="18"/>
  <c r="D501" i="18"/>
  <c r="B179" i="29" s="1"/>
  <c r="D164" i="18"/>
  <c r="D189" i="18"/>
  <c r="D190" i="18" s="1"/>
  <c r="D38" i="18"/>
  <c r="D347" i="18"/>
  <c r="D449" i="18"/>
  <c r="D430" i="22" l="1"/>
  <c r="D349" i="22"/>
  <c r="D350" i="22" s="1"/>
  <c r="D189" i="26"/>
  <c r="D190" i="26" s="1"/>
  <c r="D402" i="24"/>
  <c r="D403" i="24" s="1"/>
  <c r="B128" i="29" s="1"/>
  <c r="D149" i="24"/>
  <c r="D150" i="24" s="1"/>
  <c r="B74" i="29" s="1"/>
  <c r="D430" i="20"/>
  <c r="D349" i="20"/>
  <c r="D350" i="20" s="1"/>
  <c r="B117" i="29" s="1"/>
  <c r="D321" i="20"/>
  <c r="D322" i="20" s="1"/>
  <c r="B108" i="29" s="1"/>
  <c r="D189" i="20"/>
  <c r="D190" i="20" s="1"/>
  <c r="B81" i="29" s="1"/>
  <c r="D96" i="20"/>
  <c r="D97" i="20" s="1"/>
  <c r="B63" i="29" s="1"/>
  <c r="D40" i="20"/>
  <c r="D41" i="20" s="1"/>
  <c r="B54" i="29" s="1"/>
  <c r="D245" i="22"/>
  <c r="D246" i="22" s="1"/>
  <c r="B91" i="29" s="1"/>
  <c r="D245" i="20"/>
  <c r="D246" i="20" s="1"/>
  <c r="B90" i="29" s="1"/>
  <c r="D149" i="22"/>
  <c r="D150" i="22" s="1"/>
  <c r="D245" i="26"/>
  <c r="D246" i="26" s="1"/>
  <c r="B93" i="29" s="1"/>
  <c r="D430" i="18"/>
  <c r="D82" i="24"/>
  <c r="D189" i="24"/>
  <c r="D190" i="24" s="1"/>
  <c r="D288" i="26"/>
  <c r="D289" i="26" s="1"/>
  <c r="D197" i="27"/>
  <c r="D198" i="27" s="1"/>
  <c r="B11" i="27" s="1"/>
  <c r="D402" i="20"/>
  <c r="D403" i="20" s="1"/>
  <c r="B126" i="29" s="1"/>
  <c r="D402" i="26"/>
  <c r="D403" i="26" s="1"/>
  <c r="D40" i="22"/>
  <c r="D41" i="22" s="1"/>
  <c r="B55" i="29" s="1"/>
  <c r="D288" i="22"/>
  <c r="D289" i="22" s="1"/>
  <c r="B100" i="29" s="1"/>
  <c r="D197" i="23"/>
  <c r="D198" i="23" s="1"/>
  <c r="B11" i="23" s="1"/>
  <c r="D402" i="18"/>
  <c r="D403" i="18" s="1"/>
  <c r="B125" i="29" s="1"/>
  <c r="D349" i="18"/>
  <c r="D350" i="18" s="1"/>
  <c r="B116" i="29" s="1"/>
  <c r="D245" i="18"/>
  <c r="D246" i="18" s="1"/>
  <c r="B89" i="29" s="1"/>
  <c r="D197" i="19"/>
  <c r="D198" i="19" s="1"/>
  <c r="B11" i="19" s="1"/>
  <c r="D149" i="18"/>
  <c r="D150" i="18" s="1"/>
  <c r="B71" i="29" s="1"/>
  <c r="D96" i="18"/>
  <c r="D97" i="18" s="1"/>
  <c r="D288" i="20"/>
  <c r="D289" i="20" s="1"/>
  <c r="B99" i="29" s="1"/>
  <c r="D319" i="24"/>
  <c r="D288" i="24"/>
  <c r="D289" i="24" s="1"/>
  <c r="D319" i="18"/>
  <c r="D243" i="20"/>
  <c r="D149" i="20"/>
  <c r="D150" i="20" s="1"/>
  <c r="B72" i="29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349" i="26"/>
  <c r="D350" i="26" s="1"/>
  <c r="B120" i="29" s="1"/>
  <c r="D349" i="24"/>
  <c r="D350" i="24" s="1"/>
  <c r="B119" i="29" s="1"/>
  <c r="B53" i="29"/>
  <c r="B101" i="29"/>
  <c r="B80" i="29"/>
  <c r="B107" i="29"/>
  <c r="B98" i="29"/>
  <c r="A8" i="16"/>
  <c r="B192" i="29"/>
  <c r="B129" i="29"/>
  <c r="B127" i="29"/>
  <c r="B118" i="29"/>
  <c r="B111" i="29"/>
  <c r="B110" i="29"/>
  <c r="B109" i="29"/>
  <c r="B102" i="29"/>
  <c r="B92" i="29"/>
  <c r="B84" i="29"/>
  <c r="B83" i="29"/>
  <c r="B82" i="29"/>
  <c r="B73" i="29"/>
  <c r="B66" i="29"/>
  <c r="B65" i="29"/>
  <c r="B57" i="29"/>
  <c r="B56" i="29"/>
  <c r="D504" i="20" l="1"/>
  <c r="D505" i="20" s="1"/>
  <c r="B26" i="29" s="1"/>
  <c r="B191" i="29"/>
  <c r="D504" i="22"/>
  <c r="B188" i="29"/>
  <c r="D504" i="18"/>
  <c r="D505" i="18" s="1"/>
  <c r="D504" i="24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6" i="29" l="1"/>
  <c r="B12" i="20"/>
  <c r="B12" i="24"/>
  <c r="B28" i="29"/>
  <c r="B38" i="29"/>
  <c r="B12" i="18"/>
  <c r="B25" i="29"/>
  <c r="B35" i="29"/>
  <c r="B12" i="26"/>
  <c r="B29" i="29"/>
  <c r="B39" i="29"/>
  <c r="B12" i="22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<sst xmlns="http://schemas.openxmlformats.org/spreadsheetml/2006/main" count="4794" uniqueCount="509">
  <si>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</si>
  <si>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</si>
  <si>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</si>
  <si>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</si>
  <si>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</si>
  <si>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</si>
  <si>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</si>
  <si>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</si>
  <si>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</si>
  <si>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</si>
  <si>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</si>
  <si>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</si>
  <si>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</si>
  <si>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</si>
  <si>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</si>
  <si>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</si>
  <si>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</si>
  <si>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</si>
  <si>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</si>
  <si>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</si>
  <si>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</si>
  <si>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</si>
  <si>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</si>
  <si>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</si>
  <si>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</si>
  <si>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</si>
  <si>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</si>
  <si>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</si>
  <si>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</si>
  <si>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</si>
  <si>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</si>
  <si>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</si>
  <si>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</si>
  <si>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</si>
  <si>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</si>
  <si>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</si>
  <si>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</si>
  <si>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</si>
  <si>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</si>
  <si>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</si>
  <si>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</si>
  <si>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</si>
  <si>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</si>
  <si>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</si>
  <si>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</si>
  <si>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</si>
  <si>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</si>
  <si>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</si>
  <si>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</si>
  <si>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</si>
  <si>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</si>
  <si>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</si>
  <si>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</si>
  <si>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</si>
  <si>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</si>
  <si>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</si>
  <si>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</si>
  <si>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</si>
  <si>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</si>
  <si>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</si>
  <si>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</si>
  <si>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</si>
  <si>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</si>
  <si>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</si>
  <si>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</si>
  <si>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</si>
  <si>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</si>
  <si>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</si>
  <si>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</si>
  <si>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</si>
  <si>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</si>
  <si>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</si>
  <si>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</si>
  <si>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</si>
  <si>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</si>
  <si>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</si>
  <si>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</si>
  <si>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</si>
  <si>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</si>
  <si>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</si>
  <si>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</si>
  <si>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</si>
  <si>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</si>
  <si>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</si>
  <si>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</si>
  <si>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</si>
  <si>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</si>
  <si>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</si>
  <si>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</si>
  <si>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</si>
  <si>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</si>
  <si>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</si>
  <si>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</si>
  <si>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</si>
  <si>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</si>
  <si>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</si>
  <si>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</si>
  <si>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</si>
  <si>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</si>
  <si>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</si>
  <si>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</si>
  <si>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</si>
  <si>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</si>
  <si>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</si>
  <si>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</si>
  <si>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</si>
  <si>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</si>
  <si>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</si>
  <si>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</si>
  <si>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</si>
  <si>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</si>
  <si>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</si>
  <si>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</si>
  <si>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</si>
  <si>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</si>
  <si>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</si>
  <si>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</si>
  <si>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</si>
  <si>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</si>
  <si>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</si>
  <si>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</si>
  <si>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</si>
  <si>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</si>
  <si>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</si>
  <si>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</si>
  <si>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</si>
  <si>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</si>
  <si>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</si>
  <si>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</si>
  <si>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</si>
  <si>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</si>
  <si>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</si>
  <si>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</si>
  <si>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</si>
  <si>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</si>
  <si>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</si>
  <si>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</si>
  <si>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</si>
  <si>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</si>
  <si>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</si>
  <si>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</si>
  <si>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</si>
  <si>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</si>
  <si>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</si>
  <si>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</si>
  <si>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</si>
  <si>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</si>
  <si>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</si>
  <si>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</si>
  <si>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</si>
  <si>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</si>
  <si>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</si>
  <si>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</si>
  <si>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</si>
  <si>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</si>
  <si>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</si>
  <si>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</si>
  <si>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</si>
  <si>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</si>
  <si>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</si>
  <si>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</si>
  <si>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</si>
  <si>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</si>
  <si>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</si>
  <si>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</si>
  <si>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</si>
  <si>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</si>
  <si>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</si>
  <si>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</si>
  <si>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</si>
  <si>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</si>
  <si>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</si>
  <si>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</si>
  <si>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</si>
  <si>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</si>
  <si>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</si>
  <si>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</si>
  <si>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</si>
  <si>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</si>
  <si>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</si>
  <si>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</si>
  <si>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</si>
  <si>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</si>
  <si>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</si>
  <si>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</si>
  <si>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</si>
  <si>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</si>
  <si>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</si>
  <si>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</si>
  <si>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</si>
  <si>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</si>
  <si>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</si>
  <si>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</si>
  <si>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</si>
  <si>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</si>
  <si>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</si>
  <si>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</si>
  <si>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</si>
  <si>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</si>
  <si>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</si>
  <si>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</si>
  <si>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</si>
  <si>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</si>
  <si>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</si>
  <si>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</si>
  <si>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</si>
  <si>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</si>
  <si>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</si>
  <si>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</si>
  <si>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</si>
  <si>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</si>
  <si>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</si>
  <si>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</si>
  <si>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</si>
  <si>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</si>
  <si>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</si>
  <si>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</si>
  <si>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</si>
  <si>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</si>
  <si>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</si>
  <si>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</si>
  <si>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</si>
  <si>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</si>
  <si>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</si>
  <si>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</si>
  <si>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</si>
  <si>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</si>
  <si>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</si>
  <si>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</si>
  <si>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</si>
  <si>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</si>
  <si>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</si>
  <si>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</si>
  <si>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</si>
  <si>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</si>
  <si>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</si>
  <si>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</si>
  <si>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</si>
  <si>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</si>
  <si>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</si>
  <si>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</si>
  <si>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</si>
  <si>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</si>
  <si>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</si>
  <si>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</si>
  <si>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</si>
  <si>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</si>
  <si>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</si>
  <si>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</si>
  <si>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</si>
  <si>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</si>
  <si>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</si>
  <si>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</si>
  <si>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</si>
  <si>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</si>
  <si>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</si>
  <si>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</si>
  <si>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</si>
  <si>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</si>
  <si>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</si>
  <si>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</si>
  <si>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</si>
  <si>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</si>
  <si>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</si>
  <si>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</si>
  <si>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</si>
  <si>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</si>
  <si>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</si>
  <si>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</si>
  <si>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</si>
  <si>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</si>
  <si>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</si>
  <si>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</si>
  <si>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</si>
  <si>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</si>
  <si>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</si>
  <si>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</si>
  <si>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</si>
  <si>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</si>
  <si>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</si>
  <si>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</si>
  <si>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</si>
  <si>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</si>
  <si>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</si>
  <si>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</si>
  <si>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</si>
  <si>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</si>
  <si>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</si>
  <si>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</si>
  <si>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</si>
  <si>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</si>
  <si>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</si>
  <si>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</si>
  <si>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</si>
  <si>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</si>
  <si>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</si>
  <si>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</si>
  <si>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</si>
  <si>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</si>
  <si>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</si>
  <si>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</si>
  <si>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</si>
  <si>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</si>
  <si>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</si>
  <si>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</si>
  <si>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</si>
  <si>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</si>
  <si>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</si>
  <si>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</si>
  <si>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</si>
  <si>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</si>
  <si>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</si>
  <si>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</si>
  <si>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</si>
  <si>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</si>
  <si>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</si>
  <si>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</si>
  <si>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</si>
  <si>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</si>
  <si>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</si>
  <si>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</si>
  <si>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</si>
  <si>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</si>
  <si>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</si>
  <si>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</si>
  <si>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</si>
  <si>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</si>
  <si>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</si>
  <si>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</si>
  <si>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</si>
  <si>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</si>
  <si>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</si>
  <si>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</si>
  <si>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</si>
  <si>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</si>
  <si>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</si>
  <si>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</si>
  <si>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</si>
  <si>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</si>
  <si>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</si>
  <si>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</si>
  <si>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</si>
  <si>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</si>
  <si>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</si>
  <si>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</si>
  <si>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</si>
  <si>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</si>
  <si>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</si>
  <si>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</si>
  <si>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</si>
  <si>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</si>
  <si>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</si>
  <si>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</si>
  <si>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</si>
  <si>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</si>
  <si>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</si>
  <si>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</si>
  <si>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</si>
  <si>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</si>
  <si>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</si>
  <si>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</si>
  <si>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</si>
  <si>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</si>
  <si>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</si>
  <si>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</si>
  <si>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</si>
  <si>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</si>
  <si>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</si>
  <si>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</si>
  <si>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</si>
  <si>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</si>
  <si>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</si>
  <si>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</si>
  <si>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</si>
  <si>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</si>
  <si>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</si>
  <si>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</si>
  <si>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</si>
  <si>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</si>
  <si>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</si>
  <si>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</si>
  <si>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</si>
  <si>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</si>
  <si>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</si>
  <si>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</si>
  <si>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</si>
  <si>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</si>
  <si>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</si>
  <si>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</si>
  <si>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</si>
  <si>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</si>
  <si>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</si>
  <si>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</si>
  <si>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</si>
  <si>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</si>
  <si>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</si>
  <si>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</si>
  <si>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</si>
  <si>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</si>
  <si>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</si>
  <si>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</si>
  <si>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</si>
  <si>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</si>
  <si>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</si>
  <si>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</si>
  <si>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</si>
  <si>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</si>
  <si>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</si>
  <si>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</si>
  <si>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</si>
  <si>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</si>
  <si>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Raoued</t>
  </si>
  <si>
    <t>Mme Samah SLAIMI &amp; Mr. Bilel HAMDI</t>
  </si>
  <si>
    <t>Directeur du Magasin Mr. Moez NAHDI &amp; Chef des Rayons</t>
  </si>
  <si>
    <t>Le quai de réception manquait de propreté</t>
  </si>
  <si>
    <t xml:space="preserve">Correct </t>
  </si>
  <si>
    <t>Absence de zone de casse / retour. Identifier une zone de casse et zone de produits retours</t>
  </si>
  <si>
    <t>Meuble d'exposition : 
Température affichée 6,1°C 
Température mesurée 5,1°C</t>
  </si>
  <si>
    <t xml:space="preserve">Meuble des surgelés : 
Température affichée -16°C
Température mesurée -21°C
Revoir l'afficheur </t>
  </si>
  <si>
    <t>Certaines caisses ne sont pas propres</t>
  </si>
  <si>
    <t xml:space="preserve">Certains produits manquaient de fraicheur : persil, salade verte, potiron, pomme </t>
  </si>
  <si>
    <t>Renforcer le tri au stockage et au niveau du linéaire</t>
  </si>
  <si>
    <t>Absence de thermomètre. L'opérateur utilise celui de la réception</t>
  </si>
  <si>
    <t>Les horaires de sortie des déchets n'étaient pas fixés et affichés.</t>
  </si>
  <si>
    <t>Changer les instructions moisis</t>
  </si>
  <si>
    <t>Meuble d'exposition : 
Température affichée 4,4°C
Température mesurée 3,5°C</t>
  </si>
  <si>
    <t xml:space="preserve">Absence de distributeur de papier </t>
  </si>
  <si>
    <t xml:space="preserve">La séparation des casiers n'est pas assurée. </t>
  </si>
  <si>
    <t>Absence de local poubelle</t>
  </si>
  <si>
    <t xml:space="preserve">Le produit Carrefour N°1 Viennoiserie : La nouvelle DLC sur l'étiquette balance dépasse la DLC de l'étiquette d'origine. </t>
  </si>
  <si>
    <t>Revoir la durée de vie du produit N°1 viennoiserie</t>
  </si>
  <si>
    <t>Fournir un thermomètre</t>
  </si>
  <si>
    <t>Les autocontrôles disponibles étaient ceux du mois de janvier-février-mars 2017</t>
  </si>
  <si>
    <t xml:space="preserve">Absence de l'enregistrement de décontamination des fruits. Fournir l'enregistrement </t>
  </si>
  <si>
    <t xml:space="preserve">Absence de date de fabrication et DLC sur le produit Deglet Nour FKE.  </t>
  </si>
  <si>
    <t>Présence de boites de conserve cabosées. Renforcer le tri des produits cabosés</t>
  </si>
  <si>
    <t>Prévoir un local conforme pour les déchets</t>
  </si>
  <si>
    <t>La porte principale du quai de réception n'est pas étanche</t>
  </si>
  <si>
    <t>Linéaire n'est pas propre</t>
  </si>
  <si>
    <t>La poignée du meuble des glaces est détachée</t>
  </si>
  <si>
    <t>Revoir l'état du meuble</t>
  </si>
  <si>
    <t>La zone d'exposition de farine n'était pas propre</t>
  </si>
  <si>
    <t>Les éléments de stockage sont rouillés</t>
  </si>
  <si>
    <t>Le revêtement du sol de la chambre froide est écaillé</t>
  </si>
  <si>
    <t>Les plaques de cuisson à pain sont usées, la couche antiadhésive est écaillée</t>
  </si>
  <si>
    <t>Le chariot n'était pas propre. Renforcer le nettoyage et désinfection des équipements de travail</t>
  </si>
  <si>
    <t>La planche de découpe manquait de propreté. Raboter la planche</t>
  </si>
  <si>
    <t>Les chariots d'exposition des pains sont usés</t>
  </si>
  <si>
    <t>Les portes-étiquettes sont rouillées</t>
  </si>
  <si>
    <t>Remplacer les portes étiquettes rouillées</t>
  </si>
  <si>
    <t>Jambon poulet fumé (date d'entame 15/02/17) et Jambon de bœuf (date d'entame 20/02/17) : La période d'exposition de ces produits est très longue</t>
  </si>
  <si>
    <t>Revoir la durée de vie pour chaque produit entreposé après ouverture.</t>
  </si>
  <si>
    <t>Les luminaires suspendus ne sont pas fonctionnels et présence d'un cache luminaire brisé.</t>
  </si>
  <si>
    <t>1/ Présence de fraise moisis dans quelques barquettes du fournisseur "Sanlucar". 
2/ L'étiquetage de quelques paquets de dattes préemballés sont illisibles.</t>
  </si>
  <si>
    <t>Ranger les produits dans la réserve et séparer les produits par catégorie</t>
  </si>
  <si>
    <t>Les sacs de sucre sont entreposés sur des palettes en bois à côté des produits non alimentaires (produits de nettoyage)</t>
  </si>
  <si>
    <t>Transvaser les sacs de sucre sur des palettes plastiques et éviter de les entreposer à côté des produits non alimentaires</t>
  </si>
  <si>
    <t>La zone interne du micro-onde est rouillée</t>
  </si>
  <si>
    <t xml:space="preserve">Présence de fuite d'eau au niveau de la canalisation de la plonge de la salle de pause </t>
  </si>
  <si>
    <t>La personne chargée de la réception portait des vêtements de ville (pantalon et chaussure).</t>
  </si>
  <si>
    <t xml:space="preserve">Les produits alimentaires ne sont pas séparés des produits non alimentaires. Le rangement n'est pas satisfaisant </t>
  </si>
  <si>
    <t>L'étiquetage des produits salami du fournisseur "CHAHIA" est illisible. Aviser le fournisseur sur cet écart.</t>
  </si>
  <si>
    <t>Les pots de glace dans le meuble sont couverts de givre</t>
  </si>
  <si>
    <t>Prévoir une séparation entre la tenue de ville et la tenue de tavail</t>
  </si>
  <si>
    <t>Directeur du Magasin  &amp; Chef des Rayons</t>
  </si>
  <si>
    <t>Dr Hend KAMOUN</t>
  </si>
  <si>
    <t>poids pain sans sel non conforme: poids verifié 193g par rapport a 200g sur l'etiquette</t>
  </si>
  <si>
    <t>manque de verification du thermometre a sonde pour avril 17</t>
  </si>
  <si>
    <t>impression étiquette incomplète vu que l’impression des etiquette se fait en charcuterie car absence de balance en boul/pat</t>
  </si>
  <si>
    <t>revetement du sol de la ch froide est décollé</t>
  </si>
  <si>
    <t>température a cœur des produits entre 7 et 9°C</t>
  </si>
  <si>
    <t>température verifiée 7,4°C et température afffichée 5,4°C</t>
  </si>
  <si>
    <t>absence de balance, fuite d'eau au poste lave main</t>
  </si>
  <si>
    <t>manque de nettoyage du meuble</t>
  </si>
  <si>
    <t xml:space="preserve"> un luminaire suspendu n'est pas fonctionnel et présence d'un cache luminaire fissuré.</t>
  </si>
  <si>
    <t>cumul de givre au niveau du comptoir réféfrigéré</t>
  </si>
  <si>
    <t>présence de trou au niveau du mur qui doit etre colmaté</t>
  </si>
  <si>
    <t>cumul de givre au niveau du comptoir réféfrigéré charcuterie</t>
  </si>
  <si>
    <t>DLC ET DF de la salade mechouia zgolli illisibles</t>
  </si>
  <si>
    <t>Mayonnaise ducros périmé DLC 31/03/17</t>
  </si>
  <si>
    <t>Meuble d'exposition : 
Température affichée 7°C
Température mesurée 5,2°C</t>
  </si>
  <si>
    <t>pas de local</t>
  </si>
  <si>
    <t>GTC non installé</t>
  </si>
  <si>
    <t>analyses prévues pour avril 2017</t>
  </si>
  <si>
    <t>Mme Samah SLAIMI</t>
  </si>
  <si>
    <t>Directeur du Magasin Mr. Moez NAHDI &amp; Chef PFT</t>
  </si>
  <si>
    <t>Présence de marchandise (produits laitiers) à la réception en attente de stockage
Température du produit "Danette Flan" +18°C</t>
  </si>
  <si>
    <t>Eviter cette pratique et accelérer l'opération de stockage des produits périssables</t>
  </si>
  <si>
    <t>Température Ricotta +6,3°C, correct</t>
  </si>
  <si>
    <t xml:space="preserve">Voir technique ligne </t>
  </si>
  <si>
    <t xml:space="preserve">Benne à ordure endommagée, un mail par le directeur du magasin a été envoyé le 30 juin 2017 pour remplacer la benne </t>
  </si>
  <si>
    <t>Température du linéaire des yaourts 
affichée 6,6°C
mesurée 5,2°C</t>
  </si>
  <si>
    <t>Température du linéaire des yaourts 
affichée 2,5°C
mesurée 3,7°C</t>
  </si>
  <si>
    <t>Entreposage des sacs de sucre à côté de la porte des vestiaires du personnel. Changer l'emplacement des sacs de sucre.
Eviter d'entreposer les palettes sur les produits alimentaires</t>
  </si>
  <si>
    <t>Présence de traces de rouilles à plusieurs niveaux sur les étagères d'exposition</t>
  </si>
  <si>
    <t>Présence de conserves de tomates cabossés</t>
  </si>
  <si>
    <t>Présence de poussière sur les produits exposés
Les étagères d'exposition des cakes individuels manquaient de propreté</t>
  </si>
  <si>
    <t>Renforcer le nettoyage à ces niveaux</t>
  </si>
  <si>
    <t>Le meuble d'exposition des volailles est ébréché</t>
  </si>
  <si>
    <t>Présence de jambon de dinde fumé DLC 12/07/2017, le retrait de ce produit du linéaire n'a pas été effectué</t>
  </si>
  <si>
    <t>Meuble d'exposition des fromages n'était pas propre</t>
  </si>
  <si>
    <t>Présence de givre au niveau du meuble des produits surgelés</t>
  </si>
  <si>
    <t>Sol de la chambre froide est écaillé</t>
  </si>
  <si>
    <t>Le micro-onde est rouillé</t>
  </si>
  <si>
    <t>La chambre froide n'était pas propre
Présence de piqûres de moisissures au niveau de l’évaporateur</t>
  </si>
  <si>
    <t>Présence de traces de rouilles au niveau de la chambre froide fruits et légumes</t>
  </si>
  <si>
    <t>Réparer les traces de rouilles</t>
  </si>
  <si>
    <t>Renforcer le nettoyage de la chambre froide</t>
  </si>
  <si>
    <t>Respecter les dates de retrait des produits exposés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</si>
</sst>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 Light"/>
      <family val="2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horizontal="left" wrapText="1"/>
      <protection locked="0"/>
    </xf>
    <xf numFmtId="0" fontId="55" fillId="0" borderId="1" xfId="0" applyFont="1" applyBorder="1" applyAlignment="1" applyProtection="1">
      <alignment wrapText="1"/>
      <protection locked="0"/>
    </xf>
    <xf numFmtId="0" fontId="55" fillId="0" borderId="1" xfId="0" applyFont="1" applyBorder="1" applyProtection="1">
      <protection locked="0"/>
    </xf>
    <xf numFmtId="0" fontId="55" fillId="0" borderId="7" xfId="0" applyFon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3" applyFont="1" applyBorder="1" applyAlignment="1" applyProtection="1">
      <alignment horizontal="right"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horizontal="right"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 xr:uid="{00000000-0005-0000-0000-000001000000}"/>
    <cellStyle name="Normal_GARDE" xfId="2" xr:uid="{00000000-0005-0000-0000-000002000000}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0.95833333333333337</c:v>
                </c:pt>
                <c:pt idx="2">
                  <c:v>0.91666666666666663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81-4DD3-B847-C6D428B29A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281-4DD3-B847-C6D428B29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20080"/>
        <c:axId val="205120640"/>
      </c:barChart>
      <c:catAx>
        <c:axId val="20512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20640"/>
        <c:crosses val="autoZero"/>
        <c:auto val="1"/>
        <c:lblAlgn val="ctr"/>
        <c:lblOffset val="100"/>
        <c:noMultiLvlLbl val="0"/>
      </c:catAx>
      <c:valAx>
        <c:axId val="20512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2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6E-44E3-949D-3E67750414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56E-44E3-949D-3E67750414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904992"/>
        <c:axId val="205905552"/>
      </c:barChart>
      <c:catAx>
        <c:axId val="205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905552"/>
        <c:crosses val="autoZero"/>
        <c:auto val="1"/>
        <c:lblAlgn val="ctr"/>
        <c:lblOffset val="100"/>
        <c:noMultiLvlLbl val="0"/>
      </c:catAx>
      <c:valAx>
        <c:axId val="20590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90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DA-49C9-A2D2-986642B456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0DA-49C9-A2D2-986642B456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26544"/>
        <c:axId val="206227104"/>
      </c:barChart>
      <c:catAx>
        <c:axId val="20622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27104"/>
        <c:crosses val="autoZero"/>
        <c:auto val="1"/>
        <c:lblAlgn val="ctr"/>
        <c:lblOffset val="100"/>
        <c:noMultiLvlLbl val="0"/>
      </c:catAx>
      <c:valAx>
        <c:axId val="20622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2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F-4911-9D70-D8167387BDB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0BF-4911-9D70-D8167387BD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29904"/>
        <c:axId val="206230464"/>
      </c:barChart>
      <c:catAx>
        <c:axId val="20622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30464"/>
        <c:crosses val="autoZero"/>
        <c:auto val="1"/>
        <c:lblAlgn val="ctr"/>
        <c:lblOffset val="100"/>
        <c:noMultiLvlLbl val="0"/>
      </c:catAx>
      <c:valAx>
        <c:axId val="20623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2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F-4960-BD23-8B140CDD56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17F-4960-BD23-8B140CDD56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383296"/>
        <c:axId val="206383856"/>
      </c:barChart>
      <c:catAx>
        <c:axId val="20638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383856"/>
        <c:crosses val="autoZero"/>
        <c:auto val="1"/>
        <c:lblAlgn val="ctr"/>
        <c:lblOffset val="100"/>
        <c:noMultiLvlLbl val="0"/>
      </c:catAx>
      <c:valAx>
        <c:axId val="20638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38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0.95833333333333337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49-4B76-A918-0DBBAF9124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B49-4B76-A918-0DBBAF9124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386656"/>
        <c:axId val="206387216"/>
      </c:barChart>
      <c:catAx>
        <c:axId val="2063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387216"/>
        <c:crosses val="autoZero"/>
        <c:auto val="1"/>
        <c:lblAlgn val="ctr"/>
        <c:lblOffset val="100"/>
        <c:noMultiLvlLbl val="0"/>
      </c:catAx>
      <c:valAx>
        <c:axId val="20638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38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9-4A0B-8247-B05DAA218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49-4A0B-8247-B05DAA218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07760"/>
        <c:axId val="206608320"/>
      </c:barChart>
      <c:catAx>
        <c:axId val="20660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08320"/>
        <c:crosses val="autoZero"/>
        <c:auto val="1"/>
        <c:lblAlgn val="ctr"/>
        <c:lblOffset val="100"/>
        <c:noMultiLvlLbl val="0"/>
      </c:catAx>
      <c:valAx>
        <c:axId val="20660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0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0.879746835443038</c:v>
                </c:pt>
                <c:pt idx="1">
                  <c:v>0.81645569620253167</c:v>
                </c:pt>
                <c:pt idx="2">
                  <c:v>0.94155844155844159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F-4CE3-82DE-656D27A4461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F-4CE3-82DE-656D27A4461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11120"/>
        <c:axId val="206611680"/>
      </c:barChart>
      <c:catAx>
        <c:axId val="20661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11680"/>
        <c:crosses val="autoZero"/>
        <c:auto val="1"/>
        <c:lblAlgn val="ctr"/>
        <c:lblOffset val="100"/>
        <c:noMultiLvlLbl val="0"/>
      </c:catAx>
      <c:valAx>
        <c:axId val="20661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1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0.9044943820224719</c:v>
                </c:pt>
                <c:pt idx="1">
                  <c:v>0.95480225988700562</c:v>
                </c:pt>
                <c:pt idx="2">
                  <c:v>0.97398843930635837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6-4990-86BF-5F948057EB5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96-4990-86BF-5F948057EB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14480"/>
        <c:axId val="206615040"/>
      </c:barChart>
      <c:catAx>
        <c:axId val="20661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15040"/>
        <c:crosses val="autoZero"/>
        <c:auto val="1"/>
        <c:lblAlgn val="ctr"/>
        <c:lblOffset val="100"/>
        <c:noMultiLvlLbl val="0"/>
      </c:catAx>
      <c:valAx>
        <c:axId val="20661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1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0.89212060873275489</c:v>
                </c:pt>
                <c:pt idx="1">
                  <c:v>0.88562897804476859</c:v>
                </c:pt>
                <c:pt idx="2">
                  <c:v>0.95777344043239998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7B-4C92-A9A9-E06CE7B643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C7B-4C92-A9A9-E06CE7B64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7264624"/>
        <c:axId val="207265184"/>
        <c:extLst/>
      </c:barChart>
      <c:catAx>
        <c:axId val="2072646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65184"/>
        <c:crosses val="autoZero"/>
        <c:auto val="1"/>
        <c:lblAlgn val="ctr"/>
        <c:lblOffset val="100"/>
        <c:noMultiLvlLbl val="0"/>
      </c:catAx>
      <c:valAx>
        <c:axId val="2072651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6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A6-4D34-A06F-33ED9F10FF05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A6-4D34-A06F-33ED9F10FF05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A6-4D34-A06F-33ED9F10FF05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A6-4D34-A06F-33ED9F10FF05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A6-4D34-A06F-33ED9F10FF05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A6-4D34-A06F-33ED9F10FF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0.25125000000000003</c:v>
                </c:pt>
                <c:pt idx="1">
                  <c:v>0.59550000000000003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A6-4D34-A06F-33ED9F10FF0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F4A6-4D34-A06F-33ED9F10FF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7267984"/>
        <c:axId val="207268544"/>
        <c:extLst/>
      </c:barChart>
      <c:catAx>
        <c:axId val="20726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68544"/>
        <c:crosses val="autoZero"/>
        <c:auto val="1"/>
        <c:lblAlgn val="ctr"/>
        <c:lblOffset val="100"/>
        <c:noMultiLvlLbl val="0"/>
      </c:catAx>
      <c:valAx>
        <c:axId val="20726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6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0.82857142857142863</c:v>
                </c:pt>
                <c:pt idx="1">
                  <c:v>0.94285714285714284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5-4A3D-BDD7-592E178153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F45-4A3D-BDD7-592E178153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23440"/>
        <c:axId val="205124000"/>
      </c:barChart>
      <c:catAx>
        <c:axId val="20512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24000"/>
        <c:crosses val="autoZero"/>
        <c:auto val="1"/>
        <c:lblAlgn val="ctr"/>
        <c:lblOffset val="100"/>
        <c:noMultiLvlLbl val="0"/>
      </c:catAx>
      <c:valAx>
        <c:axId val="20512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2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D-49A4-B5B4-0193AA7332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ED-49A4-B5B4-0193AA7332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26800"/>
        <c:axId val="205127360"/>
      </c:barChart>
      <c:catAx>
        <c:axId val="20512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27360"/>
        <c:crosses val="autoZero"/>
        <c:auto val="1"/>
        <c:lblAlgn val="ctr"/>
        <c:lblOffset val="100"/>
        <c:noMultiLvlLbl val="0"/>
      </c:catAx>
      <c:valAx>
        <c:axId val="20512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2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0.96153846153846156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A-44AF-AF47-7CE9FC9EF76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6AA-44AF-AF47-7CE9FC9EF7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433152"/>
        <c:axId val="205433712"/>
      </c:barChart>
      <c:catAx>
        <c:axId val="20543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433712"/>
        <c:crosses val="autoZero"/>
        <c:auto val="1"/>
        <c:lblAlgn val="ctr"/>
        <c:lblOffset val="100"/>
        <c:noMultiLvlLbl val="0"/>
      </c:catAx>
      <c:valAx>
        <c:axId val="20543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43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AB-4237-BD92-8801EACA4A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AB-4237-BD92-8801EACA4A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436512"/>
        <c:axId val="205437072"/>
      </c:barChart>
      <c:catAx>
        <c:axId val="20543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437072"/>
        <c:crosses val="autoZero"/>
        <c:auto val="1"/>
        <c:lblAlgn val="ctr"/>
        <c:lblOffset val="100"/>
        <c:noMultiLvlLbl val="0"/>
      </c:catAx>
      <c:valAx>
        <c:axId val="20543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43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47-4D1D-AF82-3F53C3AFF87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547-4D1D-AF82-3F53C3AFF8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021648"/>
        <c:axId val="206022208"/>
      </c:barChart>
      <c:catAx>
        <c:axId val="20602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022208"/>
        <c:crosses val="autoZero"/>
        <c:auto val="1"/>
        <c:lblAlgn val="ctr"/>
        <c:lblOffset val="100"/>
        <c:noMultiLvlLbl val="0"/>
      </c:catAx>
      <c:valAx>
        <c:axId val="20602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02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0.94736842105263153</c:v>
                </c:pt>
                <c:pt idx="2">
                  <c:v>0.94736842105263153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1-41D2-9CC0-EFB2D6F3FB8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E61-41D2-9CC0-EFB2D6F3FB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025008"/>
        <c:axId val="206025568"/>
      </c:barChart>
      <c:catAx>
        <c:axId val="20602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025568"/>
        <c:crosses val="autoZero"/>
        <c:auto val="1"/>
        <c:lblAlgn val="ctr"/>
        <c:lblOffset val="100"/>
        <c:noMultiLvlLbl val="0"/>
      </c:catAx>
      <c:valAx>
        <c:axId val="20602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02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0.6785714285714286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E5-4315-9061-F89FE1FD50D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E5-4315-9061-F89FE1FD50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898272"/>
        <c:axId val="205898832"/>
      </c:barChart>
      <c:catAx>
        <c:axId val="20589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898832"/>
        <c:crosses val="autoZero"/>
        <c:auto val="1"/>
        <c:lblAlgn val="ctr"/>
        <c:lblOffset val="100"/>
        <c:noMultiLvlLbl val="0"/>
      </c:catAx>
      <c:valAx>
        <c:axId val="20589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89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0.95161290322580649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64-4A0F-A47B-ED231FCE04D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964-4A0F-A47B-ED231FCE04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901632"/>
        <c:axId val="205902192"/>
      </c:barChart>
      <c:catAx>
        <c:axId val="2059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902192"/>
        <c:crosses val="autoZero"/>
        <c:auto val="1"/>
        <c:lblAlgn val="ctr"/>
        <c:lblOffset val="100"/>
        <c:noMultiLvlLbl val="0"/>
      </c:catAx>
      <c:valAx>
        <c:axId val="205902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90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178" zoomScale="60" zoomScaleNormal="100" workbookViewId="0">
      <selection activeCell="B195" sqref="B195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8" t="s">
        <v>379</v>
      </c>
      <c r="B18" s="278"/>
      <c r="C18" s="278"/>
      <c r="D18" s="279" t="s">
        <v>411</v>
      </c>
      <c r="E18" s="279"/>
      <c r="F18" s="279"/>
      <c r="G18" s="279"/>
      <c r="H18" s="279"/>
      <c r="I18" s="279"/>
      <c r="J18" s="279"/>
      <c r="K18" s="279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0" t="s">
        <v>380</v>
      </c>
      <c r="B21" s="280"/>
      <c r="C21" s="280"/>
      <c r="D21" s="280"/>
      <c r="E21" s="280"/>
      <c r="F21" s="280"/>
      <c r="G21" s="280"/>
      <c r="H21" s="280"/>
      <c r="I21" s="280"/>
      <c r="J21" s="280"/>
      <c r="K21" s="280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4" t="s">
        <v>382</v>
      </c>
      <c r="C23" s="274"/>
      <c r="D23" s="199"/>
      <c r="E23" s="199"/>
      <c r="F23" s="199"/>
      <c r="G23" s="199"/>
      <c r="H23" s="199"/>
      <c r="I23" s="199"/>
      <c r="J23" s="198" t="str">
        <f>D18</f>
        <v>Raoued</v>
      </c>
    </row>
    <row r="24" spans="1:11" ht="33" customHeight="1" x14ac:dyDescent="0.25">
      <c r="A24" s="207" t="s">
        <v>383</v>
      </c>
      <c r="B24" s="273">
        <f>AVERAGE('A1 Exploitation'!D505,'A1 Technique'!D198)</f>
        <v>0.89212060873275489</v>
      </c>
      <c r="C24" s="273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3">
        <f>AVERAGE('A2 Exploitation'!D505,'A2 Technique'!D198)</f>
        <v>0.88562897804476859</v>
      </c>
      <c r="C25" s="273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3">
        <f>AVERAGE('A3 Exploitation'!D505,'A3 Technique'!D198)</f>
        <v>0.95777344043239998</v>
      </c>
      <c r="C26" s="273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3">
        <f>AVERAGE('A4 Exploitation'!D505,'A4 Technique'!D198)</f>
        <v>0</v>
      </c>
      <c r="C27" s="273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3">
        <f>AVERAGE('A5 Exploitation'!D505,'A5 Technique'!D198)</f>
        <v>0</v>
      </c>
      <c r="C28" s="273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3">
        <f>AVERAGE('A6 Exploitation'!D505,'A6 Technique'!D198)</f>
        <v>0</v>
      </c>
      <c r="C29" s="273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4" t="s">
        <v>389</v>
      </c>
      <c r="C33" s="274"/>
      <c r="D33" s="199"/>
      <c r="E33" s="199"/>
      <c r="F33" s="199"/>
      <c r="G33" s="199"/>
      <c r="H33" s="199"/>
      <c r="I33" s="199"/>
      <c r="J33" s="198" t="str">
        <f>D18</f>
        <v>Raoued</v>
      </c>
    </row>
    <row r="34" spans="1:10" ht="33" customHeight="1" x14ac:dyDescent="0.25">
      <c r="A34" s="207" t="s">
        <v>383</v>
      </c>
      <c r="B34" s="273">
        <f>'A1 Exploitation'!D505</f>
        <v>0.9044943820224719</v>
      </c>
      <c r="C34" s="273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3">
        <f>'A2 Exploitation'!D505</f>
        <v>0.95480225988700562</v>
      </c>
      <c r="C35" s="273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3">
        <f>'A3 Exploitation'!D505</f>
        <v>0.97398843930635837</v>
      </c>
      <c r="C36" s="273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3">
        <f>'A4 Exploitation'!D505</f>
        <v>0</v>
      </c>
      <c r="C37" s="273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3">
        <f>'A5 Exploitation'!D505</f>
        <v>0</v>
      </c>
      <c r="C38" s="273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3">
        <f>'A6 Exploitation'!D505</f>
        <v>0</v>
      </c>
      <c r="C39" s="273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7" t="s">
        <v>390</v>
      </c>
      <c r="C42" s="277"/>
      <c r="D42" s="199"/>
      <c r="E42" s="199"/>
      <c r="F42" s="199"/>
      <c r="G42" s="199"/>
      <c r="H42" s="199"/>
      <c r="I42" s="199"/>
      <c r="J42" s="198" t="str">
        <f>D18</f>
        <v>Raoued</v>
      </c>
    </row>
    <row r="43" spans="1:10" ht="33" customHeight="1" x14ac:dyDescent="0.25">
      <c r="A43" s="207" t="s">
        <v>383</v>
      </c>
      <c r="B43" s="273">
        <f>AVERAGE('A1 Exploitation'!D503, 'A1 Technique'!D196)</f>
        <v>0.25125000000000003</v>
      </c>
      <c r="C43" s="273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3">
        <f>AVERAGE('A2 Exploitation'!D503, 'A2 Technique'!D196)</f>
        <v>0.59550000000000003</v>
      </c>
      <c r="C44" s="273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3">
        <f>AVERAGE('A3 Exploitation'!D503, 'A3 Technique'!D196)</f>
        <v>0.5</v>
      </c>
      <c r="C45" s="273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3">
        <f>AVERAGE('A4 Exploitation'!D503, 'A4 Technique'!D196)</f>
        <v>0</v>
      </c>
      <c r="C46" s="273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3">
        <f>AVERAGE('A5 Exploitation'!D503, 'A5 Technique'!D196)</f>
        <v>0</v>
      </c>
      <c r="C47" s="273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3">
        <f>AVERAGE('A6 Exploitation'!D503, 'A6 Technique'!D196)</f>
        <v>0</v>
      </c>
      <c r="C48" s="273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4" t="s">
        <v>391</v>
      </c>
      <c r="C51" s="274"/>
      <c r="D51" s="199"/>
      <c r="E51" s="199"/>
      <c r="F51" s="199"/>
      <c r="G51" s="199"/>
      <c r="H51" s="199"/>
      <c r="I51" s="199"/>
      <c r="J51" s="198" t="str">
        <f>D18</f>
        <v>Raoued</v>
      </c>
    </row>
    <row r="52" spans="1:10" ht="33" customHeight="1" x14ac:dyDescent="0.25">
      <c r="A52" s="207" t="s">
        <v>383</v>
      </c>
      <c r="B52" s="276">
        <f>'A1 Exploitation'!D41</f>
        <v>0.91666666666666663</v>
      </c>
      <c r="C52" s="276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6">
        <f>'A2 Exploitation'!D41</f>
        <v>0.95833333333333337</v>
      </c>
      <c r="C53" s="276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6">
        <f>'A3 Exploitation'!D41</f>
        <v>0.91666666666666663</v>
      </c>
      <c r="C54" s="276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6">
        <f>'A4 Exploitation'!D41</f>
        <v>0</v>
      </c>
      <c r="C55" s="276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6">
        <f>'A5 Exploitation'!D41</f>
        <v>0</v>
      </c>
      <c r="C56" s="276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6">
        <f>'A6 Exploitation'!D41</f>
        <v>0</v>
      </c>
      <c r="C57" s="276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4" t="s">
        <v>392</v>
      </c>
      <c r="C60" s="274"/>
      <c r="D60" s="199"/>
      <c r="E60" s="199"/>
      <c r="F60" s="199"/>
      <c r="G60" s="199"/>
      <c r="H60" s="199"/>
      <c r="I60" s="199"/>
      <c r="J60" s="198" t="str">
        <f>D18</f>
        <v>Raoued</v>
      </c>
    </row>
    <row r="61" spans="1:10" ht="33" customHeight="1" x14ac:dyDescent="0.25">
      <c r="A61" s="207" t="s">
        <v>383</v>
      </c>
      <c r="B61" s="273">
        <f>'A1 Exploitation'!D97</f>
        <v>0.82857142857142863</v>
      </c>
      <c r="C61" s="273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3">
        <f>'A2 Exploitation'!D97</f>
        <v>0.94285714285714284</v>
      </c>
      <c r="C62" s="273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3">
        <f>'A3 Exploitation'!D97</f>
        <v>1</v>
      </c>
      <c r="C63" s="273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3">
        <f>'A4 Exploitation'!D97</f>
        <v>0</v>
      </c>
      <c r="C64" s="273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3">
        <f>'A5 Exploitation'!D97</f>
        <v>0</v>
      </c>
      <c r="C65" s="273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3">
        <f>'A6 Exploitation'!D97</f>
        <v>0</v>
      </c>
      <c r="C66" s="273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4" t="s">
        <v>393</v>
      </c>
      <c r="C69" s="274"/>
      <c r="D69" s="199"/>
      <c r="E69" s="199"/>
      <c r="F69" s="199"/>
      <c r="G69" s="199"/>
      <c r="H69" s="199"/>
      <c r="I69" s="199"/>
      <c r="J69" s="198" t="str">
        <f>D18</f>
        <v>Raoued</v>
      </c>
    </row>
    <row r="70" spans="1:10" ht="33" customHeight="1" x14ac:dyDescent="0.25">
      <c r="A70" s="207" t="s">
        <v>383</v>
      </c>
      <c r="B70" s="273" t="e">
        <f>'A1 Exploitation'!D150</f>
        <v>#DIV/0!</v>
      </c>
      <c r="C70" s="273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3" t="e">
        <f>'A2 Exploitation'!D150</f>
        <v>#DIV/0!</v>
      </c>
      <c r="C71" s="273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3" t="e">
        <f>'A3 Exploitation'!D150</f>
        <v>#DIV/0!</v>
      </c>
      <c r="C72" s="273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3">
        <f>'A4 Exploitation'!D150</f>
        <v>0</v>
      </c>
      <c r="C73" s="273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3">
        <f>'A5 Exploitation'!D150</f>
        <v>0</v>
      </c>
      <c r="C74" s="273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3">
        <f>'A6 Exploitation'!D150</f>
        <v>0</v>
      </c>
      <c r="C75" s="273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4" t="s">
        <v>394</v>
      </c>
      <c r="C78" s="274"/>
      <c r="D78" s="199"/>
      <c r="E78" s="199"/>
      <c r="F78" s="199"/>
      <c r="G78" s="199"/>
      <c r="H78" s="199"/>
      <c r="I78" s="199"/>
      <c r="J78" s="198" t="str">
        <f>D18</f>
        <v>Raoued</v>
      </c>
    </row>
    <row r="79" spans="1:10" ht="33" customHeight="1" x14ac:dyDescent="0.25">
      <c r="A79" s="207" t="s">
        <v>383</v>
      </c>
      <c r="B79" s="273">
        <f>'A1 Exploitation'!D190</f>
        <v>0.92307692307692313</v>
      </c>
      <c r="C79" s="273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3">
        <f>'A2 Exploitation'!D190</f>
        <v>0.96153846153846156</v>
      </c>
      <c r="C80" s="273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3">
        <f>'A3 Exploitation'!D190</f>
        <v>1</v>
      </c>
      <c r="C81" s="273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3">
        <f>'A4 Exploitation'!D190</f>
        <v>0</v>
      </c>
      <c r="C82" s="273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3">
        <f>'A5 Exploitation'!D190</f>
        <v>0</v>
      </c>
      <c r="C83" s="273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3">
        <f>'A6 Exploitation'!D190</f>
        <v>0</v>
      </c>
      <c r="C84" s="273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4" t="s">
        <v>395</v>
      </c>
      <c r="C87" s="274"/>
      <c r="D87" s="199"/>
      <c r="E87" s="199"/>
      <c r="F87" s="199"/>
      <c r="G87" s="199"/>
      <c r="H87" s="199"/>
      <c r="I87" s="199"/>
      <c r="J87" s="198" t="str">
        <f>D18</f>
        <v>Raoued</v>
      </c>
    </row>
    <row r="88" spans="1:10" ht="33" customHeight="1" x14ac:dyDescent="0.25">
      <c r="A88" s="207" t="s">
        <v>383</v>
      </c>
      <c r="B88" s="273" t="e">
        <f>'A1 Exploitation'!D246</f>
        <v>#DIV/0!</v>
      </c>
      <c r="C88" s="273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3" t="e">
        <f>'A2 Exploitation'!D246</f>
        <v>#DIV/0!</v>
      </c>
      <c r="C89" s="273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3" t="e">
        <f>'A3 Exploitation'!D246</f>
        <v>#DIV/0!</v>
      </c>
      <c r="C90" s="273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3">
        <f>'A4 Exploitation'!D246</f>
        <v>0</v>
      </c>
      <c r="C91" s="273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3">
        <f>'A5 Exploitation'!D246</f>
        <v>0</v>
      </c>
      <c r="C92" s="273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3">
        <f>'A6 Exploitation'!D246</f>
        <v>0</v>
      </c>
      <c r="C93" s="273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4" t="s">
        <v>396</v>
      </c>
      <c r="C96" s="274"/>
      <c r="D96" s="199"/>
      <c r="E96" s="199"/>
      <c r="F96" s="199"/>
      <c r="G96" s="199"/>
      <c r="H96" s="199"/>
      <c r="I96" s="199"/>
      <c r="J96" s="198" t="str">
        <f>D18</f>
        <v>Raoued</v>
      </c>
    </row>
    <row r="97" spans="1:10" ht="33" customHeight="1" x14ac:dyDescent="0.25">
      <c r="A97" s="207" t="s">
        <v>383</v>
      </c>
      <c r="B97" s="273" t="e">
        <f>'A1 Exploitation'!D289</f>
        <v>#DIV/0!</v>
      </c>
      <c r="C97" s="273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3" t="e">
        <f>'A2 Exploitation'!D289</f>
        <v>#DIV/0!</v>
      </c>
      <c r="C98" s="273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3" t="e">
        <f>'A3 Exploitation'!D289</f>
        <v>#DIV/0!</v>
      </c>
      <c r="C99" s="273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3">
        <f>'A4 Exploitation'!D289</f>
        <v>0</v>
      </c>
      <c r="C100" s="273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3">
        <f>'A5 Exploitation'!D289</f>
        <v>0</v>
      </c>
      <c r="C101" s="273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3">
        <f>'A6 Exploitation'!D289</f>
        <v>0</v>
      </c>
      <c r="C102" s="273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4" t="s">
        <v>397</v>
      </c>
      <c r="C105" s="274"/>
      <c r="D105" s="199"/>
      <c r="E105" s="199"/>
      <c r="F105" s="199"/>
      <c r="G105" s="199"/>
      <c r="H105" s="199"/>
      <c r="I105" s="199"/>
      <c r="J105" s="198" t="str">
        <f>D18</f>
        <v>Raoued</v>
      </c>
    </row>
    <row r="106" spans="1:10" ht="33" customHeight="1" x14ac:dyDescent="0.25">
      <c r="A106" s="207" t="s">
        <v>383</v>
      </c>
      <c r="B106" s="273">
        <f>'A1 Exploitation'!D322</f>
        <v>0.86842105263157898</v>
      </c>
      <c r="C106" s="273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3">
        <f>'A2 Exploitation'!D322</f>
        <v>0.94736842105263153</v>
      </c>
      <c r="C107" s="273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3">
        <f>'A3 Exploitation'!D322</f>
        <v>0.94736842105263153</v>
      </c>
      <c r="C108" s="273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3">
        <f>'A4 Exploitation'!D322</f>
        <v>0</v>
      </c>
      <c r="C109" s="273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3">
        <f>'A5 Exploitation'!D322</f>
        <v>0</v>
      </c>
      <c r="C110" s="273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3">
        <f>'A6 Exploitation'!D322</f>
        <v>0</v>
      </c>
      <c r="C111" s="273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4" t="s">
        <v>398</v>
      </c>
      <c r="C114" s="274"/>
      <c r="D114" s="199"/>
      <c r="E114" s="199"/>
      <c r="F114" s="199"/>
      <c r="G114" s="199"/>
      <c r="H114" s="199"/>
      <c r="I114" s="199"/>
      <c r="J114" s="198" t="str">
        <f>D18</f>
        <v>Raoued</v>
      </c>
    </row>
    <row r="115" spans="1:10" ht="33" customHeight="1" x14ac:dyDescent="0.25">
      <c r="A115" s="207" t="s">
        <v>383</v>
      </c>
      <c r="B115" s="273">
        <f>'A1 Exploitation'!D350</f>
        <v>0.7857142857142857</v>
      </c>
      <c r="C115" s="273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3">
        <f>'A2 Exploitation'!D350</f>
        <v>0.6785714285714286</v>
      </c>
      <c r="C116" s="273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3">
        <f>'A3 Exploitation'!D350</f>
        <v>0.8571428571428571</v>
      </c>
      <c r="C117" s="273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3">
        <f>'A4 Exploitation'!D350</f>
        <v>0</v>
      </c>
      <c r="C118" s="273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3">
        <f>'A5 Exploitation'!D350</f>
        <v>0</v>
      </c>
      <c r="C119" s="273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3">
        <f>'A6 Exploitation'!D350</f>
        <v>0</v>
      </c>
      <c r="C120" s="273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4" t="s">
        <v>399</v>
      </c>
      <c r="C123" s="274"/>
      <c r="D123" s="199"/>
      <c r="E123" s="199"/>
      <c r="F123" s="199"/>
      <c r="G123" s="199"/>
      <c r="H123" s="199"/>
      <c r="I123" s="199"/>
      <c r="J123" s="198" t="str">
        <f>D18</f>
        <v>Raoued</v>
      </c>
    </row>
    <row r="124" spans="1:10" ht="33" customHeight="1" x14ac:dyDescent="0.25">
      <c r="A124" s="207" t="s">
        <v>383</v>
      </c>
      <c r="B124" s="273">
        <f>'A1 Exploitation'!D403</f>
        <v>0.93548387096774188</v>
      </c>
      <c r="C124" s="273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3">
        <f>'A2 Exploitation'!D403</f>
        <v>1</v>
      </c>
      <c r="C125" s="273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3">
        <f>'A3 Exploitation'!D403</f>
        <v>0.95161290322580649</v>
      </c>
      <c r="C126" s="273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3">
        <f>'A4 Exploitation'!D403</f>
        <v>0</v>
      </c>
      <c r="C127" s="273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3">
        <f>'A5 Exploitation'!D403</f>
        <v>0</v>
      </c>
      <c r="C128" s="273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3">
        <f>'A6 Exploitation'!D403</f>
        <v>0</v>
      </c>
      <c r="C129" s="273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4" t="s">
        <v>400</v>
      </c>
      <c r="C132" s="274"/>
      <c r="D132" s="199"/>
      <c r="E132" s="199"/>
      <c r="F132" s="199"/>
      <c r="G132" s="199"/>
      <c r="H132" s="199"/>
      <c r="I132" s="199"/>
      <c r="J132" s="198" t="str">
        <f>D18</f>
        <v>Raoued</v>
      </c>
    </row>
    <row r="133" spans="1:10" ht="33" customHeight="1" x14ac:dyDescent="0.25">
      <c r="A133" s="207" t="s">
        <v>383</v>
      </c>
      <c r="B133" s="273">
        <f>'A1 Exploitation'!D433</f>
        <v>0.96666666666666667</v>
      </c>
      <c r="C133" s="273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3">
        <f>'A2 Exploitation'!D433</f>
        <v>1</v>
      </c>
      <c r="C134" s="273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3">
        <f>'A3 Exploitation'!D433</f>
        <v>1</v>
      </c>
      <c r="C135" s="273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3">
        <f>'A4 Exploitation'!D433</f>
        <v>0</v>
      </c>
      <c r="C136" s="273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3">
        <f>'A5 Exploitation'!D433</f>
        <v>0</v>
      </c>
      <c r="C137" s="273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3">
        <f>'A6 Exploitation'!D433</f>
        <v>0</v>
      </c>
      <c r="C138" s="273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4" t="s">
        <v>401</v>
      </c>
      <c r="C141" s="274"/>
      <c r="D141" s="199"/>
      <c r="E141" s="199"/>
      <c r="F141" s="199"/>
      <c r="G141" s="199"/>
      <c r="H141" s="199"/>
      <c r="I141" s="199"/>
      <c r="J141" s="198" t="str">
        <f>D18</f>
        <v>Raoued</v>
      </c>
    </row>
    <row r="142" spans="1:10" ht="33" customHeight="1" x14ac:dyDescent="0.25">
      <c r="A142" s="207" t="s">
        <v>383</v>
      </c>
      <c r="B142" s="273">
        <f>'A1 Exploitation'!D452</f>
        <v>1</v>
      </c>
      <c r="C142" s="273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3">
        <f>'A2 Exploitation'!D452</f>
        <v>1</v>
      </c>
      <c r="C143" s="273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3">
        <f>'A3 Exploitation'!D452</f>
        <v>1</v>
      </c>
      <c r="C144" s="273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3">
        <f>'A4 Exploitation'!D452</f>
        <v>0</v>
      </c>
      <c r="C145" s="273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3">
        <f>'A5 Exploitation'!D452</f>
        <v>0</v>
      </c>
      <c r="C146" s="273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3">
        <f>'A6 Exploitation'!D452</f>
        <v>0</v>
      </c>
      <c r="C147" s="273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4" t="s">
        <v>402</v>
      </c>
      <c r="C150" s="274"/>
      <c r="D150" s="199"/>
      <c r="E150" s="199"/>
      <c r="F150" s="199"/>
      <c r="G150" s="199"/>
      <c r="H150" s="199"/>
      <c r="I150" s="199"/>
      <c r="J150" s="198" t="str">
        <f>D18</f>
        <v>Raoued</v>
      </c>
    </row>
    <row r="151" spans="1:10" ht="33" customHeight="1" x14ac:dyDescent="0.25">
      <c r="A151" s="207" t="s">
        <v>383</v>
      </c>
      <c r="B151" s="273">
        <f>'A1 Exploitation'!D462</f>
        <v>1</v>
      </c>
      <c r="C151" s="273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3">
        <f>'A2 Exploitation'!D462</f>
        <v>1</v>
      </c>
      <c r="C152" s="273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3">
        <f>'A3 Exploitation'!D462</f>
        <v>1</v>
      </c>
      <c r="C153" s="273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3">
        <f>'A4 Exploitation'!D462</f>
        <v>0</v>
      </c>
      <c r="C154" s="273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3">
        <f>'A5 Exploitation'!D462</f>
        <v>0</v>
      </c>
      <c r="C155" s="273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3">
        <f>'A6 Exploitation'!D462</f>
        <v>0</v>
      </c>
      <c r="C156" s="273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4" t="s">
        <v>403</v>
      </c>
      <c r="C159" s="274"/>
      <c r="D159" s="199"/>
      <c r="E159" s="199"/>
      <c r="F159" s="199"/>
      <c r="G159" s="199"/>
      <c r="H159" s="199"/>
      <c r="I159" s="199"/>
      <c r="J159" s="198" t="str">
        <f>D18</f>
        <v>Raoued</v>
      </c>
    </row>
    <row r="160" spans="1:10" ht="33" customHeight="1" x14ac:dyDescent="0.25">
      <c r="A160" s="207" t="s">
        <v>383</v>
      </c>
      <c r="B160" s="273">
        <f>'A1 Exploitation'!D471</f>
        <v>0.75</v>
      </c>
      <c r="C160" s="273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3">
        <f>'A2 Exploitation'!D471</f>
        <v>1</v>
      </c>
      <c r="C161" s="273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3">
        <f>'A3 Exploitation'!D471</f>
        <v>1</v>
      </c>
      <c r="C162" s="273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3">
        <f>'A4 Exploitation'!D471</f>
        <v>0</v>
      </c>
      <c r="C163" s="273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3">
        <f>'A5 Exploitation'!D471</f>
        <v>0</v>
      </c>
      <c r="C164" s="273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3">
        <f>'A6 Exploitation'!D471</f>
        <v>0</v>
      </c>
      <c r="C165" s="273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5"/>
      <c r="C166" s="275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5"/>
      <c r="C167" s="275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4" t="s">
        <v>404</v>
      </c>
      <c r="C168" s="274"/>
      <c r="D168" s="199"/>
      <c r="E168" s="199"/>
      <c r="F168" s="199"/>
      <c r="G168" s="199"/>
      <c r="H168" s="199"/>
      <c r="I168" s="199"/>
      <c r="J168" s="198" t="str">
        <f>D18</f>
        <v>Raoued</v>
      </c>
    </row>
    <row r="169" spans="1:10" ht="33" customHeight="1" x14ac:dyDescent="0.25">
      <c r="A169" s="207" t="s">
        <v>383</v>
      </c>
      <c r="B169" s="273">
        <f>'A1 Exploitation'!D492</f>
        <v>0.95833333333333337</v>
      </c>
      <c r="C169" s="273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3">
        <f>'A2 Exploitation'!D492</f>
        <v>1</v>
      </c>
      <c r="C170" s="273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3">
        <f>'A3 Exploitation'!D492</f>
        <v>1</v>
      </c>
      <c r="C171" s="273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3">
        <f>'A4 Exploitation'!D492</f>
        <v>0</v>
      </c>
      <c r="C172" s="273"/>
    </row>
    <row r="173" spans="1:10" ht="33" customHeight="1" x14ac:dyDescent="0.25">
      <c r="A173" s="206" t="s">
        <v>387</v>
      </c>
      <c r="B173" s="273">
        <f>'A5 Exploitation'!D492</f>
        <v>0</v>
      </c>
      <c r="C173" s="273"/>
    </row>
    <row r="174" spans="1:10" ht="33" customHeight="1" x14ac:dyDescent="0.25">
      <c r="A174" s="206" t="s">
        <v>388</v>
      </c>
      <c r="B174" s="273">
        <f>'A6 Exploitation'!D492</f>
        <v>0</v>
      </c>
      <c r="C174" s="273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4" t="s">
        <v>405</v>
      </c>
      <c r="C177" s="274"/>
      <c r="J177" s="198" t="str">
        <f>D18</f>
        <v>Raoued</v>
      </c>
    </row>
    <row r="178" spans="1:10" ht="33" customHeight="1" x14ac:dyDescent="0.25">
      <c r="A178" s="207" t="s">
        <v>383</v>
      </c>
      <c r="B178" s="273">
        <f>'A1 Exploitation'!D501</f>
        <v>1</v>
      </c>
      <c r="C178" s="273"/>
    </row>
    <row r="179" spans="1:10" ht="33" customHeight="1" x14ac:dyDescent="0.25">
      <c r="A179" s="206" t="s">
        <v>384</v>
      </c>
      <c r="B179" s="273">
        <f>'A2 Exploitation'!D501</f>
        <v>1</v>
      </c>
      <c r="C179" s="273"/>
    </row>
    <row r="180" spans="1:10" ht="33" customHeight="1" x14ac:dyDescent="0.25">
      <c r="A180" s="207" t="s">
        <v>385</v>
      </c>
      <c r="B180" s="273">
        <f>'A3 Exploitation'!D501</f>
        <v>1</v>
      </c>
      <c r="C180" s="273"/>
    </row>
    <row r="181" spans="1:10" ht="33" customHeight="1" x14ac:dyDescent="0.25">
      <c r="A181" s="207" t="s">
        <v>386</v>
      </c>
      <c r="B181" s="273">
        <f>'A4 Exploitation'!D501</f>
        <v>0</v>
      </c>
      <c r="C181" s="273"/>
    </row>
    <row r="182" spans="1:10" ht="33" customHeight="1" x14ac:dyDescent="0.25">
      <c r="A182" s="206" t="s">
        <v>387</v>
      </c>
      <c r="B182" s="273">
        <f>'A5 Exploitation'!D501</f>
        <v>0</v>
      </c>
      <c r="C182" s="273"/>
    </row>
    <row r="183" spans="1:10" ht="33" customHeight="1" x14ac:dyDescent="0.25">
      <c r="A183" s="206" t="s">
        <v>388</v>
      </c>
      <c r="B183" s="273">
        <f>'A6 Exploitation'!D501</f>
        <v>0</v>
      </c>
      <c r="C183" s="273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4" t="s">
        <v>406</v>
      </c>
      <c r="C186" s="274"/>
      <c r="J186" s="198" t="str">
        <f>D18</f>
        <v>Raoued</v>
      </c>
    </row>
    <row r="187" spans="1:10" ht="33" customHeight="1" x14ac:dyDescent="0.25">
      <c r="A187" s="207" t="s">
        <v>383</v>
      </c>
      <c r="B187" s="273">
        <f>'A1 Technique'!D198</f>
        <v>0.879746835443038</v>
      </c>
      <c r="C187" s="273"/>
    </row>
    <row r="188" spans="1:10" ht="33" customHeight="1" x14ac:dyDescent="0.25">
      <c r="A188" s="206" t="s">
        <v>384</v>
      </c>
      <c r="B188" s="273">
        <f>'A2 Technique'!D198</f>
        <v>0.81645569620253167</v>
      </c>
      <c r="C188" s="273"/>
    </row>
    <row r="189" spans="1:10" ht="33" customHeight="1" x14ac:dyDescent="0.25">
      <c r="A189" s="207" t="s">
        <v>385</v>
      </c>
      <c r="B189" s="273">
        <f>'A3 Technique'!D198</f>
        <v>0.94155844155844159</v>
      </c>
      <c r="C189" s="273"/>
    </row>
    <row r="190" spans="1:10" ht="33" customHeight="1" x14ac:dyDescent="0.25">
      <c r="A190" s="207" t="s">
        <v>386</v>
      </c>
      <c r="B190" s="273">
        <f>'A4 Technique'!D198</f>
        <v>0</v>
      </c>
      <c r="C190" s="273"/>
    </row>
    <row r="191" spans="1:10" ht="33" customHeight="1" x14ac:dyDescent="0.25">
      <c r="A191" s="206" t="s">
        <v>387</v>
      </c>
      <c r="B191" s="273">
        <f>'A5 Technique'!D198</f>
        <v>0</v>
      </c>
      <c r="C191" s="273"/>
    </row>
    <row r="192" spans="1:10" ht="33" customHeight="1" x14ac:dyDescent="0.25">
      <c r="A192" s="206" t="s">
        <v>388</v>
      </c>
      <c r="B192" s="273">
        <f>'A6 Technique'!D198</f>
        <v>0</v>
      </c>
      <c r="C192" s="273"/>
    </row>
  </sheetData>
  <sheetProtection algorithmName="SHA-512" hashValue="2U2DsOybyLKB0xZ61f0+hdLKcc+xCL2YLuCi+5vXVHmdCxedwiJJftnZ2DpnbzF7v3KHeP7ui59L7fn/FONAmQ==" saltValue="5HQpdJPobYlOlE1IpKIUm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486" zoomScale="70" zoomScaleNormal="70" workbookViewId="0">
      <selection activeCell="D506" sqref="D50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213"/>
      <c r="H7" s="213"/>
      <c r="I7" s="213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216"/>
      <c r="H8" s="216"/>
      <c r="I8" s="213"/>
    </row>
    <row r="9" spans="1:9" ht="24" x14ac:dyDescent="0.45">
      <c r="A9" s="38" t="s">
        <v>44</v>
      </c>
      <c r="B9" s="297"/>
      <c r="C9" s="297"/>
      <c r="D9" s="297"/>
      <c r="E9" s="297"/>
      <c r="F9" s="297"/>
      <c r="G9" s="216"/>
      <c r="H9" s="216"/>
      <c r="I9" s="213"/>
    </row>
    <row r="10" spans="1:9" ht="24" x14ac:dyDescent="0.45">
      <c r="A10" s="39" t="s">
        <v>46</v>
      </c>
      <c r="B10" s="298"/>
      <c r="C10" s="298"/>
      <c r="D10" s="298"/>
      <c r="E10" s="298"/>
      <c r="F10" s="298"/>
      <c r="G10" s="216"/>
      <c r="H10" s="216"/>
      <c r="I10" s="213"/>
    </row>
    <row r="11" spans="1:9" ht="24" x14ac:dyDescent="0.45">
      <c r="A11" s="38" t="s">
        <v>45</v>
      </c>
      <c r="B11" s="293"/>
      <c r="C11" s="293"/>
      <c r="D11" s="293"/>
      <c r="E11" s="293"/>
      <c r="F11" s="293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1" t="s">
        <v>374</v>
      </c>
      <c r="B435" s="281"/>
      <c r="C435" s="281"/>
      <c r="D435" s="281"/>
      <c r="E435" s="281"/>
      <c r="F435" s="28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1" t="s">
        <v>152</v>
      </c>
      <c r="B494" s="281"/>
      <c r="C494" s="281"/>
      <c r="D494" s="281"/>
      <c r="E494" s="281"/>
      <c r="F494" s="28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pd2Ldnb8D9kL2KX/GpYWtpSkODzUAYs2LL7CqlvQpmAe2H/NxzzJe18Mj11+3HYSdkHmQRe/zLWAgmiNDgOZKg==" saltValue="3fwcOUntYXdq9R6qTQzMj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216"/>
      <c r="H6" s="216"/>
      <c r="I6" s="21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216"/>
      <c r="H7" s="216"/>
      <c r="I7" s="216"/>
    </row>
    <row r="8" spans="1:9" s="36" customFormat="1" ht="24" x14ac:dyDescent="0.45">
      <c r="A8" s="38" t="s">
        <v>44</v>
      </c>
      <c r="B8" s="312">
        <f>'A5 Exploitation'!B9:F9</f>
        <v>0</v>
      </c>
      <c r="C8" s="312"/>
      <c r="D8" s="312"/>
      <c r="E8" s="312"/>
      <c r="F8" s="312"/>
      <c r="G8" s="216"/>
      <c r="H8" s="216"/>
      <c r="I8" s="216"/>
    </row>
    <row r="9" spans="1:9" s="36" customFormat="1" ht="24" x14ac:dyDescent="0.45">
      <c r="A9" s="39" t="s">
        <v>46</v>
      </c>
      <c r="B9" s="313">
        <f>'A5 Exploitation'!B10:F10</f>
        <v>0</v>
      </c>
      <c r="C9" s="313"/>
      <c r="D9" s="313"/>
      <c r="E9" s="313"/>
      <c r="F9" s="313"/>
      <c r="G9" s="216"/>
      <c r="H9" s="216"/>
      <c r="I9" s="216"/>
    </row>
    <row r="10" spans="1:9" s="36" customFormat="1" ht="24" x14ac:dyDescent="0.45">
      <c r="A10" s="38" t="s">
        <v>45</v>
      </c>
      <c r="B10" s="310">
        <f>'A5 Exploitation'!B11:F11</f>
        <v>0</v>
      </c>
      <c r="C10" s="310"/>
      <c r="D10" s="310"/>
      <c r="E10" s="310"/>
      <c r="F10" s="310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213"/>
      <c r="H7" s="213"/>
      <c r="I7" s="213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216"/>
      <c r="H8" s="216"/>
      <c r="I8" s="213"/>
    </row>
    <row r="9" spans="1:9" ht="24" x14ac:dyDescent="0.45">
      <c r="A9" s="38" t="s">
        <v>44</v>
      </c>
      <c r="B9" s="297"/>
      <c r="C9" s="297"/>
      <c r="D9" s="297"/>
      <c r="E9" s="297"/>
      <c r="F9" s="297"/>
      <c r="G9" s="216"/>
      <c r="H9" s="216"/>
      <c r="I9" s="213"/>
    </row>
    <row r="10" spans="1:9" ht="24" x14ac:dyDescent="0.45">
      <c r="A10" s="39" t="s">
        <v>46</v>
      </c>
      <c r="B10" s="298"/>
      <c r="C10" s="298"/>
      <c r="D10" s="298"/>
      <c r="E10" s="298"/>
      <c r="F10" s="298"/>
      <c r="G10" s="216"/>
      <c r="H10" s="216"/>
      <c r="I10" s="213"/>
    </row>
    <row r="11" spans="1:9" ht="24" x14ac:dyDescent="0.45">
      <c r="A11" s="38" t="s">
        <v>45</v>
      </c>
      <c r="B11" s="293"/>
      <c r="C11" s="293"/>
      <c r="D11" s="293"/>
      <c r="E11" s="293"/>
      <c r="F11" s="293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1" t="s">
        <v>374</v>
      </c>
      <c r="B435" s="281"/>
      <c r="C435" s="281"/>
      <c r="D435" s="281"/>
      <c r="E435" s="281"/>
      <c r="F435" s="28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1" t="s">
        <v>152</v>
      </c>
      <c r="B494" s="281"/>
      <c r="C494" s="281"/>
      <c r="D494" s="281"/>
      <c r="E494" s="281"/>
      <c r="F494" s="28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216"/>
      <c r="H6" s="216"/>
      <c r="I6" s="21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216"/>
      <c r="H7" s="216"/>
      <c r="I7" s="216"/>
    </row>
    <row r="8" spans="1:9" s="36" customFormat="1" ht="24" x14ac:dyDescent="0.45">
      <c r="A8" s="38" t="s">
        <v>44</v>
      </c>
      <c r="B8" s="312">
        <f>'A6 Exploitation'!B9:F9</f>
        <v>0</v>
      </c>
      <c r="C8" s="312"/>
      <c r="D8" s="312"/>
      <c r="E8" s="312"/>
      <c r="F8" s="312"/>
      <c r="G8" s="216"/>
      <c r="H8" s="216"/>
      <c r="I8" s="216"/>
    </row>
    <row r="9" spans="1:9" s="36" customFormat="1" ht="24" x14ac:dyDescent="0.45">
      <c r="A9" s="39" t="s">
        <v>46</v>
      </c>
      <c r="B9" s="313">
        <f>'A6 Exploitation'!B10:F10</f>
        <v>0</v>
      </c>
      <c r="C9" s="313"/>
      <c r="D9" s="313"/>
      <c r="E9" s="313"/>
      <c r="F9" s="313"/>
      <c r="G9" s="216"/>
      <c r="H9" s="216"/>
      <c r="I9" s="216"/>
    </row>
    <row r="10" spans="1:9" s="36" customFormat="1" ht="24" x14ac:dyDescent="0.45">
      <c r="A10" s="38" t="s">
        <v>45</v>
      </c>
      <c r="B10" s="310">
        <f>'A6 Exploitation'!B11:F11</f>
        <v>0</v>
      </c>
      <c r="C10" s="310"/>
      <c r="D10" s="310"/>
      <c r="E10" s="310"/>
      <c r="F10" s="310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view="pageBreakPreview" zoomScale="90" zoomScaleNormal="71" zoomScaleSheetLayoutView="90" workbookViewId="0">
      <selection activeCell="B11" sqref="B11:F1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124"/>
      <c r="H7" s="124"/>
      <c r="I7" s="124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126"/>
      <c r="H8" s="126"/>
      <c r="I8" s="124"/>
    </row>
    <row r="9" spans="1:9" ht="24" x14ac:dyDescent="0.45">
      <c r="A9" s="38" t="s">
        <v>44</v>
      </c>
      <c r="B9" s="297" t="s">
        <v>412</v>
      </c>
      <c r="C9" s="297"/>
      <c r="D9" s="297"/>
      <c r="E9" s="297"/>
      <c r="F9" s="297"/>
      <c r="G9" s="126"/>
      <c r="H9" s="126"/>
      <c r="I9" s="124"/>
    </row>
    <row r="10" spans="1:9" ht="24" x14ac:dyDescent="0.45">
      <c r="A10" s="39" t="s">
        <v>46</v>
      </c>
      <c r="B10" s="298" t="s">
        <v>413</v>
      </c>
      <c r="C10" s="298"/>
      <c r="D10" s="298"/>
      <c r="E10" s="298"/>
      <c r="F10" s="298"/>
      <c r="G10" s="126"/>
      <c r="H10" s="126"/>
      <c r="I10" s="124"/>
    </row>
    <row r="11" spans="1:9" ht="24" x14ac:dyDescent="0.45">
      <c r="A11" s="38" t="s">
        <v>45</v>
      </c>
      <c r="B11" s="293">
        <v>42802</v>
      </c>
      <c r="C11" s="293"/>
      <c r="D11" s="293"/>
      <c r="E11" s="293"/>
      <c r="F11" s="293"/>
      <c r="G11" s="126"/>
      <c r="H11" s="126"/>
      <c r="I11" s="124"/>
    </row>
    <row r="12" spans="1:9" ht="24" x14ac:dyDescent="0.45">
      <c r="A12" s="38" t="s">
        <v>276</v>
      </c>
      <c r="B12" s="286">
        <f>D505</f>
        <v>0.9044943820224719</v>
      </c>
      <c r="C12" s="286"/>
      <c r="D12" s="286"/>
      <c r="E12" s="286"/>
      <c r="F12" s="286"/>
      <c r="G12" s="126"/>
      <c r="H12" s="126"/>
      <c r="I12" s="124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42802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414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415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459</v>
      </c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4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42802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56" t="s">
        <v>416</v>
      </c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445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1</v>
      </c>
      <c r="C65" s="171"/>
      <c r="D65" s="146" t="s">
        <v>433</v>
      </c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429</v>
      </c>
      <c r="E87" s="129" t="s">
        <v>430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0</v>
      </c>
      <c r="C92" s="154"/>
      <c r="D92" s="256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0.82857142857142863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42802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14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42802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416</v>
      </c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42" t="s">
        <v>450</v>
      </c>
      <c r="E159" s="129" t="s">
        <v>451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13</v>
      </c>
    </row>
    <row r="164" spans="1:6" x14ac:dyDescent="0.25">
      <c r="A164" s="19" t="s">
        <v>37</v>
      </c>
      <c r="B164" s="20"/>
      <c r="C164" s="21"/>
      <c r="D164" s="63">
        <f>D163/(COUNT(B155:C162)*2)</f>
        <v>0.8125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1</v>
      </c>
      <c r="C168" s="153"/>
      <c r="D168" s="143" t="s">
        <v>446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258">
        <v>0.33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42802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42802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42802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1</v>
      </c>
      <c r="C307" s="153"/>
      <c r="D307" s="142" t="s">
        <v>419</v>
      </c>
      <c r="E307" s="147"/>
      <c r="F307" s="66"/>
    </row>
    <row r="308" spans="1:6" ht="30" x14ac:dyDescent="0.25">
      <c r="A308" s="18" t="s">
        <v>5</v>
      </c>
      <c r="B308" s="171">
        <v>1</v>
      </c>
      <c r="C308" s="153"/>
      <c r="D308" s="156" t="s">
        <v>434</v>
      </c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420</v>
      </c>
      <c r="E309" s="147"/>
      <c r="F309" s="66"/>
    </row>
    <row r="310" spans="1:6" ht="60" x14ac:dyDescent="0.25">
      <c r="A310" s="17" t="s">
        <v>108</v>
      </c>
      <c r="B310" s="171">
        <v>0</v>
      </c>
      <c r="C310" s="153"/>
      <c r="D310" s="156" t="s">
        <v>453</v>
      </c>
      <c r="E310" s="129" t="s">
        <v>421</v>
      </c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58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17</v>
      </c>
    </row>
    <row r="319" spans="1:6" x14ac:dyDescent="0.25">
      <c r="A319" s="19" t="s">
        <v>37</v>
      </c>
      <c r="B319" s="20"/>
      <c r="C319" s="21"/>
      <c r="D319" s="63">
        <f>D318/(COUNT(B306:C316)*2)</f>
        <v>0.77272727272727271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33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42802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460</v>
      </c>
      <c r="E328" s="129" t="s">
        <v>454</v>
      </c>
      <c r="F328" s="66"/>
    </row>
    <row r="329" spans="1:9" x14ac:dyDescent="0.25">
      <c r="A329" s="17" t="s">
        <v>100</v>
      </c>
      <c r="B329" s="170">
        <v>1</v>
      </c>
      <c r="C329" s="153"/>
      <c r="D329" s="143" t="s">
        <v>441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75" x14ac:dyDescent="0.25">
      <c r="A334" s="17" t="s">
        <v>304</v>
      </c>
      <c r="B334" s="170">
        <v>0</v>
      </c>
      <c r="C334" s="145"/>
      <c r="D334" s="162" t="s">
        <v>455</v>
      </c>
      <c r="E334" s="146" t="s">
        <v>456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13</v>
      </c>
    </row>
    <row r="337" spans="1:6" x14ac:dyDescent="0.25">
      <c r="A337" s="19" t="s">
        <v>37</v>
      </c>
      <c r="B337" s="20"/>
      <c r="C337" s="21"/>
      <c r="D337" s="63">
        <f>D336/(COUNT(B327:C335)*2)</f>
        <v>0.72222222222222221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30" x14ac:dyDescent="0.25">
      <c r="A344" s="24" t="s">
        <v>111</v>
      </c>
      <c r="B344" s="170">
        <v>1</v>
      </c>
      <c r="C344" s="153"/>
      <c r="D344" s="143" t="s">
        <v>435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22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42802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0" t="s">
        <v>422</v>
      </c>
      <c r="E361" s="262" t="s">
        <v>431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42" t="s">
        <v>461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2" t="s">
        <v>124</v>
      </c>
      <c r="B382" s="283"/>
      <c r="C382" s="283"/>
      <c r="D382" s="283"/>
      <c r="E382" s="283"/>
      <c r="F382" s="283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1</v>
      </c>
      <c r="C394" s="153"/>
      <c r="D394" s="157" t="s">
        <v>438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42802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416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0</v>
      </c>
      <c r="C428" s="29"/>
      <c r="D428" s="25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29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1" t="s">
        <v>374</v>
      </c>
      <c r="B435" s="281"/>
      <c r="C435" s="281"/>
      <c r="D435" s="281"/>
      <c r="E435" s="281"/>
      <c r="F435" s="281"/>
    </row>
    <row r="436" spans="1:7" s="167" customFormat="1" x14ac:dyDescent="0.25">
      <c r="A436" s="195">
        <f>+B11</f>
        <v>42802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0.7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6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423</v>
      </c>
      <c r="E466" s="148"/>
      <c r="F466" s="66"/>
    </row>
    <row r="467" spans="1:7" ht="18" customHeight="1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8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 t="s">
        <v>424</v>
      </c>
      <c r="E483" s="66"/>
      <c r="F483" s="66"/>
    </row>
    <row r="484" spans="1:14" ht="30" x14ac:dyDescent="0.25">
      <c r="A484" s="17" t="s">
        <v>257</v>
      </c>
      <c r="B484" s="170">
        <v>1</v>
      </c>
      <c r="C484" s="153"/>
      <c r="D484" s="142" t="s">
        <v>432</v>
      </c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23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0.95833333333333337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1" t="s">
        <v>152</v>
      </c>
      <c r="B494" s="281"/>
      <c r="C494" s="281"/>
      <c r="D494" s="281"/>
      <c r="E494" s="281"/>
      <c r="F494" s="281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0.50250000000000006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322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0.9044943820224719</v>
      </c>
    </row>
  </sheetData>
  <sheetProtection algorithmName="SHA-512" hashValue="JRFVrX+KSlyXeLremTT1r79xGVTmUj3sufkTxhQ4ZSubB9VncK6HvFXm5C4FdYrs8zBjUwCD/zAvBNPhOspRpA==" saltValue="nfJEyqZl1+7eREf/r5VnLQ==" spinCount="100000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82" max="6" man="1"/>
    <brk id="151" max="6" man="1"/>
    <brk id="247" max="6" man="1"/>
    <brk id="338" max="6" man="1"/>
    <brk id="44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view="pageBreakPreview" zoomScale="90" zoomScaleSheetLayoutView="90" workbookViewId="0">
      <selection activeCell="A5" sqref="A5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126"/>
      <c r="H6" s="126"/>
      <c r="I6" s="12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126"/>
      <c r="H7" s="126"/>
      <c r="I7" s="126"/>
    </row>
    <row r="8" spans="1:9" s="36" customFormat="1" ht="24" x14ac:dyDescent="0.45">
      <c r="A8" s="38" t="s">
        <v>44</v>
      </c>
      <c r="B8" s="312" t="str">
        <f>'A1 Exploitation'!B9:F9</f>
        <v>Mme Samah SLAIMI &amp; Mr. Bilel HAMDI</v>
      </c>
      <c r="C8" s="312"/>
      <c r="D8" s="312"/>
      <c r="E8" s="312"/>
      <c r="F8" s="312"/>
      <c r="G8" s="126"/>
      <c r="H8" s="126"/>
      <c r="I8" s="126"/>
    </row>
    <row r="9" spans="1:9" s="36" customFormat="1" ht="24" x14ac:dyDescent="0.45">
      <c r="A9" s="39" t="s">
        <v>46</v>
      </c>
      <c r="B9" s="313" t="str">
        <f>'A1 Exploitation'!B10:F10</f>
        <v>Directeur du Magasin Mr. Moez NAHDI &amp; Chef des Rayons</v>
      </c>
      <c r="C9" s="313"/>
      <c r="D9" s="313"/>
      <c r="E9" s="313"/>
      <c r="F9" s="313"/>
      <c r="G9" s="126"/>
      <c r="H9" s="126"/>
      <c r="I9" s="126"/>
    </row>
    <row r="10" spans="1:9" s="36" customFormat="1" ht="24" x14ac:dyDescent="0.45">
      <c r="A10" s="38" t="s">
        <v>45</v>
      </c>
      <c r="B10" s="310">
        <f>'A1 Exploitation'!B11:F11</f>
        <v>42802</v>
      </c>
      <c r="C10" s="310"/>
      <c r="D10" s="310"/>
      <c r="E10" s="310"/>
      <c r="F10" s="310"/>
      <c r="G10" s="126"/>
      <c r="H10" s="126"/>
      <c r="I10" s="126"/>
    </row>
    <row r="11" spans="1:9" s="36" customFormat="1" ht="24" x14ac:dyDescent="0.45">
      <c r="A11" s="38" t="s">
        <v>341</v>
      </c>
      <c r="B11" s="314">
        <f>D198</f>
        <v>0.879746835443038</v>
      </c>
      <c r="C11" s="314"/>
      <c r="D11" s="314"/>
      <c r="E11" s="314"/>
      <c r="F11" s="314"/>
      <c r="G11" s="126"/>
      <c r="H11" s="126"/>
      <c r="I11" s="12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127">
        <f>SUM(B17:C21)</f>
        <v>9</v>
      </c>
    </row>
    <row r="23" spans="1:6" x14ac:dyDescent="0.3">
      <c r="A23" s="301" t="s">
        <v>342</v>
      </c>
      <c r="B23" s="302"/>
      <c r="C23" s="303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443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125">
        <f>SUM(B26:C31)</f>
        <v>11</v>
      </c>
    </row>
    <row r="33" spans="1:6" x14ac:dyDescent="0.3">
      <c r="A33" s="301" t="s">
        <v>342</v>
      </c>
      <c r="B33" s="302"/>
      <c r="C33" s="303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448</v>
      </c>
      <c r="E38" s="257" t="s">
        <v>449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125">
        <f>SUM(B36:C40)</f>
        <v>8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125">
        <f>SUM(B45:C50)</f>
        <v>9</v>
      </c>
    </row>
    <row r="52" spans="1:6" x14ac:dyDescent="0.3">
      <c r="A52" s="301" t="s">
        <v>342</v>
      </c>
      <c r="B52" s="302"/>
      <c r="C52" s="303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63" t="s">
        <v>440</v>
      </c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125">
        <f>SUM(B55:C61)</f>
        <v>10</v>
      </c>
    </row>
    <row r="63" spans="1:6" x14ac:dyDescent="0.3">
      <c r="A63" s="301" t="s">
        <v>342</v>
      </c>
      <c r="B63" s="302"/>
      <c r="C63" s="303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444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417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447</v>
      </c>
      <c r="E82" s="235"/>
      <c r="F82" s="221"/>
    </row>
    <row r="83" spans="1:6" x14ac:dyDescent="0.3">
      <c r="A83" s="301" t="s">
        <v>38</v>
      </c>
      <c r="B83" s="302"/>
      <c r="C83" s="303"/>
      <c r="D83" s="125">
        <f>SUM(B66:C82)</f>
        <v>28</v>
      </c>
    </row>
    <row r="84" spans="1:6" x14ac:dyDescent="0.3">
      <c r="A84" s="301" t="s">
        <v>342</v>
      </c>
      <c r="B84" s="302"/>
      <c r="C84" s="303"/>
      <c r="D84" s="65">
        <f>D83/(COUNT(B66:C82)*2)</f>
        <v>0.93333333333333335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125">
        <f>SUM(B87:C100)</f>
        <v>0</v>
      </c>
    </row>
    <row r="102" spans="1:6" x14ac:dyDescent="0.3">
      <c r="A102" s="301" t="s">
        <v>342</v>
      </c>
      <c r="B102" s="302"/>
      <c r="C102" s="303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47.25" x14ac:dyDescent="0.4">
      <c r="A109" s="122" t="s">
        <v>338</v>
      </c>
      <c r="B109" s="237">
        <v>1</v>
      </c>
      <c r="C109" s="228"/>
      <c r="D109" s="234" t="s">
        <v>452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125">
        <f>SUM(B106:C116)</f>
        <v>21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125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66" x14ac:dyDescent="0.35">
      <c r="A144" s="76" t="s">
        <v>218</v>
      </c>
      <c r="B144" s="260">
        <v>2</v>
      </c>
      <c r="C144" s="250" t="str">
        <f>IF(B144=0, -5, "0")</f>
        <v>0</v>
      </c>
      <c r="D144" s="259" t="s">
        <v>418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125">
        <f>SUM(B136:C147)</f>
        <v>2</v>
      </c>
    </row>
    <row r="149" spans="1:6" x14ac:dyDescent="0.3">
      <c r="A149" s="301" t="s">
        <v>342</v>
      </c>
      <c r="B149" s="302"/>
      <c r="C149" s="303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9" t="s">
        <v>427</v>
      </c>
      <c r="E157" s="257" t="s">
        <v>463</v>
      </c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457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188">
        <f>SUM(B152:C159)</f>
        <v>12</v>
      </c>
    </row>
    <row r="161" spans="1:6" x14ac:dyDescent="0.3">
      <c r="A161" s="301" t="s">
        <v>342</v>
      </c>
      <c r="B161" s="302"/>
      <c r="C161" s="303"/>
      <c r="D161" s="65">
        <f>D160/(COUNT(B152:C159)*2)</f>
        <v>0.75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1" t="s">
        <v>38</v>
      </c>
      <c r="B168" s="302"/>
      <c r="C168" s="303"/>
      <c r="D168" s="125">
        <f>SUM(B164:C167)</f>
        <v>7</v>
      </c>
    </row>
    <row r="169" spans="1:6" x14ac:dyDescent="0.3">
      <c r="A169" s="301" t="s">
        <v>342</v>
      </c>
      <c r="B169" s="302"/>
      <c r="C169" s="303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125">
        <f>SUM(B172:C175)</f>
        <v>8</v>
      </c>
    </row>
    <row r="177" spans="1:6" x14ac:dyDescent="0.3">
      <c r="A177" s="301" t="s">
        <v>342</v>
      </c>
      <c r="B177" s="302"/>
      <c r="C177" s="303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ht="49.5" x14ac:dyDescent="0.3">
      <c r="A180" s="87" t="s">
        <v>364</v>
      </c>
      <c r="B180" s="221">
        <v>0</v>
      </c>
      <c r="C180" s="221"/>
      <c r="D180" s="222" t="s">
        <v>428</v>
      </c>
      <c r="E180" s="222" t="s">
        <v>436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125">
        <f>SUM(B180:C184)</f>
        <v>8</v>
      </c>
    </row>
    <row r="186" spans="1:6" x14ac:dyDescent="0.3">
      <c r="A186" s="301" t="s">
        <v>342</v>
      </c>
      <c r="B186" s="302"/>
      <c r="C186" s="303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6</v>
      </c>
    </row>
    <row r="194" spans="1:4" x14ac:dyDescent="0.3">
      <c r="A194" s="301" t="s">
        <v>342</v>
      </c>
      <c r="B194" s="302"/>
      <c r="C194" s="303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139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0.879746835443038</v>
      </c>
    </row>
  </sheetData>
  <sheetProtection algorithmName="SHA-512" hashValue="jYQkF56LOdnSx7vxOGjYll/yF1yoJnhr2Hfc+YngrkGQjl7bWb9R4HoLNBgF0Eka6vf1Ns4F+LCHWHjihPxz3Q==" saltValue="f8D2SXD7ONCv40/O7Unvdg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200-000000000000}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view="pageBreakPreview" zoomScale="96" zoomScaleNormal="100" zoomScaleSheetLayoutView="96" workbookViewId="0">
      <selection activeCell="A8" sqref="A8:F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213"/>
      <c r="H7" s="213"/>
      <c r="I7" s="213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216"/>
      <c r="H8" s="216"/>
      <c r="I8" s="213"/>
    </row>
    <row r="9" spans="1:9" ht="24" x14ac:dyDescent="0.45">
      <c r="A9" s="38" t="s">
        <v>44</v>
      </c>
      <c r="B9" s="297" t="s">
        <v>465</v>
      </c>
      <c r="C9" s="297"/>
      <c r="D9" s="297"/>
      <c r="E9" s="297"/>
      <c r="F9" s="297"/>
      <c r="G9" s="216"/>
      <c r="H9" s="216"/>
      <c r="I9" s="213"/>
    </row>
    <row r="10" spans="1:9" ht="24" x14ac:dyDescent="0.45">
      <c r="A10" s="39" t="s">
        <v>46</v>
      </c>
      <c r="B10" s="298" t="s">
        <v>464</v>
      </c>
      <c r="C10" s="298"/>
      <c r="D10" s="298"/>
      <c r="E10" s="298"/>
      <c r="F10" s="298"/>
      <c r="G10" s="216"/>
      <c r="H10" s="216"/>
      <c r="I10" s="213"/>
    </row>
    <row r="11" spans="1:9" ht="24" x14ac:dyDescent="0.45">
      <c r="A11" s="38" t="s">
        <v>45</v>
      </c>
      <c r="B11" s="293">
        <v>42838</v>
      </c>
      <c r="C11" s="293"/>
      <c r="D11" s="293"/>
      <c r="E11" s="293"/>
      <c r="F11" s="293"/>
      <c r="G11" s="216"/>
      <c r="H11" s="216"/>
      <c r="I11" s="213"/>
    </row>
    <row r="12" spans="1:9" ht="24" x14ac:dyDescent="0.45">
      <c r="A12" s="38" t="s">
        <v>276</v>
      </c>
      <c r="B12" s="286">
        <f>D505</f>
        <v>0.95480225988700562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42838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1</v>
      </c>
      <c r="C21" s="170"/>
      <c r="D21" s="168" t="s">
        <v>414</v>
      </c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42838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1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30.75" x14ac:dyDescent="0.3">
      <c r="A65" s="49" t="s">
        <v>271</v>
      </c>
      <c r="B65" s="170">
        <v>1</v>
      </c>
      <c r="C65" s="171"/>
      <c r="D65" s="146" t="s">
        <v>433</v>
      </c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2</v>
      </c>
      <c r="C73" s="171"/>
      <c r="D73" s="156" t="s">
        <v>466</v>
      </c>
      <c r="E73" s="173"/>
      <c r="F73" s="173"/>
    </row>
    <row r="74" spans="1:6" s="172" customFormat="1" ht="30" x14ac:dyDescent="0.25">
      <c r="A74" s="169" t="s">
        <v>188</v>
      </c>
      <c r="B74" s="170">
        <v>1</v>
      </c>
      <c r="C74" s="171"/>
      <c r="D74" s="152" t="s">
        <v>467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2</v>
      </c>
      <c r="C90" s="170"/>
      <c r="D90" s="156" t="s">
        <v>468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1</v>
      </c>
      <c r="C92" s="154"/>
      <c r="D92" s="264">
        <v>0.66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0.94285714285714284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42838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42838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1</v>
      </c>
      <c r="C169" s="170"/>
      <c r="D169" s="143" t="s">
        <v>473</v>
      </c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ht="30" x14ac:dyDescent="0.25">
      <c r="A178" s="169" t="s">
        <v>188</v>
      </c>
      <c r="B178" s="170">
        <v>1</v>
      </c>
      <c r="C178" s="170"/>
      <c r="D178" s="168" t="s">
        <v>467</v>
      </c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42838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42838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42838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42838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ht="45" x14ac:dyDescent="0.25">
      <c r="A328" s="169" t="s">
        <v>51</v>
      </c>
      <c r="B328" s="170" t="s">
        <v>34</v>
      </c>
      <c r="C328" s="170"/>
      <c r="D328" s="9" t="s">
        <v>460</v>
      </c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0</v>
      </c>
      <c r="C341" s="217">
        <f>IF(B341=0, -5, "0")</f>
        <v>-5</v>
      </c>
      <c r="D341" s="168" t="s">
        <v>479</v>
      </c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 t="s">
        <v>478</v>
      </c>
      <c r="E344" s="147"/>
      <c r="F344" s="147"/>
    </row>
    <row r="345" spans="1:6" ht="45" x14ac:dyDescent="0.25">
      <c r="A345" s="101" t="s">
        <v>287</v>
      </c>
      <c r="B345" s="170">
        <v>1</v>
      </c>
      <c r="C345" s="154"/>
      <c r="D345" s="269">
        <v>0.75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19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0.6785714285714286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42838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422</v>
      </c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42838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1" t="s">
        <v>374</v>
      </c>
      <c r="B435" s="281"/>
      <c r="C435" s="281"/>
      <c r="D435" s="281"/>
      <c r="E435" s="281"/>
      <c r="F435" s="281"/>
    </row>
    <row r="436" spans="1:7" x14ac:dyDescent="0.25">
      <c r="A436" s="195">
        <f>+B11</f>
        <v>42838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481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483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482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1" t="s">
        <v>152</v>
      </c>
      <c r="B494" s="281"/>
      <c r="C494" s="281"/>
      <c r="D494" s="281"/>
      <c r="E494" s="281"/>
      <c r="F494" s="28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0.94100000000000006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0.95480225988700562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topLeftCell="A46" zoomScale="80" zoomScaleNormal="80" workbookViewId="0">
      <selection activeCell="E46" sqref="E4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216"/>
      <c r="H6" s="216"/>
      <c r="I6" s="21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216"/>
      <c r="H7" s="216"/>
      <c r="I7" s="216"/>
    </row>
    <row r="8" spans="1:9" s="36" customFormat="1" ht="24" x14ac:dyDescent="0.45">
      <c r="A8" s="38" t="s">
        <v>44</v>
      </c>
      <c r="B8" s="312" t="str">
        <f>'A2 Exploitation'!B9:F9</f>
        <v>Dr Hend KAMOUN</v>
      </c>
      <c r="C8" s="312"/>
      <c r="D8" s="312"/>
      <c r="E8" s="312"/>
      <c r="F8" s="312"/>
      <c r="G8" s="216"/>
      <c r="H8" s="216"/>
      <c r="I8" s="216"/>
    </row>
    <row r="9" spans="1:9" s="36" customFormat="1" ht="24" x14ac:dyDescent="0.45">
      <c r="A9" s="39" t="s">
        <v>46</v>
      </c>
      <c r="B9" s="313" t="str">
        <f>'A2 Exploitation'!B10:F10</f>
        <v>Directeur du Magasin  &amp; Chef des Rayons</v>
      </c>
      <c r="C9" s="313"/>
      <c r="D9" s="313"/>
      <c r="E9" s="313"/>
      <c r="F9" s="313"/>
      <c r="G9" s="216"/>
      <c r="H9" s="216"/>
      <c r="I9" s="216"/>
    </row>
    <row r="10" spans="1:9" s="36" customFormat="1" ht="24" x14ac:dyDescent="0.45">
      <c r="A10" s="38" t="s">
        <v>45</v>
      </c>
      <c r="B10" s="310">
        <f>'A2 Exploitation'!B11:F11</f>
        <v>42838</v>
      </c>
      <c r="C10" s="310"/>
      <c r="D10" s="310"/>
      <c r="E10" s="310"/>
      <c r="F10" s="310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0.81645569620253167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215">
        <f>SUM(B17:C21)</f>
        <v>9</v>
      </c>
    </row>
    <row r="23" spans="1:6" x14ac:dyDescent="0.3">
      <c r="A23" s="301" t="s">
        <v>342</v>
      </c>
      <c r="B23" s="302"/>
      <c r="C23" s="303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33.75" x14ac:dyDescent="0.35">
      <c r="A26" s="76" t="s">
        <v>107</v>
      </c>
      <c r="B26" s="267">
        <v>1</v>
      </c>
      <c r="C26" s="248" t="str">
        <f>IF(B26=0, -5, "0")</f>
        <v>0</v>
      </c>
      <c r="D26" s="266" t="s">
        <v>443</v>
      </c>
      <c r="E26" s="222"/>
      <c r="F26" s="221"/>
    </row>
    <row r="27" spans="1:6" x14ac:dyDescent="0.3">
      <c r="A27" s="41" t="s">
        <v>99</v>
      </c>
      <c r="B27" s="268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68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68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68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68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11</v>
      </c>
    </row>
    <row r="33" spans="1:6" x14ac:dyDescent="0.3">
      <c r="A33" s="301" t="s">
        <v>342</v>
      </c>
      <c r="B33" s="302"/>
      <c r="C33" s="303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67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68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68">
        <v>0</v>
      </c>
      <c r="C38" s="221"/>
      <c r="D38" s="266" t="s">
        <v>448</v>
      </c>
      <c r="E38" s="221"/>
      <c r="F38" s="221"/>
    </row>
    <row r="39" spans="1:6" s="50" customFormat="1" x14ac:dyDescent="0.3">
      <c r="A39" s="41" t="s">
        <v>91</v>
      </c>
      <c r="B39" s="268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68">
        <v>2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8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11</v>
      </c>
    </row>
    <row r="52" spans="1:6" x14ac:dyDescent="0.3">
      <c r="A52" s="301" t="s">
        <v>342</v>
      </c>
      <c r="B52" s="302"/>
      <c r="C52" s="303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10</v>
      </c>
    </row>
    <row r="63" spans="1:6" x14ac:dyDescent="0.3">
      <c r="A63" s="301" t="s">
        <v>342</v>
      </c>
      <c r="B63" s="302"/>
      <c r="C63" s="303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1</v>
      </c>
      <c r="C66" s="228"/>
      <c r="D66" s="229" t="s">
        <v>469</v>
      </c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472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1</v>
      </c>
      <c r="C79" s="248" t="str">
        <f>IF(B79=0, -5, "0")</f>
        <v>0</v>
      </c>
      <c r="D79" s="234" t="s">
        <v>471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1.5" x14ac:dyDescent="0.35">
      <c r="A81" s="88" t="s">
        <v>344</v>
      </c>
      <c r="B81" s="227">
        <v>0</v>
      </c>
      <c r="C81" s="248">
        <f>IF(B81=0, -5, "0")</f>
        <v>-5</v>
      </c>
      <c r="D81" s="234" t="s">
        <v>470</v>
      </c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20</v>
      </c>
    </row>
    <row r="84" spans="1:6" x14ac:dyDescent="0.3">
      <c r="A84" s="301" t="s">
        <v>342</v>
      </c>
      <c r="B84" s="302"/>
      <c r="C84" s="303"/>
      <c r="D84" s="65">
        <f>D83/(COUNT(B66:C82)*2)</f>
        <v>0.625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1</v>
      </c>
      <c r="C106" s="228"/>
      <c r="D106" s="234" t="s">
        <v>475</v>
      </c>
      <c r="E106" s="221"/>
      <c r="F106" s="221"/>
    </row>
    <row r="107" spans="1:6" s="50" customFormat="1" ht="32.25" x14ac:dyDescent="0.4">
      <c r="A107" s="41" t="s">
        <v>207</v>
      </c>
      <c r="B107" s="237">
        <v>1</v>
      </c>
      <c r="C107" s="228"/>
      <c r="D107" s="234" t="s">
        <v>476</v>
      </c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2.25" x14ac:dyDescent="0.4">
      <c r="A109" s="122" t="s">
        <v>338</v>
      </c>
      <c r="B109" s="237">
        <v>1</v>
      </c>
      <c r="C109" s="228"/>
      <c r="D109" s="234" t="s">
        <v>474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19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0.86363636363636365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60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215">
        <f>SUM(B152:C159)</f>
        <v>15</v>
      </c>
    </row>
    <row r="161" spans="1:6" x14ac:dyDescent="0.3">
      <c r="A161" s="301" t="s">
        <v>342</v>
      </c>
      <c r="B161" s="302"/>
      <c r="C161" s="303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7</v>
      </c>
    </row>
    <row r="169" spans="1:6" x14ac:dyDescent="0.3">
      <c r="A169" s="301" t="s">
        <v>342</v>
      </c>
      <c r="B169" s="302"/>
      <c r="C169" s="303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8</v>
      </c>
    </row>
    <row r="177" spans="1:6" x14ac:dyDescent="0.3">
      <c r="A177" s="301" t="s">
        <v>342</v>
      </c>
      <c r="B177" s="302"/>
      <c r="C177" s="303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 t="s">
        <v>428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8</v>
      </c>
    </row>
    <row r="186" spans="1:6" x14ac:dyDescent="0.3">
      <c r="A186" s="301" t="s">
        <v>342</v>
      </c>
      <c r="B186" s="302"/>
      <c r="C186" s="303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0.75" x14ac:dyDescent="0.3">
      <c r="A191" s="48" t="s">
        <v>360</v>
      </c>
      <c r="B191" s="221">
        <v>1</v>
      </c>
      <c r="C191" s="221"/>
      <c r="D191" s="265" t="s">
        <v>477</v>
      </c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3</v>
      </c>
    </row>
    <row r="194" spans="1:4" x14ac:dyDescent="0.3">
      <c r="A194" s="301" t="s">
        <v>342</v>
      </c>
      <c r="B194" s="302"/>
      <c r="C194" s="303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20">
        <v>0.25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129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0.81645569620253167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152:B159 B180:B184 B45:B50 B55:B61 B189:B192 B87:B100 B106:B116 B121:B131 B66:B82 B136:B147 B164:B167 B172:B175" xr:uid="{00000000-0002-0000-0400-000000000000}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tabSelected="1" view="pageBreakPreview" topLeftCell="A459" zoomScale="70" zoomScaleNormal="70" zoomScaleSheetLayoutView="70" workbookViewId="0">
      <selection activeCell="A32" sqref="A3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213"/>
      <c r="H7" s="213"/>
      <c r="I7" s="213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216"/>
      <c r="H8" s="216"/>
      <c r="I8" s="213"/>
    </row>
    <row r="9" spans="1:9" ht="24.75" customHeight="1" x14ac:dyDescent="0.45">
      <c r="A9" s="38" t="s">
        <v>44</v>
      </c>
      <c r="B9" s="297" t="s">
        <v>484</v>
      </c>
      <c r="C9" s="297"/>
      <c r="D9" s="297"/>
      <c r="E9" s="297"/>
      <c r="F9" s="297"/>
      <c r="G9" s="216"/>
      <c r="H9" s="216"/>
      <c r="I9" s="213"/>
    </row>
    <row r="10" spans="1:9" ht="24" x14ac:dyDescent="0.45">
      <c r="A10" s="39" t="s">
        <v>46</v>
      </c>
      <c r="B10" s="298" t="s">
        <v>485</v>
      </c>
      <c r="C10" s="298"/>
      <c r="D10" s="298"/>
      <c r="E10" s="298"/>
      <c r="F10" s="298"/>
      <c r="G10" s="216"/>
      <c r="H10" s="216"/>
      <c r="I10" s="213"/>
    </row>
    <row r="11" spans="1:9" ht="24" x14ac:dyDescent="0.45">
      <c r="A11" s="38" t="s">
        <v>45</v>
      </c>
      <c r="B11" s="293">
        <v>42928</v>
      </c>
      <c r="C11" s="293"/>
      <c r="D11" s="293"/>
      <c r="E11" s="293"/>
      <c r="F11" s="293"/>
      <c r="G11" s="216"/>
      <c r="H11" s="216"/>
      <c r="I11" s="213"/>
    </row>
    <row r="12" spans="1:9" ht="24" x14ac:dyDescent="0.45">
      <c r="A12" s="38" t="s">
        <v>276</v>
      </c>
      <c r="B12" s="286">
        <f>D505</f>
        <v>0.97398843930635837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42928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60" x14ac:dyDescent="0.25">
      <c r="A29" s="169" t="s">
        <v>170</v>
      </c>
      <c r="B29" s="170">
        <v>0</v>
      </c>
      <c r="C29" s="170"/>
      <c r="D29" s="129" t="s">
        <v>486</v>
      </c>
      <c r="E29" s="129" t="s">
        <v>487</v>
      </c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42928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 t="s">
        <v>34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 t="s">
        <v>34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42928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42928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42928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42928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42928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ht="47.25" customHeight="1" x14ac:dyDescent="0.25">
      <c r="A295" s="22" t="s">
        <v>6</v>
      </c>
      <c r="B295" s="170">
        <v>0</v>
      </c>
      <c r="C295" s="170"/>
      <c r="D295" s="129" t="s">
        <v>504</v>
      </c>
      <c r="E295" s="129" t="s">
        <v>507</v>
      </c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3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42928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75" x14ac:dyDescent="0.25">
      <c r="A334" s="169" t="s">
        <v>304</v>
      </c>
      <c r="B334" s="170">
        <v>1</v>
      </c>
      <c r="C334" s="171"/>
      <c r="D334" s="162" t="s">
        <v>493</v>
      </c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ht="45" x14ac:dyDescent="0.25">
      <c r="A340" s="169" t="s">
        <v>110</v>
      </c>
      <c r="B340" s="170">
        <v>0</v>
      </c>
      <c r="C340" s="170"/>
      <c r="D340" s="168" t="s">
        <v>496</v>
      </c>
      <c r="E340" s="129" t="s">
        <v>497</v>
      </c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1</v>
      </c>
      <c r="C344" s="170"/>
      <c r="D344" s="143" t="s">
        <v>495</v>
      </c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1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7</v>
      </c>
    </row>
    <row r="347" spans="1:6" x14ac:dyDescent="0.25">
      <c r="A347" s="19" t="s">
        <v>37</v>
      </c>
      <c r="B347" s="20"/>
      <c r="C347" s="21"/>
      <c r="D347" s="63">
        <f>D346/(COUNT(B340:C344)*2)</f>
        <v>0.7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24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42928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1</v>
      </c>
      <c r="C368" s="170"/>
      <c r="D368" s="143" t="s">
        <v>500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ht="30" x14ac:dyDescent="0.25">
      <c r="A370" s="18" t="s">
        <v>253</v>
      </c>
      <c r="B370" s="171">
        <v>0</v>
      </c>
      <c r="C370" s="170"/>
      <c r="D370" s="168" t="s">
        <v>499</v>
      </c>
      <c r="E370" s="129" t="s">
        <v>508</v>
      </c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4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42928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27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1" t="s">
        <v>374</v>
      </c>
      <c r="B435" s="281"/>
      <c r="C435" s="281"/>
      <c r="D435" s="281"/>
      <c r="E435" s="281"/>
      <c r="F435" s="281"/>
    </row>
    <row r="436" spans="1:7" x14ac:dyDescent="0.25">
      <c r="A436" s="195">
        <f>+B11</f>
        <v>42928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7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0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 t="s">
        <v>415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489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72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1" t="s">
        <v>152</v>
      </c>
      <c r="B494" s="281"/>
      <c r="C494" s="281"/>
      <c r="D494" s="281"/>
      <c r="E494" s="281"/>
      <c r="F494" s="28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27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0.97398843930635837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zoomScale="90" zoomScaleNormal="90" workbookViewId="0">
      <selection activeCell="A3" sqref="A3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216"/>
      <c r="H6" s="216"/>
      <c r="I6" s="21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216"/>
      <c r="H7" s="216"/>
      <c r="I7" s="216"/>
    </row>
    <row r="8" spans="1:9" s="36" customFormat="1" ht="24" x14ac:dyDescent="0.45">
      <c r="A8" s="38" t="s">
        <v>44</v>
      </c>
      <c r="B8" s="312" t="str">
        <f>'A3 Exploitation'!B9:F9</f>
        <v>Mme Samah SLAIMI</v>
      </c>
      <c r="C8" s="312"/>
      <c r="D8" s="312"/>
      <c r="E8" s="312"/>
      <c r="F8" s="312"/>
      <c r="G8" s="216"/>
      <c r="H8" s="216"/>
      <c r="I8" s="216"/>
    </row>
    <row r="9" spans="1:9" s="36" customFormat="1" ht="24" x14ac:dyDescent="0.45">
      <c r="A9" s="39" t="s">
        <v>46</v>
      </c>
      <c r="B9" s="313" t="str">
        <f>'A3 Exploitation'!B10:F10</f>
        <v>Directeur du Magasin Mr. Moez NAHDI &amp; Chef PFT</v>
      </c>
      <c r="C9" s="313"/>
      <c r="D9" s="313"/>
      <c r="E9" s="313"/>
      <c r="F9" s="313"/>
      <c r="G9" s="216"/>
      <c r="H9" s="216"/>
      <c r="I9" s="216"/>
    </row>
    <row r="10" spans="1:9" s="36" customFormat="1" ht="24" x14ac:dyDescent="0.45">
      <c r="A10" s="38" t="s">
        <v>45</v>
      </c>
      <c r="B10" s="310">
        <f>'A3 Exploitation'!B11:F11</f>
        <v>42928</v>
      </c>
      <c r="C10" s="310"/>
      <c r="D10" s="310"/>
      <c r="E10" s="310"/>
      <c r="F10" s="310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0.94155844155844159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215">
        <f>SUM(B17:C21)</f>
        <v>10</v>
      </c>
    </row>
    <row r="23" spans="1:6" x14ac:dyDescent="0.3">
      <c r="A23" s="301" t="s">
        <v>342</v>
      </c>
      <c r="B23" s="302"/>
      <c r="C23" s="303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502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11</v>
      </c>
    </row>
    <row r="33" spans="1:7" x14ac:dyDescent="0.3">
      <c r="A33" s="301" t="s">
        <v>342</v>
      </c>
      <c r="B33" s="302"/>
      <c r="C33" s="303"/>
      <c r="D33" s="65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2</v>
      </c>
      <c r="C40" s="41"/>
      <c r="D40" s="62"/>
      <c r="E40" s="41"/>
      <c r="F40" s="41"/>
    </row>
    <row r="41" spans="1:7" s="50" customFormat="1" x14ac:dyDescent="0.3">
      <c r="A41" s="301" t="s">
        <v>38</v>
      </c>
      <c r="B41" s="302"/>
      <c r="C41" s="303"/>
      <c r="D41" s="214">
        <f>SUM(B36:C40)</f>
        <v>10</v>
      </c>
      <c r="E41" s="37"/>
      <c r="F41" s="37"/>
    </row>
    <row r="42" spans="1:7" s="50" customFormat="1" x14ac:dyDescent="0.3">
      <c r="A42" s="301" t="s">
        <v>342</v>
      </c>
      <c r="B42" s="302"/>
      <c r="C42" s="303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8" t="s">
        <v>21</v>
      </c>
      <c r="B44" s="309"/>
      <c r="C44" s="309"/>
      <c r="D44" s="309"/>
      <c r="E44" s="309"/>
      <c r="F44" s="309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ht="33.75" customHeight="1" x14ac:dyDescent="0.3">
      <c r="A47" s="41" t="s">
        <v>262</v>
      </c>
      <c r="B47" s="221">
        <v>1</v>
      </c>
      <c r="C47" s="221"/>
      <c r="D47" s="257" t="s">
        <v>494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11</v>
      </c>
    </row>
    <row r="52" spans="1:6" x14ac:dyDescent="0.3">
      <c r="A52" s="301" t="s">
        <v>342</v>
      </c>
      <c r="B52" s="302"/>
      <c r="C52" s="303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57" t="s">
        <v>502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498</v>
      </c>
      <c r="E57" s="222"/>
      <c r="F57" s="221"/>
    </row>
    <row r="58" spans="1:6" ht="33" x14ac:dyDescent="0.3">
      <c r="A58" s="51" t="s">
        <v>101</v>
      </c>
      <c r="B58" s="221">
        <v>1</v>
      </c>
      <c r="C58" s="221"/>
      <c r="D58" s="222" t="s">
        <v>501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491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11</v>
      </c>
    </row>
    <row r="63" spans="1:6" x14ac:dyDescent="0.3">
      <c r="A63" s="301" t="s">
        <v>342</v>
      </c>
      <c r="B63" s="302"/>
      <c r="C63" s="303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60" t="s">
        <v>492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26</v>
      </c>
    </row>
    <row r="84" spans="1:6" x14ac:dyDescent="0.3">
      <c r="A84" s="301" t="s">
        <v>342</v>
      </c>
      <c r="B84" s="302"/>
      <c r="C84" s="303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488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22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1</v>
      </c>
      <c r="C158" s="221"/>
      <c r="D158" s="221" t="s">
        <v>503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215">
        <f>SUM(B152:C159)</f>
        <v>15</v>
      </c>
    </row>
    <row r="161" spans="1:6" x14ac:dyDescent="0.3">
      <c r="A161" s="301" t="s">
        <v>342</v>
      </c>
      <c r="B161" s="302"/>
      <c r="C161" s="303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4.5" customHeight="1" x14ac:dyDescent="0.3">
      <c r="A166" s="87" t="s">
        <v>241</v>
      </c>
      <c r="B166" s="221">
        <v>0</v>
      </c>
      <c r="C166" s="221"/>
      <c r="D166" s="257" t="s">
        <v>505</v>
      </c>
      <c r="E166" s="257" t="s">
        <v>506</v>
      </c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6</v>
      </c>
    </row>
    <row r="169" spans="1:6" x14ac:dyDescent="0.3">
      <c r="A169" s="301" t="s">
        <v>342</v>
      </c>
      <c r="B169" s="302"/>
      <c r="C169" s="303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8</v>
      </c>
    </row>
    <row r="177" spans="1:6" x14ac:dyDescent="0.3">
      <c r="A177" s="301" t="s">
        <v>342</v>
      </c>
      <c r="B177" s="302"/>
      <c r="C177" s="303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ht="66" x14ac:dyDescent="0.3">
      <c r="A180" s="87" t="s">
        <v>364</v>
      </c>
      <c r="B180" s="221">
        <v>1</v>
      </c>
      <c r="C180" s="221"/>
      <c r="D180" s="257" t="s">
        <v>490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9</v>
      </c>
    </row>
    <row r="186" spans="1:6" x14ac:dyDescent="0.3">
      <c r="A186" s="301" t="s">
        <v>342</v>
      </c>
      <c r="B186" s="302"/>
      <c r="C186" s="303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6</v>
      </c>
    </row>
    <row r="194" spans="1:4" x14ac:dyDescent="0.3">
      <c r="A194" s="301" t="s">
        <v>342</v>
      </c>
      <c r="B194" s="302"/>
      <c r="C194" s="303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145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0.94155844155844159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600-000000000000}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483" zoomScale="60" zoomScaleNormal="6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4"/>
      <c r="E1" s="294"/>
      <c r="F1" s="294"/>
      <c r="G1" s="294"/>
      <c r="H1" s="294"/>
      <c r="I1" s="29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5" t="s">
        <v>201</v>
      </c>
      <c r="B7" s="295"/>
      <c r="C7" s="295"/>
      <c r="D7" s="295"/>
      <c r="E7" s="295"/>
      <c r="F7" s="295"/>
      <c r="G7" s="213"/>
      <c r="H7" s="213"/>
      <c r="I7" s="213"/>
    </row>
    <row r="8" spans="1:9" ht="29.25" x14ac:dyDescent="0.45">
      <c r="A8" s="296" t="str">
        <f>'Page de garde'!D18</f>
        <v>Raoued</v>
      </c>
      <c r="B8" s="296"/>
      <c r="C8" s="296"/>
      <c r="D8" s="296"/>
      <c r="E8" s="296"/>
      <c r="F8" s="296"/>
      <c r="G8" s="216"/>
      <c r="H8" s="216"/>
      <c r="I8" s="213"/>
    </row>
    <row r="9" spans="1:9" ht="24" x14ac:dyDescent="0.45">
      <c r="A9" s="38" t="s">
        <v>44</v>
      </c>
      <c r="B9" s="297"/>
      <c r="C9" s="297"/>
      <c r="D9" s="297"/>
      <c r="E9" s="297"/>
      <c r="F9" s="297"/>
      <c r="G9" s="216"/>
      <c r="H9" s="216"/>
      <c r="I9" s="213"/>
    </row>
    <row r="10" spans="1:9" ht="24" x14ac:dyDescent="0.45">
      <c r="A10" s="39" t="s">
        <v>46</v>
      </c>
      <c r="B10" s="298"/>
      <c r="C10" s="298"/>
      <c r="D10" s="298"/>
      <c r="E10" s="298"/>
      <c r="F10" s="298"/>
      <c r="G10" s="216"/>
      <c r="H10" s="216"/>
      <c r="I10" s="213"/>
    </row>
    <row r="11" spans="1:9" ht="24" x14ac:dyDescent="0.45">
      <c r="A11" s="38" t="s">
        <v>45</v>
      </c>
      <c r="B11" s="293"/>
      <c r="C11" s="293"/>
      <c r="D11" s="293"/>
      <c r="E11" s="293"/>
      <c r="F11" s="293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1" t="s">
        <v>137</v>
      </c>
      <c r="B43" s="281"/>
      <c r="C43" s="281"/>
      <c r="D43" s="281"/>
      <c r="E43" s="281"/>
      <c r="F43" s="28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4" t="s">
        <v>63</v>
      </c>
      <c r="B45" s="285"/>
      <c r="C45" s="285"/>
      <c r="D45" s="285"/>
      <c r="E45" s="285"/>
      <c r="F45" s="28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1" t="s">
        <v>129</v>
      </c>
      <c r="B99" s="281"/>
      <c r="C99" s="281"/>
      <c r="D99" s="281"/>
      <c r="E99" s="281"/>
      <c r="F99" s="28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4" t="s">
        <v>63</v>
      </c>
      <c r="B101" s="285"/>
      <c r="C101" s="285"/>
      <c r="D101" s="285"/>
      <c r="E101" s="285"/>
      <c r="F101" s="28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1" t="s">
        <v>130</v>
      </c>
      <c r="B152" s="281"/>
      <c r="C152" s="281"/>
      <c r="D152" s="281"/>
      <c r="E152" s="281"/>
      <c r="F152" s="28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4" t="s">
        <v>63</v>
      </c>
      <c r="B154" s="285"/>
      <c r="C154" s="285"/>
      <c r="D154" s="285"/>
      <c r="E154" s="285"/>
      <c r="F154" s="28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1" t="s">
        <v>167</v>
      </c>
      <c r="B192" s="281"/>
      <c r="C192" s="281"/>
      <c r="D192" s="281"/>
      <c r="E192" s="281"/>
      <c r="F192" s="28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1" t="s">
        <v>78</v>
      </c>
      <c r="B248" s="281"/>
      <c r="C248" s="281"/>
      <c r="D248" s="281"/>
      <c r="E248" s="281"/>
      <c r="F248" s="28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1" t="s">
        <v>4</v>
      </c>
      <c r="B291" s="281"/>
      <c r="C291" s="281"/>
      <c r="D291" s="281"/>
      <c r="E291" s="281"/>
      <c r="F291" s="28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1" t="s">
        <v>21</v>
      </c>
      <c r="B324" s="281"/>
      <c r="C324" s="281"/>
      <c r="D324" s="281"/>
      <c r="E324" s="281"/>
      <c r="F324" s="28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1" t="s">
        <v>8</v>
      </c>
      <c r="B352" s="281"/>
      <c r="C352" s="281"/>
      <c r="D352" s="281"/>
      <c r="E352" s="281"/>
      <c r="F352" s="28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4" t="s">
        <v>113</v>
      </c>
      <c r="B354" s="285"/>
      <c r="C354" s="285"/>
      <c r="D354" s="285"/>
      <c r="E354" s="285"/>
      <c r="F354" s="28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1" t="s">
        <v>125</v>
      </c>
      <c r="B405" s="281"/>
      <c r="C405" s="281"/>
      <c r="D405" s="281"/>
      <c r="E405" s="281"/>
      <c r="F405" s="28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4" t="s">
        <v>19</v>
      </c>
      <c r="B407" s="285"/>
      <c r="C407" s="285"/>
      <c r="D407" s="285"/>
      <c r="E407" s="285"/>
      <c r="F407" s="28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4" t="s">
        <v>122</v>
      </c>
      <c r="B418" s="285"/>
      <c r="C418" s="285"/>
      <c r="D418" s="285"/>
      <c r="E418" s="285"/>
      <c r="F418" s="28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1" t="s">
        <v>374</v>
      </c>
      <c r="B435" s="281"/>
      <c r="C435" s="281"/>
      <c r="D435" s="281"/>
      <c r="E435" s="281"/>
      <c r="F435" s="28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1" t="s">
        <v>180</v>
      </c>
      <c r="B454" s="281"/>
      <c r="C454" s="281"/>
      <c r="D454" s="281"/>
      <c r="E454" s="281"/>
      <c r="F454" s="28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1" t="s">
        <v>87</v>
      </c>
      <c r="B464" s="281"/>
      <c r="C464" s="281"/>
      <c r="D464" s="281"/>
      <c r="E464" s="281"/>
      <c r="F464" s="28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1" t="s">
        <v>151</v>
      </c>
      <c r="B473" s="281"/>
      <c r="C473" s="281"/>
      <c r="D473" s="281"/>
      <c r="E473" s="281"/>
      <c r="F473" s="28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1" t="s">
        <v>152</v>
      </c>
      <c r="B494" s="281"/>
      <c r="C494" s="281"/>
      <c r="D494" s="281"/>
      <c r="E494" s="281"/>
      <c r="F494" s="28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R8qTgnbDisjnA00KcNCKW7ef/zaP2/jMc5D0Q+G6q5KbuYlHQ67JIDPgzC6XkQ+ePG1e3nyJ4Ul4yixq5xwTrg==" saltValue="QyDssJSy7/oiEk+pIva5N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1"/>
      <c r="E1" s="311"/>
      <c r="F1" s="311"/>
      <c r="G1" s="311"/>
      <c r="H1" s="311"/>
      <c r="I1" s="31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5" t="s">
        <v>52</v>
      </c>
      <c r="B6" s="295"/>
      <c r="C6" s="295"/>
      <c r="D6" s="295"/>
      <c r="E6" s="295"/>
      <c r="F6" s="295"/>
      <c r="G6" s="216"/>
      <c r="H6" s="216"/>
      <c r="I6" s="216"/>
    </row>
    <row r="7" spans="1:9" s="36" customFormat="1" ht="21.75" customHeight="1" x14ac:dyDescent="0.45">
      <c r="A7" s="296" t="str">
        <f>'A1 Exploitation'!A8:F8</f>
        <v>Raoued</v>
      </c>
      <c r="B7" s="296"/>
      <c r="C7" s="296"/>
      <c r="D7" s="296"/>
      <c r="E7" s="296"/>
      <c r="F7" s="296"/>
      <c r="G7" s="216"/>
      <c r="H7" s="216"/>
      <c r="I7" s="216"/>
    </row>
    <row r="8" spans="1:9" s="36" customFormat="1" ht="24" x14ac:dyDescent="0.45">
      <c r="A8" s="38" t="s">
        <v>44</v>
      </c>
      <c r="B8" s="312">
        <f>'A4 Exploitation'!B9:F9</f>
        <v>0</v>
      </c>
      <c r="C8" s="312"/>
      <c r="D8" s="312"/>
      <c r="E8" s="312"/>
      <c r="F8" s="312"/>
      <c r="G8" s="216"/>
      <c r="H8" s="216"/>
      <c r="I8" s="216"/>
    </row>
    <row r="9" spans="1:9" s="36" customFormat="1" ht="24" x14ac:dyDescent="0.45">
      <c r="A9" s="39" t="s">
        <v>46</v>
      </c>
      <c r="B9" s="313">
        <f>'A4 Exploitation'!B10:F10</f>
        <v>0</v>
      </c>
      <c r="C9" s="313"/>
      <c r="D9" s="313"/>
      <c r="E9" s="313"/>
      <c r="F9" s="313"/>
      <c r="G9" s="216"/>
      <c r="H9" s="216"/>
      <c r="I9" s="216"/>
    </row>
    <row r="10" spans="1:9" s="36" customFormat="1" ht="24" x14ac:dyDescent="0.45">
      <c r="A10" s="38" t="s">
        <v>45</v>
      </c>
      <c r="B10" s="310">
        <f>'A4 Exploitation'!B11:F11</f>
        <v>0</v>
      </c>
      <c r="C10" s="310"/>
      <c r="D10" s="310"/>
      <c r="E10" s="310"/>
      <c r="F10" s="310"/>
      <c r="G10" s="216"/>
      <c r="H10" s="216"/>
      <c r="I10" s="216"/>
    </row>
    <row r="11" spans="1:9" s="36" customFormat="1" ht="24" x14ac:dyDescent="0.4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7" t="s">
        <v>38</v>
      </c>
      <c r="B22" s="304"/>
      <c r="C22" s="305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4"/>
      <c r="C160" s="305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6" t="s">
        <v>17</v>
      </c>
      <c r="B171" s="307"/>
      <c r="C171" s="307"/>
      <c r="D171" s="307"/>
      <c r="E171" s="307"/>
      <c r="F171" s="30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2017-09-07T16:21:07Z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