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Market CM\CM Raoued\27 Avril 2017\"/>
    </mc:Choice>
  </mc:AlternateContent>
  <bookViews>
    <workbookView xWindow="0" yWindow="0" windowWidth="12510" windowHeight="1980" tabRatio="998" activeTab="3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7" l="1"/>
  <c r="B8" i="17"/>
  <c r="C26" i="17"/>
  <c r="B10" i="17"/>
  <c r="D503" i="18" l="1"/>
  <c r="B44" i="29" s="1"/>
  <c r="D503" i="22"/>
  <c r="B46" i="29" s="1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D160" i="25" s="1"/>
  <c r="D161" i="25" s="1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B48" i="29" s="1"/>
  <c r="C498" i="26"/>
  <c r="D500" i="26" s="1"/>
  <c r="C477" i="26"/>
  <c r="C476" i="26"/>
  <c r="C467" i="26"/>
  <c r="D470" i="26" s="1"/>
  <c r="D471" i="26" s="1"/>
  <c r="B165" i="29" s="1"/>
  <c r="D461" i="26"/>
  <c r="D462" i="26" s="1"/>
  <c r="B156" i="29" s="1"/>
  <c r="D448" i="26"/>
  <c r="C439" i="26"/>
  <c r="D442" i="26" s="1"/>
  <c r="D443" i="26" s="1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D37" i="26"/>
  <c r="C33" i="26"/>
  <c r="C28" i="26"/>
  <c r="D23" i="26"/>
  <c r="D24" i="26" s="1"/>
  <c r="A17" i="26"/>
  <c r="A8" i="26"/>
  <c r="D503" i="24"/>
  <c r="B47" i="29" s="1"/>
  <c r="C498" i="24"/>
  <c r="D500" i="24" s="1"/>
  <c r="D501" i="24" s="1"/>
  <c r="B182" i="29" s="1"/>
  <c r="C477" i="24"/>
  <c r="C476" i="24"/>
  <c r="D491" i="24" s="1"/>
  <c r="D492" i="24" s="1"/>
  <c r="B173" i="29" s="1"/>
  <c r="C467" i="24"/>
  <c r="D470" i="24" s="1"/>
  <c r="D471" i="24" s="1"/>
  <c r="B164" i="29" s="1"/>
  <c r="D461" i="24"/>
  <c r="D462" i="24" s="1"/>
  <c r="B155" i="29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C387" i="24"/>
  <c r="C384" i="24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D110" i="24" s="1"/>
  <c r="D111" i="24" s="1"/>
  <c r="A100" i="24"/>
  <c r="C87" i="24"/>
  <c r="D93" i="24" s="1"/>
  <c r="D94" i="24" s="1"/>
  <c r="C76" i="24"/>
  <c r="C75" i="24"/>
  <c r="C70" i="24"/>
  <c r="C64" i="24"/>
  <c r="C62" i="24"/>
  <c r="C53" i="24"/>
  <c r="D54" i="24" s="1"/>
  <c r="D55" i="24" s="1"/>
  <c r="C51" i="24"/>
  <c r="A44" i="24"/>
  <c r="C33" i="24"/>
  <c r="D37" i="24" s="1"/>
  <c r="C28" i="24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B163" i="29" s="1"/>
  <c r="D461" i="22"/>
  <c r="D462" i="22" s="1"/>
  <c r="B154" i="29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B45" i="29" s="1"/>
  <c r="C498" i="20"/>
  <c r="D500" i="20" s="1"/>
  <c r="C477" i="20"/>
  <c r="C476" i="20"/>
  <c r="C467" i="20"/>
  <c r="D470" i="20" s="1"/>
  <c r="D471" i="20" s="1"/>
  <c r="B162" i="29" s="1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54" i="26" l="1"/>
  <c r="D55" i="26" s="1"/>
  <c r="D117" i="21"/>
  <c r="D118" i="21" s="1"/>
  <c r="D37" i="20"/>
  <c r="D38" i="20" s="1"/>
  <c r="D132" i="19"/>
  <c r="D133" i="19" s="1"/>
  <c r="D148" i="19"/>
  <c r="D149" i="19" s="1"/>
  <c r="D160" i="19"/>
  <c r="D161" i="19" s="1"/>
  <c r="D83" i="27"/>
  <c r="D84" i="27" s="1"/>
  <c r="D132" i="27"/>
  <c r="D133" i="27" s="1"/>
  <c r="D148" i="27"/>
  <c r="D149" i="27" s="1"/>
  <c r="D37" i="18"/>
  <c r="D491" i="18"/>
  <c r="D492" i="18" s="1"/>
  <c r="B170" i="29" s="1"/>
  <c r="D388" i="20"/>
  <c r="D389" i="20" s="1"/>
  <c r="D388" i="22"/>
  <c r="D389" i="22" s="1"/>
  <c r="D81" i="26"/>
  <c r="D110" i="26"/>
  <c r="D111" i="26" s="1"/>
  <c r="D285" i="26"/>
  <c r="D286" i="26" s="1"/>
  <c r="D491" i="26"/>
  <c r="D492" i="26" s="1"/>
  <c r="B174" i="29" s="1"/>
  <c r="D62" i="27"/>
  <c r="D63" i="27" s="1"/>
  <c r="D146" i="18"/>
  <c r="D110" i="20"/>
  <c r="D111" i="20" s="1"/>
  <c r="D206" i="20"/>
  <c r="D207" i="20" s="1"/>
  <c r="D54" i="22"/>
  <c r="D55" i="22" s="1"/>
  <c r="D242" i="24"/>
  <c r="D388" i="24"/>
  <c r="D389" i="24" s="1"/>
  <c r="D206" i="26"/>
  <c r="D207" i="26" s="1"/>
  <c r="D242" i="26"/>
  <c r="D263" i="26"/>
  <c r="D264" i="26" s="1"/>
  <c r="D379" i="26"/>
  <c r="D380" i="26" s="1"/>
  <c r="D399" i="26"/>
  <c r="D160" i="23"/>
  <c r="D161" i="23" s="1"/>
  <c r="D491" i="20"/>
  <c r="D492" i="20" s="1"/>
  <c r="B171" i="29" s="1"/>
  <c r="D206" i="22"/>
  <c r="D207" i="22" s="1"/>
  <c r="D285" i="22"/>
  <c r="D491" i="22"/>
  <c r="D492" i="22" s="1"/>
  <c r="B172" i="29" s="1"/>
  <c r="D379" i="24"/>
  <c r="D380" i="24" s="1"/>
  <c r="D399" i="24"/>
  <c r="D400" i="24" s="1"/>
  <c r="D62" i="21"/>
  <c r="D63" i="21" s="1"/>
  <c r="D62" i="25"/>
  <c r="D63" i="25" s="1"/>
  <c r="D186" i="20"/>
  <c r="D187" i="20" s="1"/>
  <c r="D229" i="20"/>
  <c r="D230" i="20" s="1"/>
  <c r="D134" i="22"/>
  <c r="D135" i="22" s="1"/>
  <c r="D146" i="22"/>
  <c r="D134" i="24"/>
  <c r="D135" i="24" s="1"/>
  <c r="D146" i="24"/>
  <c r="D147" i="24" s="1"/>
  <c r="D62" i="23"/>
  <c r="D63" i="23" s="1"/>
  <c r="D62" i="19"/>
  <c r="D63" i="19" s="1"/>
  <c r="D399" i="18"/>
  <c r="D388" i="18"/>
  <c r="D389" i="18" s="1"/>
  <c r="D379" i="18"/>
  <c r="D380" i="18" s="1"/>
  <c r="D83" i="19"/>
  <c r="D84" i="19" s="1"/>
  <c r="D134" i="18"/>
  <c r="D135" i="18" s="1"/>
  <c r="D110" i="18"/>
  <c r="D111" i="18" s="1"/>
  <c r="D54" i="18"/>
  <c r="D55" i="18" s="1"/>
  <c r="D451" i="24"/>
  <c r="D452" i="24" s="1"/>
  <c r="B146" i="29" s="1"/>
  <c r="D443" i="24"/>
  <c r="D229" i="18"/>
  <c r="D230" i="18" s="1"/>
  <c r="D81" i="20"/>
  <c r="D263" i="20"/>
  <c r="D264" i="20" s="1"/>
  <c r="D229" i="24"/>
  <c r="D230" i="24" s="1"/>
  <c r="D263" i="24"/>
  <c r="D264" i="24" s="1"/>
  <c r="D318" i="26"/>
  <c r="D336" i="26"/>
  <c r="D337" i="26" s="1"/>
  <c r="D101" i="19"/>
  <c r="D102" i="19" s="1"/>
  <c r="D81" i="18"/>
  <c r="D82" i="18" s="1"/>
  <c r="D263" i="18"/>
  <c r="D264" i="18" s="1"/>
  <c r="D285" i="20"/>
  <c r="D286" i="20" s="1"/>
  <c r="D318" i="20"/>
  <c r="D336" i="20"/>
  <c r="D337" i="20" s="1"/>
  <c r="D429" i="20"/>
  <c r="D37" i="22"/>
  <c r="D38" i="22" s="1"/>
  <c r="D186" i="22"/>
  <c r="D187" i="22" s="1"/>
  <c r="D81" i="24"/>
  <c r="D96" i="24" s="1"/>
  <c r="D97" i="24" s="1"/>
  <c r="D206" i="24"/>
  <c r="D207" i="24" s="1"/>
  <c r="D318" i="24"/>
  <c r="D321" i="24" s="1"/>
  <c r="D322" i="24" s="1"/>
  <c r="D336" i="24"/>
  <c r="D337" i="24" s="1"/>
  <c r="D429" i="24"/>
  <c r="D432" i="24" s="1"/>
  <c r="D433" i="24" s="1"/>
  <c r="B137" i="29" s="1"/>
  <c r="D134" i="26"/>
  <c r="D135" i="26" s="1"/>
  <c r="D146" i="26"/>
  <c r="D147" i="26" s="1"/>
  <c r="D451" i="26"/>
  <c r="D452" i="26" s="1"/>
  <c r="B147" i="29" s="1"/>
  <c r="D117" i="19"/>
  <c r="D118" i="19" s="1"/>
  <c r="D83" i="21"/>
  <c r="D84" i="21" s="1"/>
  <c r="D132" i="21"/>
  <c r="D133" i="21" s="1"/>
  <c r="D148" i="21"/>
  <c r="D149" i="21" s="1"/>
  <c r="D160" i="21"/>
  <c r="D161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117" i="27"/>
  <c r="D118" i="27" s="1"/>
  <c r="D451" i="18"/>
  <c r="D452" i="18" s="1"/>
  <c r="B143" i="29" s="1"/>
  <c r="D186" i="18"/>
  <c r="D187" i="18" s="1"/>
  <c r="D242" i="20"/>
  <c r="D429" i="22"/>
  <c r="D186" i="24"/>
  <c r="D187" i="24" s="1"/>
  <c r="D429" i="26"/>
  <c r="D101" i="27"/>
  <c r="D102" i="27" s="1"/>
  <c r="D206" i="18"/>
  <c r="D207" i="18" s="1"/>
  <c r="D242" i="18"/>
  <c r="D285" i="18"/>
  <c r="D288" i="18" s="1"/>
  <c r="D289" i="18" s="1"/>
  <c r="D318" i="18"/>
  <c r="D321" i="18" s="1"/>
  <c r="D322" i="18" s="1"/>
  <c r="D336" i="18"/>
  <c r="D337" i="18" s="1"/>
  <c r="D429" i="18"/>
  <c r="D432" i="18" s="1"/>
  <c r="D433" i="18" s="1"/>
  <c r="B134" i="29" s="1"/>
  <c r="D54" i="20"/>
  <c r="D55" i="20" s="1"/>
  <c r="D134" i="20"/>
  <c r="D135" i="20" s="1"/>
  <c r="D146" i="20"/>
  <c r="D379" i="20"/>
  <c r="D380" i="20" s="1"/>
  <c r="D399" i="20"/>
  <c r="D81" i="22"/>
  <c r="D82" i="22" s="1"/>
  <c r="D110" i="22"/>
  <c r="D111" i="22" s="1"/>
  <c r="D229" i="22"/>
  <c r="D230" i="22" s="1"/>
  <c r="D242" i="22"/>
  <c r="D263" i="22"/>
  <c r="D264" i="22" s="1"/>
  <c r="D318" i="22"/>
  <c r="D336" i="22"/>
  <c r="D337" i="22" s="1"/>
  <c r="D451" i="22"/>
  <c r="D452" i="22" s="1"/>
  <c r="B145" i="29" s="1"/>
  <c r="D285" i="24"/>
  <c r="D286" i="24" s="1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18"/>
  <c r="D41" i="18" s="1"/>
  <c r="D40" i="24"/>
  <c r="D41" i="24" s="1"/>
  <c r="D40" i="26"/>
  <c r="D41" i="26" s="1"/>
  <c r="D194" i="27"/>
  <c r="D194" i="25"/>
  <c r="D194" i="23"/>
  <c r="D194" i="21"/>
  <c r="D194" i="19"/>
  <c r="D243" i="26"/>
  <c r="D321" i="26"/>
  <c r="D322" i="26" s="1"/>
  <c r="D319" i="26"/>
  <c r="D432" i="26"/>
  <c r="D433" i="26" s="1"/>
  <c r="B138" i="29" s="1"/>
  <c r="D430" i="26"/>
  <c r="D501" i="26"/>
  <c r="B183" i="29" s="1"/>
  <c r="D96" i="26"/>
  <c r="D97" i="26" s="1"/>
  <c r="D82" i="26"/>
  <c r="D164" i="26"/>
  <c r="D189" i="26"/>
  <c r="D190" i="26" s="1"/>
  <c r="D400" i="26"/>
  <c r="D38" i="26"/>
  <c r="D347" i="26"/>
  <c r="D449" i="26"/>
  <c r="D245" i="24"/>
  <c r="D246" i="24" s="1"/>
  <c r="D243" i="24"/>
  <c r="D149" i="24"/>
  <c r="D150" i="24" s="1"/>
  <c r="D164" i="24"/>
  <c r="D402" i="24"/>
  <c r="D403" i="24" s="1"/>
  <c r="D430" i="24"/>
  <c r="D38" i="24"/>
  <c r="D347" i="24"/>
  <c r="D286" i="22"/>
  <c r="D349" i="22"/>
  <c r="D350" i="22" s="1"/>
  <c r="D347" i="22"/>
  <c r="D501" i="22"/>
  <c r="B181" i="29" s="1"/>
  <c r="D402" i="22"/>
  <c r="D403" i="22" s="1"/>
  <c r="D400" i="22"/>
  <c r="D164" i="22"/>
  <c r="D189" i="22"/>
  <c r="D190" i="22" s="1"/>
  <c r="D432" i="22"/>
  <c r="D433" i="22" s="1"/>
  <c r="B136" i="29" s="1"/>
  <c r="D430" i="22"/>
  <c r="D243" i="22"/>
  <c r="D319" i="22"/>
  <c r="D321" i="22"/>
  <c r="D322" i="22" s="1"/>
  <c r="D147" i="22"/>
  <c r="D449" i="22"/>
  <c r="D321" i="20"/>
  <c r="D322" i="20" s="1"/>
  <c r="D319" i="20"/>
  <c r="D432" i="20"/>
  <c r="D433" i="20" s="1"/>
  <c r="B135" i="29" s="1"/>
  <c r="D430" i="20"/>
  <c r="D147" i="20"/>
  <c r="D349" i="20"/>
  <c r="D350" i="20" s="1"/>
  <c r="D501" i="20"/>
  <c r="B180" i="29" s="1"/>
  <c r="D189" i="20"/>
  <c r="D190" i="20" s="1"/>
  <c r="D164" i="20"/>
  <c r="D400" i="20"/>
  <c r="D96" i="20"/>
  <c r="D97" i="20" s="1"/>
  <c r="D82" i="20"/>
  <c r="D451" i="20"/>
  <c r="D452" i="20" s="1"/>
  <c r="B144" i="29" s="1"/>
  <c r="D347" i="20"/>
  <c r="D40" i="20"/>
  <c r="D41" i="20" s="1"/>
  <c r="D449" i="20"/>
  <c r="D286" i="18"/>
  <c r="D501" i="18"/>
  <c r="B179" i="29" s="1"/>
  <c r="D243" i="18"/>
  <c r="D147" i="18"/>
  <c r="D164" i="18"/>
  <c r="D189" i="18"/>
  <c r="D190" i="18" s="1"/>
  <c r="D400" i="18"/>
  <c r="D38" i="18"/>
  <c r="D347" i="18"/>
  <c r="D449" i="18"/>
  <c r="D245" i="22" l="1"/>
  <c r="D246" i="22" s="1"/>
  <c r="D245" i="20"/>
  <c r="D246" i="20" s="1"/>
  <c r="D149" i="22"/>
  <c r="D150" i="22" s="1"/>
  <c r="D245" i="26"/>
  <c r="D246" i="26" s="1"/>
  <c r="B93" i="29" s="1"/>
  <c r="D430" i="18"/>
  <c r="D82" i="24"/>
  <c r="D189" i="24"/>
  <c r="D190" i="24" s="1"/>
  <c r="D288" i="26"/>
  <c r="D289" i="26" s="1"/>
  <c r="D197" i="27"/>
  <c r="D198" i="27" s="1"/>
  <c r="B11" i="27" s="1"/>
  <c r="D402" i="20"/>
  <c r="D403" i="20" s="1"/>
  <c r="D402" i="26"/>
  <c r="D403" i="26" s="1"/>
  <c r="D40" i="22"/>
  <c r="D41" i="22" s="1"/>
  <c r="B55" i="29" s="1"/>
  <c r="D288" i="22"/>
  <c r="D289" i="22" s="1"/>
  <c r="D197" i="23"/>
  <c r="D198" i="23" s="1"/>
  <c r="B11" i="23" s="1"/>
  <c r="D402" i="18"/>
  <c r="D403" i="18" s="1"/>
  <c r="B125" i="29" s="1"/>
  <c r="D349" i="18"/>
  <c r="D350" i="18" s="1"/>
  <c r="B116" i="29" s="1"/>
  <c r="D245" i="18"/>
  <c r="D246" i="18" s="1"/>
  <c r="B89" i="29" s="1"/>
  <c r="D197" i="19"/>
  <c r="D198" i="19" s="1"/>
  <c r="B11" i="19" s="1"/>
  <c r="D149" i="18"/>
  <c r="D150" i="18" s="1"/>
  <c r="B71" i="29" s="1"/>
  <c r="D96" i="18"/>
  <c r="D97" i="18" s="1"/>
  <c r="D288" i="20"/>
  <c r="D289" i="20" s="1"/>
  <c r="D319" i="24"/>
  <c r="D288" i="24"/>
  <c r="D289" i="24" s="1"/>
  <c r="D319" i="18"/>
  <c r="D243" i="20"/>
  <c r="D149" i="20"/>
  <c r="D150" i="20" s="1"/>
  <c r="D96" i="22"/>
  <c r="D97" i="22" s="1"/>
  <c r="B64" i="29" s="1"/>
  <c r="D149" i="26"/>
  <c r="D150" i="26" s="1"/>
  <c r="B75" i="29" s="1"/>
  <c r="D197" i="21"/>
  <c r="D198" i="21" s="1"/>
  <c r="B11" i="21" s="1"/>
  <c r="D197" i="25"/>
  <c r="D198" i="25" s="1"/>
  <c r="B11" i="25" s="1"/>
  <c r="D349" i="26"/>
  <c r="D350" i="26" s="1"/>
  <c r="B120" i="29" s="1"/>
  <c r="D349" i="24"/>
  <c r="D350" i="24" s="1"/>
  <c r="B119" i="29" s="1"/>
  <c r="D504" i="20"/>
  <c r="D505" i="20" s="1"/>
  <c r="B53" i="29"/>
  <c r="B128" i="29"/>
  <c r="B101" i="29"/>
  <c r="B100" i="29"/>
  <c r="B99" i="29"/>
  <c r="B126" i="29"/>
  <c r="B80" i="29"/>
  <c r="B107" i="29"/>
  <c r="B98" i="29"/>
  <c r="A8" i="16"/>
  <c r="B192" i="29"/>
  <c r="B129" i="29"/>
  <c r="B127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3" i="29"/>
  <c r="B57" i="29"/>
  <c r="B56" i="29"/>
  <c r="B54" i="29"/>
  <c r="B191" i="29" l="1"/>
  <c r="B12" i="20"/>
  <c r="B36" i="29"/>
  <c r="B26" i="29"/>
  <c r="D504" i="22"/>
  <c r="D505" i="22" s="1"/>
  <c r="B188" i="29"/>
  <c r="D504" i="18"/>
  <c r="D505" i="18" s="1"/>
  <c r="D504" i="24"/>
  <c r="D505" i="24" s="1"/>
  <c r="D504" i="26"/>
  <c r="D505" i="26" s="1"/>
  <c r="A7" i="25"/>
  <c r="A7" i="27"/>
  <c r="A7" i="19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12" i="24" l="1"/>
  <c r="B28" i="29"/>
  <c r="B38" i="29"/>
  <c r="B12" i="18"/>
  <c r="B25" i="29"/>
  <c r="B35" i="29"/>
  <c r="B12" i="26"/>
  <c r="B29" i="29"/>
  <c r="B39" i="29"/>
  <c r="B12" i="22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D94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<sst xmlns="http://schemas.openxmlformats.org/spreadsheetml/2006/main" count="4699" uniqueCount="484">
  <si>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</si>
  <si>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</si>
  <si>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</si>
  <si>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</si>
  <si>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</si>
  <si>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</si>
  <si>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</si>
  <si>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</si>
  <si>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</si>
  <si>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</si>
  <si>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</si>
  <si>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</si>
  <si>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</si>
  <si>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</si>
  <si>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</si>
  <si>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</si>
  <si>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</si>
  <si>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</si>
  <si>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</si>
  <si>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</si>
  <si>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</si>
  <si>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</si>
  <si>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</si>
  <si>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</si>
  <si>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</si>
  <si>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</si>
  <si>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</si>
  <si>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</si>
  <si>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</si>
  <si>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</si>
  <si>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</si>
  <si>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</si>
  <si>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</si>
  <si>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</si>
  <si>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</si>
  <si>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</si>
  <si>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</si>
  <si>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</si>
  <si>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</si>
  <si>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</si>
  <si>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</si>
  <si>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</si>
  <si>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</si>
  <si>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</si>
  <si>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</si>
  <si>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</si>
  <si>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</si>
  <si>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</si>
  <si>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</si>
  <si>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</si>
  <si>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</si>
  <si>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</si>
  <si>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</si>
  <si>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</si>
  <si>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</si>
  <si>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</si>
  <si>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</si>
  <si>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</si>
  <si>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</si>
  <si>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</si>
  <si>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</si>
  <si>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</si>
  <si>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</si>
  <si>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</si>
  <si>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</si>
  <si>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</si>
  <si>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</si>
  <si>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</si>
  <si>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</si>
  <si>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</si>
  <si>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</si>
  <si>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</si>
  <si>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</si>
  <si>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</si>
  <si>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</si>
  <si>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</si>
  <si>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</si>
  <si>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</si>
  <si>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</si>
  <si>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</si>
  <si>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</si>
  <si>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</si>
  <si>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</si>
  <si>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</si>
  <si>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</si>
  <si>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</si>
  <si>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</si>
  <si>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</si>
  <si>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</si>
  <si>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</si>
  <si>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</si>
  <si>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</si>
  <si>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</si>
  <si>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</si>
  <si>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</si>
  <si>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</si>
  <si>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</si>
  <si>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</si>
  <si>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</si>
  <si>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</si>
  <si>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</si>
  <si>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</si>
  <si>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</si>
  <si>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</si>
  <si>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</si>
  <si>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</si>
  <si>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</si>
  <si>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</si>
  <si>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</si>
  <si>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</si>
  <si>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</si>
  <si>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</si>
  <si>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</si>
  <si>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</si>
  <si>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</si>
  <si>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</si>
  <si>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</si>
  <si>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</si>
  <si>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</si>
  <si>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</si>
  <si>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</si>
  <si>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</si>
  <si>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</si>
  <si>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</si>
  <si>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</si>
  <si>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</si>
  <si>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</si>
  <si>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</si>
  <si>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</si>
  <si>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</si>
  <si>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</si>
  <si>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</si>
  <si>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</si>
  <si>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</si>
  <si>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</si>
  <si>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</si>
  <si>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</si>
  <si>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</si>
  <si>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</si>
  <si>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</si>
  <si>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</si>
  <si>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</si>
  <si>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</si>
  <si>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</si>
  <si>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</si>
  <si>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</si>
  <si>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</si>
  <si>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</si>
  <si>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</si>
  <si>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</si>
  <si>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</si>
  <si>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</si>
  <si>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</si>
  <si>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</si>
  <si>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</si>
  <si>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</si>
  <si>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</si>
  <si>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</si>
  <si>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</si>
  <si>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</si>
  <si>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</si>
  <si>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</si>
  <si>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</si>
  <si>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</si>
  <si>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</si>
  <si>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</si>
  <si>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</si>
  <si>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</si>
  <si>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</si>
  <si>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</si>
  <si>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</si>
  <si>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</si>
  <si>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</si>
  <si>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</si>
  <si>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</si>
  <si>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</si>
  <si>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</si>
  <si>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</si>
  <si>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</si>
  <si>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</si>
  <si>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</si>
  <si>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</si>
  <si>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</si>
  <si>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</si>
  <si>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</si>
  <si>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</si>
  <si>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</si>
  <si>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</si>
  <si>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</si>
  <si>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</si>
  <si>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</si>
  <si>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</si>
  <si>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</si>
  <si>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</si>
  <si>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</si>
  <si>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</si>
  <si>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</si>
  <si>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</si>
  <si>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</si>
  <si>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</si>
  <si>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</si>
  <si>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</si>
  <si>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</si>
  <si>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</si>
  <si>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</si>
  <si>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</si>
  <si>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</si>
  <si>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</si>
  <si>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</si>
  <si>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</si>
  <si>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</si>
  <si>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</si>
  <si>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</si>
  <si>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</si>
  <si>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</si>
  <si>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</si>
  <si>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</si>
  <si>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</si>
  <si>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</si>
  <si>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</si>
  <si>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</si>
  <si>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</si>
  <si>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</si>
  <si>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</si>
  <si>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</si>
  <si>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</si>
  <si>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</si>
  <si>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</si>
  <si>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</si>
  <si>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</si>
  <si>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</si>
  <si>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</si>
  <si>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</si>
  <si>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</si>
  <si>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</si>
  <si>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</si>
  <si>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</si>
  <si>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</si>
  <si>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</si>
  <si>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</si>
  <si>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</si>
  <si>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</si>
  <si>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</si>
  <si>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</si>
  <si>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</si>
  <si>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</si>
  <si>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</si>
  <si>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</si>
  <si>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</si>
  <si>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</si>
  <si>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</si>
  <si>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</si>
  <si>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</si>
  <si>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</si>
  <si>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</si>
  <si>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</si>
  <si>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</si>
  <si>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</si>
  <si>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</si>
  <si>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</si>
  <si>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</si>
  <si>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</si>
  <si>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</si>
  <si>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</si>
  <si>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</si>
  <si>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</si>
  <si>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</si>
  <si>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</si>
  <si>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</si>
  <si>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</si>
  <si>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</si>
  <si>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</si>
  <si>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</si>
  <si>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</si>
  <si>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</si>
  <si>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</si>
  <si>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</si>
  <si>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</si>
  <si>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</si>
  <si>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</si>
  <si>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</si>
  <si>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</si>
  <si>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</si>
  <si>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</si>
  <si>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</si>
  <si>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</si>
  <si>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</si>
  <si>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</si>
  <si>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</si>
  <si>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</si>
  <si>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</si>
  <si>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</si>
  <si>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</si>
  <si>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</si>
  <si>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</si>
  <si>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</si>
  <si>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</si>
  <si>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</si>
  <si>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</si>
  <si>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</si>
  <si>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</si>
  <si>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</si>
  <si>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</si>
  <si>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</si>
  <si>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</si>
  <si>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</si>
  <si>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</si>
  <si>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</si>
  <si>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</si>
  <si>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</si>
  <si>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</si>
  <si>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</si>
  <si>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</si>
  <si>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</si>
  <si>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</si>
  <si>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</si>
  <si>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</si>
  <si>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</si>
  <si>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</si>
  <si>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</si>
  <si>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</si>
  <si>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</si>
  <si>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</si>
  <si>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</si>
  <si>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</si>
  <si>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</si>
  <si>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</si>
  <si>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</si>
  <si>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</si>
  <si>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</si>
  <si>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</si>
  <si>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</si>
  <si>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</si>
  <si>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</si>
  <si>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</si>
  <si>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</si>
  <si>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</si>
  <si>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</si>
  <si>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</si>
  <si>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</si>
  <si>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</si>
  <si>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</si>
  <si>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</si>
  <si>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</si>
  <si>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</si>
  <si>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</si>
  <si>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</si>
  <si>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</si>
  <si>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</si>
  <si>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</si>
  <si>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</si>
  <si>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</si>
  <si>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</si>
  <si>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</si>
  <si>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</si>
  <si>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</si>
  <si>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</si>
  <si>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</si>
  <si>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</si>
  <si>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</si>
  <si>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</si>
  <si>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</si>
  <si>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</si>
  <si>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</si>
  <si>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</si>
  <si>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</si>
  <si>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</si>
  <si>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</si>
  <si>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</si>
  <si>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</si>
  <si>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</si>
  <si>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</si>
  <si>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</si>
  <si>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</si>
  <si>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</si>
  <si>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</si>
  <si>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</si>
  <si>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</si>
  <si>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</si>
  <si>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</si>
  <si>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</si>
  <si>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</si>
  <si>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</si>
  <si>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</si>
  <si>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</si>
  <si>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</si>
  <si>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</si>
  <si>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</si>
  <si>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</si>
  <si>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</si>
  <si>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</si>
  <si>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</si>
  <si>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</si>
  <si>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</si>
  <si>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</si>
  <si>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</si>
  <si>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</si>
  <si>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</si>
  <si>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</si>
  <si>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</si>
  <si>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</si>
  <si>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</si>
  <si>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</si>
  <si>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</si>
  <si>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</si>
  <si>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</si>
  <si>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</si>
  <si>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</si>
  <si>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</si>
  <si>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</si>
  <si>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</si>
  <si>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Raoued</t>
  </si>
  <si>
    <t>Mme Samah SLAIMI &amp; Mr. Bilel HAMDI</t>
  </si>
  <si>
    <t>Directeur du Magasin Mr. Moez NAHDI &amp; Chef des Rayons</t>
  </si>
  <si>
    <t>Le quai de réception manquait de propreté</t>
  </si>
  <si>
    <t xml:space="preserve">Correct </t>
  </si>
  <si>
    <t>Absence de zone de casse / retour. Identifier une zone de casse et zone de produits retours</t>
  </si>
  <si>
    <t>Meuble d'exposition : 
Température affichée 6,1°C 
Température mesurée 5,1°C</t>
  </si>
  <si>
    <t xml:space="preserve">Meuble des surgelés : 
Température affichée -16°C
Température mesurée -21°C
Revoir l'afficheur </t>
  </si>
  <si>
    <t>Certaines caisses ne sont pas propres</t>
  </si>
  <si>
    <t xml:space="preserve">Certains produits manquaient de fraicheur : persil, salade verte, potiron, pomme </t>
  </si>
  <si>
    <t>Renforcer le tri au stockage et au niveau du linéaire</t>
  </si>
  <si>
    <t>Absence de thermomètre. L'opérateur utilise celui de la réception</t>
  </si>
  <si>
    <t>Les horaires de sortie des déchets n'étaient pas fixés et affichés.</t>
  </si>
  <si>
    <t>Changer les instructions moisis</t>
  </si>
  <si>
    <t>Meuble d'exposition : 
Température affichée 4,4°C
Température mesurée 3,5°C</t>
  </si>
  <si>
    <t xml:space="preserve">Absence de distributeur de papier </t>
  </si>
  <si>
    <t xml:space="preserve">La séparation des casiers n'est pas assurée. </t>
  </si>
  <si>
    <t>Absence de local poubelle</t>
  </si>
  <si>
    <t xml:space="preserve">Le produit Carrefour N°1 Viennoiserie : La nouvelle DLC sur l'étiquette balance dépasse la DLC de l'étiquette d'origine. </t>
  </si>
  <si>
    <t>Revoir la durée de vie du produit N°1 viennoiserie</t>
  </si>
  <si>
    <t>Fournir un thermomètre</t>
  </si>
  <si>
    <t>Les autocontrôles disponibles étaient ceux du mois de janvier-février-mars 2017</t>
  </si>
  <si>
    <t xml:space="preserve">Absence de l'enregistrement de décontamination des fruits. Fournir l'enregistrement </t>
  </si>
  <si>
    <t xml:space="preserve">Absence de date de fabrication et DLC sur le produit Deglet Nour FKE.  </t>
  </si>
  <si>
    <t>Présence de boites de conserve cabosées. Renforcer le tri des produits cabosés</t>
  </si>
  <si>
    <t>Prévoir un local conforme pour les déchets</t>
  </si>
  <si>
    <t>La porte principale du quai de réception n'est pas étanche</t>
  </si>
  <si>
    <t>Linéaire n'est pas propre</t>
  </si>
  <si>
    <t>La poignée du meuble des glaces est détachée</t>
  </si>
  <si>
    <t>Revoir l'état du meuble</t>
  </si>
  <si>
    <t>La zone d'exposition de farine n'était pas propre</t>
  </si>
  <si>
    <t>Les éléments de stockage sont rouillés</t>
  </si>
  <si>
    <t>Le revêtement du sol de la chambre froide est écaillé</t>
  </si>
  <si>
    <t>Les plaques de cuisson à pain sont usées, la couche antiadhésive est écaillée</t>
  </si>
  <si>
    <t>Le chariot n'était pas propre. Renforcer le nettoyage et désinfection des équipements de travail</t>
  </si>
  <si>
    <t>La planche de découpe manquait de propreté. Raboter la planche</t>
  </si>
  <si>
    <t>Les chariots d'exposition des pains sont usés</t>
  </si>
  <si>
    <t>Les portes-étiquettes sont rouillées</t>
  </si>
  <si>
    <t>Remplacer les portes étiquettes rouillées</t>
  </si>
  <si>
    <t>Jambon poulet fumé (date d'entame 15/02/17) et Jambon de bœuf (date d'entame 20/02/17) : La période d'exposition de ces produits est très longue</t>
  </si>
  <si>
    <t>Revoir la durée de vie pour chaque produit entreposé après ouverture.</t>
  </si>
  <si>
    <t>Les luminaires suspendus ne sont pas fonctionnels et présence d'un cache luminaire brisé.</t>
  </si>
  <si>
    <t>1/ Présence de fraise moisis dans quelques barquettes du fournisseur "Sanlucar". 
2/ L'étiquetage de quelques paquets de dattes préemballés sont illisibles.</t>
  </si>
  <si>
    <t>Ranger les produits dans la réserve et séparer les produits par catégorie</t>
  </si>
  <si>
    <t>Les sacs de sucre sont entreposés sur des palettes en bois à côté des produits non alimentaires (produits de nettoyage)</t>
  </si>
  <si>
    <t>Transvaser les sacs de sucre sur des palettes plastiques et éviter de les entreposer à côté des produits non alimentaires</t>
  </si>
  <si>
    <t>La zone interne du micro-onde est rouillée</t>
  </si>
  <si>
    <t xml:space="preserve">Présence de fuite d'eau au niveau de la canalisation de la plonge de la salle de pause </t>
  </si>
  <si>
    <t>La personne chargée de la réception portait des vêtements de ville (pantalon et chaussure).</t>
  </si>
  <si>
    <t xml:space="preserve">Les produits alimentaires ne sont pas séparés des produits non alimentaires. Le rangement n'est pas satisfaisant </t>
  </si>
  <si>
    <t>L'étiquetage des produits salami du fournisseur "CHAHIA" est illisible. Aviser le fournisseur sur cet écart.</t>
  </si>
  <si>
    <t>Les pots de glace dans le meuble sont couverts de givre</t>
  </si>
  <si>
    <t>Prévoir une séparation entre la tenue de ville et la tenue de tavail</t>
  </si>
  <si>
    <t>Directeur du Magasin  &amp; Chef des Rayons</t>
  </si>
  <si>
    <t>Dr Hend KAMOUN</t>
  </si>
  <si>
    <t>poids pain sans sel non conforme: poids verifié 193g par rapport a 200g sur l'etiquette</t>
  </si>
  <si>
    <t>manque de verification du thermometre a sonde pour avril 17</t>
  </si>
  <si>
    <t>impression étiquette incomplète vu que l’impression des etiquette se fait en charcuterie car absence de balance en boul/pat</t>
  </si>
  <si>
    <t>revetement du sol de la ch froide est décollé</t>
  </si>
  <si>
    <t>température a cœur des produits entre 7 et 9°C</t>
  </si>
  <si>
    <t>température verifiée 7,4°C et température afffichée 5,4°C</t>
  </si>
  <si>
    <t>absence de balance, fuite d'eau au poste lave main</t>
  </si>
  <si>
    <t>manque de nettoyage du meuble</t>
  </si>
  <si>
    <t xml:space="preserve"> un luminaire suspendu n'est pas fonctionnel et présence d'un cache luminaire fissuré.</t>
  </si>
  <si>
    <t>cumul de givre au niveau du comptoir réféfrigéré</t>
  </si>
  <si>
    <t>présence de trou au niveau du mur qui doit etre colmaté</t>
  </si>
  <si>
    <t>cumul de givre au niveau du comptoir réféfrigéré charcuterie</t>
  </si>
  <si>
    <t>DLC ET DF de la salade mechouia zgolli illisibles</t>
  </si>
  <si>
    <t>Mayonnaise ducros périmé DLC 31/03/17</t>
  </si>
  <si>
    <t>Meuble d'exposition : 
Température affichée 7°C
Température mesurée 5,2°C</t>
  </si>
  <si>
    <t>pas de local</t>
  </si>
  <si>
    <t>GTC non installé</t>
  </si>
  <si>
    <t>analyses prévues pour avril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</si>
</sst>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6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 Light"/>
      <family val="2"/>
    </font>
    <font>
      <sz val="11"/>
      <color rgb="FF00000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16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0" fontId="54" fillId="0" borderId="1" xfId="0" applyFont="1" applyBorder="1" applyAlignment="1" applyProtection="1">
      <alignment horizontal="left" wrapText="1"/>
      <protection locked="0"/>
    </xf>
    <xf numFmtId="0" fontId="55" fillId="0" borderId="1" xfId="0" applyFont="1" applyBorder="1" applyAlignment="1" applyProtection="1">
      <alignment wrapText="1"/>
      <protection locked="0"/>
    </xf>
    <xf numFmtId="0" fontId="55" fillId="0" borderId="1" xfId="0" applyFont="1" applyBorder="1" applyProtection="1">
      <protection locked="0"/>
    </xf>
    <xf numFmtId="0" fontId="55" fillId="0" borderId="7" xfId="0" applyFont="1" applyBorder="1" applyProtection="1"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0.95833333333333337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281-4DD3-B847-C6D428B29AB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281-4DD3-B847-C6D428B29AB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2890624"/>
        <c:axId val="272890064"/>
      </c:barChart>
      <c:catAx>
        <c:axId val="272890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2890064"/>
        <c:crosses val="autoZero"/>
        <c:auto val="1"/>
        <c:lblAlgn val="ctr"/>
        <c:lblOffset val="100"/>
        <c:noMultiLvlLbl val="0"/>
      </c:catAx>
      <c:valAx>
        <c:axId val="272890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2890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0.96666666666666667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56E-44E3-949D-3E677504149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56E-44E3-949D-3E677504149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8286128"/>
        <c:axId val="388286688"/>
      </c:barChart>
      <c:catAx>
        <c:axId val="38828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8286688"/>
        <c:crosses val="autoZero"/>
        <c:auto val="1"/>
        <c:lblAlgn val="ctr"/>
        <c:lblOffset val="100"/>
        <c:noMultiLvlLbl val="0"/>
      </c:catAx>
      <c:valAx>
        <c:axId val="388286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828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DA-49C9-A2D2-986642B456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DA-49C9-A2D2-986642B456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3303504"/>
        <c:axId val="483304064"/>
      </c:barChart>
      <c:catAx>
        <c:axId val="483303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3304064"/>
        <c:crosses val="autoZero"/>
        <c:auto val="1"/>
        <c:lblAlgn val="ctr"/>
        <c:lblOffset val="100"/>
        <c:noMultiLvlLbl val="0"/>
      </c:catAx>
      <c:valAx>
        <c:axId val="483304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3303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F-4911-9D70-D8167387BDB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F-4911-9D70-D8167387BDB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3306864"/>
        <c:axId val="281302128"/>
      </c:barChart>
      <c:catAx>
        <c:axId val="48330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1302128"/>
        <c:crosses val="autoZero"/>
        <c:auto val="1"/>
        <c:lblAlgn val="ctr"/>
        <c:lblOffset val="100"/>
        <c:noMultiLvlLbl val="0"/>
      </c:catAx>
      <c:valAx>
        <c:axId val="281302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3306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17F-4960-BD23-8B140CDD562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17F-4960-BD23-8B140CDD562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1304928"/>
        <c:axId val="281305488"/>
      </c:barChart>
      <c:catAx>
        <c:axId val="28130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1305488"/>
        <c:crosses val="autoZero"/>
        <c:auto val="1"/>
        <c:lblAlgn val="ctr"/>
        <c:lblOffset val="100"/>
        <c:noMultiLvlLbl val="0"/>
      </c:catAx>
      <c:valAx>
        <c:axId val="281305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130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0.95833333333333337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B49-4B76-A918-0DBBAF9124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B49-4B76-A918-0DBBAF9124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9230256"/>
        <c:axId val="389230816"/>
      </c:barChart>
      <c:catAx>
        <c:axId val="389230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9230816"/>
        <c:crosses val="autoZero"/>
        <c:auto val="1"/>
        <c:lblAlgn val="ctr"/>
        <c:lblOffset val="100"/>
        <c:noMultiLvlLbl val="0"/>
      </c:catAx>
      <c:valAx>
        <c:axId val="389230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9230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49-4A0B-8247-B05DAA218CA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49-4A0B-8247-B05DAA218CA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6291152"/>
        <c:axId val="486291712"/>
      </c:barChart>
      <c:catAx>
        <c:axId val="48629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6291712"/>
        <c:crosses val="autoZero"/>
        <c:auto val="1"/>
        <c:lblAlgn val="ctr"/>
        <c:lblOffset val="100"/>
        <c:noMultiLvlLbl val="0"/>
      </c:catAx>
      <c:valAx>
        <c:axId val="486291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6291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0.879746835443038</c:v>
                </c:pt>
                <c:pt idx="1">
                  <c:v>0.81645569620253167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F-4CE3-82DE-656D27A4461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F-4CE3-82DE-656D27A4461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8874208"/>
        <c:axId val="388874768"/>
      </c:barChart>
      <c:catAx>
        <c:axId val="38887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8874768"/>
        <c:crosses val="autoZero"/>
        <c:auto val="1"/>
        <c:lblAlgn val="ctr"/>
        <c:lblOffset val="100"/>
        <c:noMultiLvlLbl val="0"/>
      </c:catAx>
      <c:valAx>
        <c:axId val="388874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8874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0.9044943820224719</c:v>
                </c:pt>
                <c:pt idx="1">
                  <c:v>0.95480225988700562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396-4990-86BF-5F948057EB5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396-4990-86BF-5F948057EB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105088"/>
        <c:axId val="204105648"/>
      </c:barChart>
      <c:catAx>
        <c:axId val="20410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105648"/>
        <c:crosses val="autoZero"/>
        <c:auto val="1"/>
        <c:lblAlgn val="ctr"/>
        <c:lblOffset val="100"/>
        <c:noMultiLvlLbl val="0"/>
      </c:catAx>
      <c:valAx>
        <c:axId val="204105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105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0.89212060873275489</c:v>
                </c:pt>
                <c:pt idx="1">
                  <c:v>0.88562897804476859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7B-4C92-A9A9-E06CE7B643B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7B-4C92-A9A9-E06CE7B643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86260800"/>
        <c:axId val="486261360"/>
        <c:extLst xmlns:c16r2="http://schemas.microsoft.com/office/drawing/2015/06/chart"/>
      </c:barChart>
      <c:catAx>
        <c:axId val="4862608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6261360"/>
        <c:crosses val="autoZero"/>
        <c:auto val="1"/>
        <c:lblAlgn val="ctr"/>
        <c:lblOffset val="100"/>
        <c:noMultiLvlLbl val="0"/>
      </c:catAx>
      <c:valAx>
        <c:axId val="4862613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6260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F4A6-4D34-A06F-33ED9F10FF05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F4A6-4D34-A06F-33ED9F10FF05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F4A6-4D34-A06F-33ED9F10FF05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F4A6-4D34-A06F-33ED9F10FF05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F4A6-4D34-A06F-33ED9F10FF05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F4A6-4D34-A06F-33ED9F10FF05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0.25125000000000003</c:v>
                </c:pt>
                <c:pt idx="1">
                  <c:v>0.59550000000000003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F4A6-4D34-A06F-33ED9F10FF0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F4A6-4D34-A06F-33ED9F10FF0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86264160"/>
        <c:axId val="476063424"/>
        <c:extLst xmlns:c16r2="http://schemas.microsoft.com/office/drawing/2015/06/chart"/>
      </c:barChart>
      <c:catAx>
        <c:axId val="486264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063424"/>
        <c:crosses val="autoZero"/>
        <c:auto val="1"/>
        <c:lblAlgn val="ctr"/>
        <c:lblOffset val="100"/>
        <c:noMultiLvlLbl val="0"/>
      </c:catAx>
      <c:valAx>
        <c:axId val="476063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6264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0.82857142857142863</c:v>
                </c:pt>
                <c:pt idx="1">
                  <c:v>0.94285714285714284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F45-4A3D-BDD7-592E178153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F45-4A3D-BDD7-592E178153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5380896"/>
        <c:axId val="395383136"/>
      </c:barChart>
      <c:catAx>
        <c:axId val="39538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5383136"/>
        <c:crosses val="autoZero"/>
        <c:auto val="1"/>
        <c:lblAlgn val="ctr"/>
        <c:lblOffset val="100"/>
        <c:noMultiLvlLbl val="0"/>
      </c:catAx>
      <c:valAx>
        <c:axId val="39538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5380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ED-49A4-B5B4-0193AA7332A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AED-49A4-B5B4-0193AA7332A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4173920"/>
        <c:axId val="274174480"/>
      </c:barChart>
      <c:catAx>
        <c:axId val="274173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4174480"/>
        <c:crosses val="autoZero"/>
        <c:auto val="1"/>
        <c:lblAlgn val="ctr"/>
        <c:lblOffset val="100"/>
        <c:noMultiLvlLbl val="0"/>
      </c:catAx>
      <c:valAx>
        <c:axId val="274174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4173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0.92307692307692313</c:v>
                </c:pt>
                <c:pt idx="1">
                  <c:v>0.96153846153846156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6AA-44AF-AF47-7CE9FC9EF76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6AA-44AF-AF47-7CE9FC9EF76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2536320"/>
        <c:axId val="392536880"/>
      </c:barChart>
      <c:catAx>
        <c:axId val="39253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2536880"/>
        <c:crosses val="autoZero"/>
        <c:auto val="1"/>
        <c:lblAlgn val="ctr"/>
        <c:lblOffset val="100"/>
        <c:noMultiLvlLbl val="0"/>
      </c:catAx>
      <c:valAx>
        <c:axId val="392536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2536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AB-4237-BD92-8801EACA4A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AB-4237-BD92-8801EACA4A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2539680"/>
        <c:axId val="206690624"/>
      </c:barChart>
      <c:catAx>
        <c:axId val="39253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690624"/>
        <c:crosses val="autoZero"/>
        <c:auto val="1"/>
        <c:lblAlgn val="ctr"/>
        <c:lblOffset val="100"/>
        <c:noMultiLvlLbl val="0"/>
      </c:catAx>
      <c:valAx>
        <c:axId val="206690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253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547-4D1D-AF82-3F53C3AFF87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547-4D1D-AF82-3F53C3AFF8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693424"/>
        <c:axId val="206693984"/>
      </c:barChart>
      <c:catAx>
        <c:axId val="20669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693984"/>
        <c:crosses val="autoZero"/>
        <c:auto val="1"/>
        <c:lblAlgn val="ctr"/>
        <c:lblOffset val="100"/>
        <c:noMultiLvlLbl val="0"/>
      </c:catAx>
      <c:valAx>
        <c:axId val="206693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69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0.86842105263157898</c:v>
                </c:pt>
                <c:pt idx="1">
                  <c:v>0.94736842105263153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E61-41D2-9CC0-EFB2D6F3FB8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E61-41D2-9CC0-EFB2D6F3FB8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8863040"/>
        <c:axId val="388863600"/>
      </c:barChart>
      <c:catAx>
        <c:axId val="388863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8863600"/>
        <c:crosses val="autoZero"/>
        <c:auto val="1"/>
        <c:lblAlgn val="ctr"/>
        <c:lblOffset val="100"/>
        <c:noMultiLvlLbl val="0"/>
      </c:catAx>
      <c:valAx>
        <c:axId val="388863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8863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0.7857142857142857</c:v>
                </c:pt>
                <c:pt idx="1">
                  <c:v>0.6785714285714286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EE5-4315-9061-F89FE1FD50D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EE5-4315-9061-F89FE1FD50D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0405920"/>
        <c:axId val="380406480"/>
      </c:barChart>
      <c:catAx>
        <c:axId val="38040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0406480"/>
        <c:crosses val="autoZero"/>
        <c:auto val="1"/>
        <c:lblAlgn val="ctr"/>
        <c:lblOffset val="100"/>
        <c:noMultiLvlLbl val="0"/>
      </c:catAx>
      <c:valAx>
        <c:axId val="380406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040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0.93548387096774188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964-4A0F-A47B-ED231FCE04D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964-4A0F-A47B-ED231FCE04D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63892096"/>
        <c:axId val="463892656"/>
      </c:barChart>
      <c:catAx>
        <c:axId val="463892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63892656"/>
        <c:crosses val="autoZero"/>
        <c:auto val="1"/>
        <c:lblAlgn val="ctr"/>
        <c:lblOffset val="100"/>
        <c:noMultiLvlLbl val="0"/>
      </c:catAx>
      <c:valAx>
        <c:axId val="463892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63892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="60" zoomScaleNormal="100" workbookViewId="0">
      <selection activeCell="B24" sqref="B24:C24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75" t="s">
        <v>379</v>
      </c>
      <c r="B18" s="275"/>
      <c r="C18" s="275"/>
      <c r="D18" s="276" t="s">
        <v>411</v>
      </c>
      <c r="E18" s="276"/>
      <c r="F18" s="276"/>
      <c r="G18" s="276"/>
      <c r="H18" s="276"/>
      <c r="I18" s="276"/>
      <c r="J18" s="276"/>
      <c r="K18" s="276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77" t="s">
        <v>380</v>
      </c>
      <c r="B21" s="277"/>
      <c r="C21" s="277"/>
      <c r="D21" s="277"/>
      <c r="E21" s="277"/>
      <c r="F21" s="277"/>
      <c r="G21" s="277"/>
      <c r="H21" s="277"/>
      <c r="I21" s="277"/>
      <c r="J21" s="277"/>
      <c r="K21" s="277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71" t="s">
        <v>382</v>
      </c>
      <c r="C23" s="271"/>
      <c r="D23" s="199"/>
      <c r="E23" s="199"/>
      <c r="F23" s="199"/>
      <c r="G23" s="199"/>
      <c r="H23" s="199"/>
      <c r="I23" s="199"/>
      <c r="J23" s="198" t="str">
        <f>D18</f>
        <v>Raoued</v>
      </c>
    </row>
    <row r="24" spans="1:11" ht="33" customHeight="1" x14ac:dyDescent="0.25">
      <c r="A24" s="207" t="s">
        <v>383</v>
      </c>
      <c r="B24" s="270">
        <f>AVERAGE('A1 Exploitation'!D505,'A1 Technique'!D198)</f>
        <v>0.89212060873275489</v>
      </c>
      <c r="C24" s="270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70">
        <f>AVERAGE('A2 Exploitation'!D505,'A2 Technique'!D198)</f>
        <v>0.88562897804476859</v>
      </c>
      <c r="C25" s="270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70">
        <f>AVERAGE('A3 Exploitation'!D505,'A3 Technique'!D198)</f>
        <v>0</v>
      </c>
      <c r="C26" s="270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70">
        <f>AVERAGE('A4 Exploitation'!D505,'A4 Technique'!D198)</f>
        <v>0</v>
      </c>
      <c r="C27" s="270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70">
        <f>AVERAGE('A5 Exploitation'!D505,'A5 Technique'!D198)</f>
        <v>0</v>
      </c>
      <c r="C28" s="270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70">
        <f>AVERAGE('A6 Exploitation'!D505,'A6 Technique'!D198)</f>
        <v>0</v>
      </c>
      <c r="C29" s="270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71" t="s">
        <v>389</v>
      </c>
      <c r="C33" s="271"/>
      <c r="D33" s="199"/>
      <c r="E33" s="199"/>
      <c r="F33" s="199"/>
      <c r="G33" s="199"/>
      <c r="H33" s="199"/>
      <c r="I33" s="199"/>
      <c r="J33" s="198" t="str">
        <f>D18</f>
        <v>Raoued</v>
      </c>
    </row>
    <row r="34" spans="1:10" ht="33" customHeight="1" x14ac:dyDescent="0.25">
      <c r="A34" s="207" t="s">
        <v>383</v>
      </c>
      <c r="B34" s="270">
        <f>'A1 Exploitation'!D505</f>
        <v>0.9044943820224719</v>
      </c>
      <c r="C34" s="270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70">
        <f>'A2 Exploitation'!D505</f>
        <v>0.95480225988700562</v>
      </c>
      <c r="C35" s="270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70">
        <f>'A3 Exploitation'!D505</f>
        <v>0</v>
      </c>
      <c r="C36" s="270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70">
        <f>'A4 Exploitation'!D505</f>
        <v>0</v>
      </c>
      <c r="C37" s="270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70">
        <f>'A5 Exploitation'!D505</f>
        <v>0</v>
      </c>
      <c r="C38" s="270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70">
        <f>'A6 Exploitation'!D505</f>
        <v>0</v>
      </c>
      <c r="C39" s="270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74" t="s">
        <v>390</v>
      </c>
      <c r="C42" s="274"/>
      <c r="D42" s="199"/>
      <c r="E42" s="199"/>
      <c r="F42" s="199"/>
      <c r="G42" s="199"/>
      <c r="H42" s="199"/>
      <c r="I42" s="199"/>
      <c r="J42" s="198" t="str">
        <f>D18</f>
        <v>Raoued</v>
      </c>
    </row>
    <row r="43" spans="1:10" ht="33" customHeight="1" x14ac:dyDescent="0.25">
      <c r="A43" s="207" t="s">
        <v>383</v>
      </c>
      <c r="B43" s="270">
        <f>AVERAGE('A1 Exploitation'!D503, 'A1 Technique'!D196)</f>
        <v>0.25125000000000003</v>
      </c>
      <c r="C43" s="270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70">
        <f>AVERAGE('A2 Exploitation'!D503, 'A2 Technique'!D196)</f>
        <v>0.59550000000000003</v>
      </c>
      <c r="C44" s="270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70">
        <f>AVERAGE('A3 Exploitation'!D503, 'A3 Technique'!D196)</f>
        <v>0</v>
      </c>
      <c r="C45" s="270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70">
        <f>AVERAGE('A4 Exploitation'!D503, 'A4 Technique'!D196)</f>
        <v>0</v>
      </c>
      <c r="C46" s="270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70">
        <f>AVERAGE('A5 Exploitation'!D503, 'A5 Technique'!D196)</f>
        <v>0</v>
      </c>
      <c r="C47" s="270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70">
        <f>AVERAGE('A6 Exploitation'!D503, 'A6 Technique'!D196)</f>
        <v>0</v>
      </c>
      <c r="C48" s="270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71" t="s">
        <v>391</v>
      </c>
      <c r="C51" s="271"/>
      <c r="D51" s="199"/>
      <c r="E51" s="199"/>
      <c r="F51" s="199"/>
      <c r="G51" s="199"/>
      <c r="H51" s="199"/>
      <c r="I51" s="199"/>
      <c r="J51" s="198" t="str">
        <f>D18</f>
        <v>Raoued</v>
      </c>
    </row>
    <row r="52" spans="1:10" ht="33" customHeight="1" x14ac:dyDescent="0.25">
      <c r="A52" s="207" t="s">
        <v>383</v>
      </c>
      <c r="B52" s="273">
        <f>'A1 Exploitation'!D41</f>
        <v>0.91666666666666663</v>
      </c>
      <c r="C52" s="273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73">
        <f>'A2 Exploitation'!D41</f>
        <v>0.95833333333333337</v>
      </c>
      <c r="C53" s="273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73">
        <f>'A3 Exploitation'!D41</f>
        <v>0</v>
      </c>
      <c r="C54" s="273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73">
        <f>'A4 Exploitation'!D41</f>
        <v>0</v>
      </c>
      <c r="C55" s="273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73">
        <f>'A5 Exploitation'!D41</f>
        <v>0</v>
      </c>
      <c r="C56" s="273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73">
        <f>'A6 Exploitation'!D41</f>
        <v>0</v>
      </c>
      <c r="C57" s="273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71" t="s">
        <v>392</v>
      </c>
      <c r="C60" s="271"/>
      <c r="D60" s="199"/>
      <c r="E60" s="199"/>
      <c r="F60" s="199"/>
      <c r="G60" s="199"/>
      <c r="H60" s="199"/>
      <c r="I60" s="199"/>
      <c r="J60" s="198" t="str">
        <f>D18</f>
        <v>Raoued</v>
      </c>
    </row>
    <row r="61" spans="1:10" ht="33" customHeight="1" x14ac:dyDescent="0.25">
      <c r="A61" s="207" t="s">
        <v>383</v>
      </c>
      <c r="B61" s="270">
        <f>'A1 Exploitation'!D97</f>
        <v>0.82857142857142863</v>
      </c>
      <c r="C61" s="270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70">
        <f>'A2 Exploitation'!D97</f>
        <v>0.94285714285714284</v>
      </c>
      <c r="C62" s="270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70">
        <f>'A3 Exploitation'!D97</f>
        <v>0</v>
      </c>
      <c r="C63" s="270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70">
        <f>'A4 Exploitation'!D97</f>
        <v>0</v>
      </c>
      <c r="C64" s="270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70">
        <f>'A5 Exploitation'!D97</f>
        <v>0</v>
      </c>
      <c r="C65" s="270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70">
        <f>'A6 Exploitation'!D97</f>
        <v>0</v>
      </c>
      <c r="C66" s="270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71" t="s">
        <v>393</v>
      </c>
      <c r="C69" s="271"/>
      <c r="D69" s="199"/>
      <c r="E69" s="199"/>
      <c r="F69" s="199"/>
      <c r="G69" s="199"/>
      <c r="H69" s="199"/>
      <c r="I69" s="199"/>
      <c r="J69" s="198" t="str">
        <f>D18</f>
        <v>Raoued</v>
      </c>
    </row>
    <row r="70" spans="1:10" ht="33" customHeight="1" x14ac:dyDescent="0.25">
      <c r="A70" s="207" t="s">
        <v>383</v>
      </c>
      <c r="B70" s="270" t="e">
        <f>'A1 Exploitation'!D150</f>
        <v>#DIV/0!</v>
      </c>
      <c r="C70" s="270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70" t="e">
        <f>'A2 Exploitation'!D150</f>
        <v>#DIV/0!</v>
      </c>
      <c r="C71" s="270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70">
        <f>'A3 Exploitation'!D150</f>
        <v>0</v>
      </c>
      <c r="C72" s="270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70">
        <f>'A4 Exploitation'!D150</f>
        <v>0</v>
      </c>
      <c r="C73" s="270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70">
        <f>'A5 Exploitation'!D150</f>
        <v>0</v>
      </c>
      <c r="C74" s="270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70">
        <f>'A6 Exploitation'!D150</f>
        <v>0</v>
      </c>
      <c r="C75" s="270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71" t="s">
        <v>394</v>
      </c>
      <c r="C78" s="271"/>
      <c r="D78" s="199"/>
      <c r="E78" s="199"/>
      <c r="F78" s="199"/>
      <c r="G78" s="199"/>
      <c r="H78" s="199"/>
      <c r="I78" s="199"/>
      <c r="J78" s="198" t="str">
        <f>D18</f>
        <v>Raoued</v>
      </c>
    </row>
    <row r="79" spans="1:10" ht="33" customHeight="1" x14ac:dyDescent="0.25">
      <c r="A79" s="207" t="s">
        <v>383</v>
      </c>
      <c r="B79" s="270">
        <f>'A1 Exploitation'!D190</f>
        <v>0.92307692307692313</v>
      </c>
      <c r="C79" s="270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70">
        <f>'A2 Exploitation'!D190</f>
        <v>0.96153846153846156</v>
      </c>
      <c r="C80" s="270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70">
        <f>'A3 Exploitation'!D190</f>
        <v>0</v>
      </c>
      <c r="C81" s="270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70">
        <f>'A4 Exploitation'!D190</f>
        <v>0</v>
      </c>
      <c r="C82" s="270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70">
        <f>'A5 Exploitation'!D190</f>
        <v>0</v>
      </c>
      <c r="C83" s="270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70">
        <f>'A6 Exploitation'!D190</f>
        <v>0</v>
      </c>
      <c r="C84" s="270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71" t="s">
        <v>395</v>
      </c>
      <c r="C87" s="271"/>
      <c r="D87" s="199"/>
      <c r="E87" s="199"/>
      <c r="F87" s="199"/>
      <c r="G87" s="199"/>
      <c r="H87" s="199"/>
      <c r="I87" s="199"/>
      <c r="J87" s="198" t="str">
        <f>D18</f>
        <v>Raoued</v>
      </c>
    </row>
    <row r="88" spans="1:10" ht="33" customHeight="1" x14ac:dyDescent="0.25">
      <c r="A88" s="207" t="s">
        <v>383</v>
      </c>
      <c r="B88" s="270" t="e">
        <f>'A1 Exploitation'!D246</f>
        <v>#DIV/0!</v>
      </c>
      <c r="C88" s="270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70" t="e">
        <f>'A2 Exploitation'!D246</f>
        <v>#DIV/0!</v>
      </c>
      <c r="C89" s="270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70">
        <f>'A3 Exploitation'!D246</f>
        <v>0</v>
      </c>
      <c r="C90" s="270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70">
        <f>'A4 Exploitation'!D246</f>
        <v>0</v>
      </c>
      <c r="C91" s="270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70">
        <f>'A5 Exploitation'!D246</f>
        <v>0</v>
      </c>
      <c r="C92" s="270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70">
        <f>'A6 Exploitation'!D246</f>
        <v>0</v>
      </c>
      <c r="C93" s="270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71" t="s">
        <v>396</v>
      </c>
      <c r="C96" s="271"/>
      <c r="D96" s="199"/>
      <c r="E96" s="199"/>
      <c r="F96" s="199"/>
      <c r="G96" s="199"/>
      <c r="H96" s="199"/>
      <c r="I96" s="199"/>
      <c r="J96" s="198" t="str">
        <f>D18</f>
        <v>Raoued</v>
      </c>
    </row>
    <row r="97" spans="1:10" ht="33" customHeight="1" x14ac:dyDescent="0.25">
      <c r="A97" s="207" t="s">
        <v>383</v>
      </c>
      <c r="B97" s="270" t="e">
        <f>'A1 Exploitation'!D289</f>
        <v>#DIV/0!</v>
      </c>
      <c r="C97" s="270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70" t="e">
        <f>'A2 Exploitation'!D289</f>
        <v>#DIV/0!</v>
      </c>
      <c r="C98" s="270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70">
        <f>'A3 Exploitation'!D289</f>
        <v>0</v>
      </c>
      <c r="C99" s="270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70">
        <f>'A4 Exploitation'!D289</f>
        <v>0</v>
      </c>
      <c r="C100" s="270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70">
        <f>'A5 Exploitation'!D289</f>
        <v>0</v>
      </c>
      <c r="C101" s="270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70">
        <f>'A6 Exploitation'!D289</f>
        <v>0</v>
      </c>
      <c r="C102" s="270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71" t="s">
        <v>397</v>
      </c>
      <c r="C105" s="271"/>
      <c r="D105" s="199"/>
      <c r="E105" s="199"/>
      <c r="F105" s="199"/>
      <c r="G105" s="199"/>
      <c r="H105" s="199"/>
      <c r="I105" s="199"/>
      <c r="J105" s="198" t="str">
        <f>D18</f>
        <v>Raoued</v>
      </c>
    </row>
    <row r="106" spans="1:10" ht="33" customHeight="1" x14ac:dyDescent="0.25">
      <c r="A106" s="207" t="s">
        <v>383</v>
      </c>
      <c r="B106" s="270">
        <f>'A1 Exploitation'!D322</f>
        <v>0.86842105263157898</v>
      </c>
      <c r="C106" s="270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70">
        <f>'A2 Exploitation'!D322</f>
        <v>0.94736842105263153</v>
      </c>
      <c r="C107" s="270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70">
        <f>'A3 Exploitation'!D322</f>
        <v>0</v>
      </c>
      <c r="C108" s="270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70">
        <f>'A4 Exploitation'!D322</f>
        <v>0</v>
      </c>
      <c r="C109" s="270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70">
        <f>'A5 Exploitation'!D322</f>
        <v>0</v>
      </c>
      <c r="C110" s="270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70">
        <f>'A6 Exploitation'!D322</f>
        <v>0</v>
      </c>
      <c r="C111" s="270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71" t="s">
        <v>398</v>
      </c>
      <c r="C114" s="271"/>
      <c r="D114" s="199"/>
      <c r="E114" s="199"/>
      <c r="F114" s="199"/>
      <c r="G114" s="199"/>
      <c r="H114" s="199"/>
      <c r="I114" s="199"/>
      <c r="J114" s="198" t="str">
        <f>D18</f>
        <v>Raoued</v>
      </c>
    </row>
    <row r="115" spans="1:10" ht="33" customHeight="1" x14ac:dyDescent="0.25">
      <c r="A115" s="207" t="s">
        <v>383</v>
      </c>
      <c r="B115" s="270">
        <f>'A1 Exploitation'!D350</f>
        <v>0.7857142857142857</v>
      </c>
      <c r="C115" s="270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70">
        <f>'A2 Exploitation'!D350</f>
        <v>0.6785714285714286</v>
      </c>
      <c r="C116" s="270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70">
        <f>'A3 Exploitation'!D350</f>
        <v>0</v>
      </c>
      <c r="C117" s="270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70">
        <f>'A4 Exploitation'!D350</f>
        <v>0</v>
      </c>
      <c r="C118" s="270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70">
        <f>'A5 Exploitation'!D350</f>
        <v>0</v>
      </c>
      <c r="C119" s="270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70">
        <f>'A6 Exploitation'!D350</f>
        <v>0</v>
      </c>
      <c r="C120" s="270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71" t="s">
        <v>399</v>
      </c>
      <c r="C123" s="271"/>
      <c r="D123" s="199"/>
      <c r="E123" s="199"/>
      <c r="F123" s="199"/>
      <c r="G123" s="199"/>
      <c r="H123" s="199"/>
      <c r="I123" s="199"/>
      <c r="J123" s="198" t="str">
        <f>D18</f>
        <v>Raoued</v>
      </c>
    </row>
    <row r="124" spans="1:10" ht="33" customHeight="1" x14ac:dyDescent="0.25">
      <c r="A124" s="207" t="s">
        <v>383</v>
      </c>
      <c r="B124" s="270">
        <f>'A1 Exploitation'!D403</f>
        <v>0.93548387096774188</v>
      </c>
      <c r="C124" s="270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70">
        <f>'A2 Exploitation'!D403</f>
        <v>1</v>
      </c>
      <c r="C125" s="270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70">
        <f>'A3 Exploitation'!D403</f>
        <v>0</v>
      </c>
      <c r="C126" s="270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70">
        <f>'A4 Exploitation'!D403</f>
        <v>0</v>
      </c>
      <c r="C127" s="270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70">
        <f>'A5 Exploitation'!D403</f>
        <v>0</v>
      </c>
      <c r="C128" s="270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70">
        <f>'A6 Exploitation'!D403</f>
        <v>0</v>
      </c>
      <c r="C129" s="270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71" t="s">
        <v>400</v>
      </c>
      <c r="C132" s="271"/>
      <c r="D132" s="199"/>
      <c r="E132" s="199"/>
      <c r="F132" s="199"/>
      <c r="G132" s="199"/>
      <c r="H132" s="199"/>
      <c r="I132" s="199"/>
      <c r="J132" s="198" t="str">
        <f>D18</f>
        <v>Raoued</v>
      </c>
    </row>
    <row r="133" spans="1:10" ht="33" customHeight="1" x14ac:dyDescent="0.25">
      <c r="A133" s="207" t="s">
        <v>383</v>
      </c>
      <c r="B133" s="270">
        <f>'A1 Exploitation'!D433</f>
        <v>0.96666666666666667</v>
      </c>
      <c r="C133" s="270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70">
        <f>'A2 Exploitation'!D433</f>
        <v>1</v>
      </c>
      <c r="C134" s="270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70">
        <f>'A3 Exploitation'!D433</f>
        <v>0</v>
      </c>
      <c r="C135" s="270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70">
        <f>'A4 Exploitation'!D433</f>
        <v>0</v>
      </c>
      <c r="C136" s="270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70">
        <f>'A5 Exploitation'!D433</f>
        <v>0</v>
      </c>
      <c r="C137" s="270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70">
        <f>'A6 Exploitation'!D433</f>
        <v>0</v>
      </c>
      <c r="C138" s="270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71" t="s">
        <v>401</v>
      </c>
      <c r="C141" s="271"/>
      <c r="D141" s="199"/>
      <c r="E141" s="199"/>
      <c r="F141" s="199"/>
      <c r="G141" s="199"/>
      <c r="H141" s="199"/>
      <c r="I141" s="199"/>
      <c r="J141" s="198" t="str">
        <f>D18</f>
        <v>Raoued</v>
      </c>
    </row>
    <row r="142" spans="1:10" ht="33" customHeight="1" x14ac:dyDescent="0.25">
      <c r="A142" s="207" t="s">
        <v>383</v>
      </c>
      <c r="B142" s="270">
        <f>'A1 Exploitation'!D452</f>
        <v>1</v>
      </c>
      <c r="C142" s="270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70">
        <f>'A2 Exploitation'!D452</f>
        <v>1</v>
      </c>
      <c r="C143" s="270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70">
        <f>'A3 Exploitation'!D452</f>
        <v>0</v>
      </c>
      <c r="C144" s="270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70">
        <f>'A4 Exploitation'!D452</f>
        <v>0</v>
      </c>
      <c r="C145" s="270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70">
        <f>'A5 Exploitation'!D452</f>
        <v>0</v>
      </c>
      <c r="C146" s="270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70">
        <f>'A6 Exploitation'!D452</f>
        <v>0</v>
      </c>
      <c r="C147" s="270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71" t="s">
        <v>402</v>
      </c>
      <c r="C150" s="271"/>
      <c r="D150" s="199"/>
      <c r="E150" s="199"/>
      <c r="F150" s="199"/>
      <c r="G150" s="199"/>
      <c r="H150" s="199"/>
      <c r="I150" s="199"/>
      <c r="J150" s="198" t="str">
        <f>D18</f>
        <v>Raoued</v>
      </c>
    </row>
    <row r="151" spans="1:10" ht="33" customHeight="1" x14ac:dyDescent="0.25">
      <c r="A151" s="207" t="s">
        <v>383</v>
      </c>
      <c r="B151" s="270">
        <f>'A1 Exploitation'!D462</f>
        <v>1</v>
      </c>
      <c r="C151" s="270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70">
        <f>'A2 Exploitation'!D462</f>
        <v>1</v>
      </c>
      <c r="C152" s="270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70">
        <f>'A3 Exploitation'!D462</f>
        <v>0</v>
      </c>
      <c r="C153" s="270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70">
        <f>'A4 Exploitation'!D462</f>
        <v>0</v>
      </c>
      <c r="C154" s="270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70">
        <f>'A5 Exploitation'!D462</f>
        <v>0</v>
      </c>
      <c r="C155" s="270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70">
        <f>'A6 Exploitation'!D462</f>
        <v>0</v>
      </c>
      <c r="C156" s="270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71" t="s">
        <v>403</v>
      </c>
      <c r="C159" s="271"/>
      <c r="D159" s="199"/>
      <c r="E159" s="199"/>
      <c r="F159" s="199"/>
      <c r="G159" s="199"/>
      <c r="H159" s="199"/>
      <c r="I159" s="199"/>
      <c r="J159" s="198" t="str">
        <f>D18</f>
        <v>Raoued</v>
      </c>
    </row>
    <row r="160" spans="1:10" ht="33" customHeight="1" x14ac:dyDescent="0.25">
      <c r="A160" s="207" t="s">
        <v>383</v>
      </c>
      <c r="B160" s="270">
        <f>'A1 Exploitation'!D471</f>
        <v>0.75</v>
      </c>
      <c r="C160" s="270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70">
        <f>'A2 Exploitation'!D471</f>
        <v>1</v>
      </c>
      <c r="C161" s="270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70">
        <f>'A3 Exploitation'!D471</f>
        <v>0</v>
      </c>
      <c r="C162" s="270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70">
        <f>'A4 Exploitation'!D471</f>
        <v>0</v>
      </c>
      <c r="C163" s="270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70">
        <f>'A5 Exploitation'!D471</f>
        <v>0</v>
      </c>
      <c r="C164" s="270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70">
        <f>'A6 Exploitation'!D471</f>
        <v>0</v>
      </c>
      <c r="C165" s="270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72"/>
      <c r="C166" s="272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72"/>
      <c r="C167" s="272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71" t="s">
        <v>404</v>
      </c>
      <c r="C168" s="271"/>
      <c r="D168" s="199"/>
      <c r="E168" s="199"/>
      <c r="F168" s="199"/>
      <c r="G168" s="199"/>
      <c r="H168" s="199"/>
      <c r="I168" s="199"/>
      <c r="J168" s="198" t="str">
        <f>D18</f>
        <v>Raoued</v>
      </c>
    </row>
    <row r="169" spans="1:10" ht="33" customHeight="1" x14ac:dyDescent="0.25">
      <c r="A169" s="207" t="s">
        <v>383</v>
      </c>
      <c r="B169" s="270">
        <f>'A1 Exploitation'!D492</f>
        <v>0.95833333333333337</v>
      </c>
      <c r="C169" s="270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70">
        <f>'A2 Exploitation'!D492</f>
        <v>1</v>
      </c>
      <c r="C170" s="270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70">
        <f>'A3 Exploitation'!D492</f>
        <v>0</v>
      </c>
      <c r="C171" s="270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70">
        <f>'A4 Exploitation'!D492</f>
        <v>0</v>
      </c>
      <c r="C172" s="270"/>
    </row>
    <row r="173" spans="1:10" ht="33" customHeight="1" x14ac:dyDescent="0.25">
      <c r="A173" s="206" t="s">
        <v>387</v>
      </c>
      <c r="B173" s="270">
        <f>'A5 Exploitation'!D492</f>
        <v>0</v>
      </c>
      <c r="C173" s="270"/>
    </row>
    <row r="174" spans="1:10" ht="33" customHeight="1" x14ac:dyDescent="0.25">
      <c r="A174" s="206" t="s">
        <v>388</v>
      </c>
      <c r="B174" s="270">
        <f>'A6 Exploitation'!D492</f>
        <v>0</v>
      </c>
      <c r="C174" s="270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71" t="s">
        <v>405</v>
      </c>
      <c r="C177" s="271"/>
      <c r="J177" s="198" t="str">
        <f>D18</f>
        <v>Raoued</v>
      </c>
    </row>
    <row r="178" spans="1:10" ht="33" customHeight="1" x14ac:dyDescent="0.25">
      <c r="A178" s="207" t="s">
        <v>383</v>
      </c>
      <c r="B178" s="270">
        <f>'A1 Exploitation'!D501</f>
        <v>1</v>
      </c>
      <c r="C178" s="270"/>
    </row>
    <row r="179" spans="1:10" ht="33" customHeight="1" x14ac:dyDescent="0.25">
      <c r="A179" s="206" t="s">
        <v>384</v>
      </c>
      <c r="B179" s="270">
        <f>'A2 Exploitation'!D501</f>
        <v>1</v>
      </c>
      <c r="C179" s="270"/>
    </row>
    <row r="180" spans="1:10" ht="33" customHeight="1" x14ac:dyDescent="0.25">
      <c r="A180" s="207" t="s">
        <v>385</v>
      </c>
      <c r="B180" s="270">
        <f>'A3 Exploitation'!D501</f>
        <v>0</v>
      </c>
      <c r="C180" s="270"/>
    </row>
    <row r="181" spans="1:10" ht="33" customHeight="1" x14ac:dyDescent="0.25">
      <c r="A181" s="207" t="s">
        <v>386</v>
      </c>
      <c r="B181" s="270">
        <f>'A4 Exploitation'!D501</f>
        <v>0</v>
      </c>
      <c r="C181" s="270"/>
    </row>
    <row r="182" spans="1:10" ht="33" customHeight="1" x14ac:dyDescent="0.25">
      <c r="A182" s="206" t="s">
        <v>387</v>
      </c>
      <c r="B182" s="270">
        <f>'A5 Exploitation'!D501</f>
        <v>0</v>
      </c>
      <c r="C182" s="270"/>
    </row>
    <row r="183" spans="1:10" ht="33" customHeight="1" x14ac:dyDescent="0.25">
      <c r="A183" s="206" t="s">
        <v>388</v>
      </c>
      <c r="B183" s="270">
        <f>'A6 Exploitation'!D501</f>
        <v>0</v>
      </c>
      <c r="C183" s="270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71" t="s">
        <v>406</v>
      </c>
      <c r="C186" s="271"/>
      <c r="J186" s="198" t="str">
        <f>D18</f>
        <v>Raoued</v>
      </c>
    </row>
    <row r="187" spans="1:10" ht="33" customHeight="1" x14ac:dyDescent="0.25">
      <c r="A187" s="207" t="s">
        <v>383</v>
      </c>
      <c r="B187" s="270">
        <f>'A1 Technique'!D198</f>
        <v>0.879746835443038</v>
      </c>
      <c r="C187" s="270"/>
    </row>
    <row r="188" spans="1:10" ht="33" customHeight="1" x14ac:dyDescent="0.25">
      <c r="A188" s="206" t="s">
        <v>384</v>
      </c>
      <c r="B188" s="270">
        <f>'A2 Technique'!D198</f>
        <v>0.81645569620253167</v>
      </c>
      <c r="C188" s="270"/>
    </row>
    <row r="189" spans="1:10" ht="33" customHeight="1" x14ac:dyDescent="0.25">
      <c r="A189" s="207" t="s">
        <v>385</v>
      </c>
      <c r="B189" s="270">
        <f>'A3 Technique'!D198</f>
        <v>0</v>
      </c>
      <c r="C189" s="270"/>
    </row>
    <row r="190" spans="1:10" ht="33" customHeight="1" x14ac:dyDescent="0.25">
      <c r="A190" s="207" t="s">
        <v>386</v>
      </c>
      <c r="B190" s="270">
        <f>'A4 Technique'!D198</f>
        <v>0</v>
      </c>
      <c r="C190" s="270"/>
    </row>
    <row r="191" spans="1:10" ht="33" customHeight="1" x14ac:dyDescent="0.25">
      <c r="A191" s="206" t="s">
        <v>387</v>
      </c>
      <c r="B191" s="270">
        <f>'A5 Technique'!D198</f>
        <v>0</v>
      </c>
      <c r="C191" s="270"/>
    </row>
    <row r="192" spans="1:10" ht="33" customHeight="1" x14ac:dyDescent="0.25">
      <c r="A192" s="206" t="s">
        <v>388</v>
      </c>
      <c r="B192" s="270">
        <f>'A6 Technique'!D198</f>
        <v>0</v>
      </c>
      <c r="C192" s="270"/>
    </row>
  </sheetData>
  <sheetProtection algorithmName="SHA-512" hashValue="2U2DsOybyLKB0xZ61f0+hdLKcc+xCL2YLuCi+5vXVHmdCxedwiJJftnZ2DpnbzF7v3KHeP7ui59L7fn/FONAmQ==" saltValue="5HQpdJPobYlOlE1IpKIUmA==" spinCount="100000" sheet="1" objects="1" scenarios="1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275" zoomScale="70" zoomScaleNormal="70" workbookViewId="0">
      <selection activeCell="D233" sqref="D233:F240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1"/>
      <c r="E1" s="291"/>
      <c r="F1" s="291"/>
      <c r="G1" s="291"/>
      <c r="H1" s="291"/>
      <c r="I1" s="291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2" t="s">
        <v>201</v>
      </c>
      <c r="B7" s="292"/>
      <c r="C7" s="292"/>
      <c r="D7" s="292"/>
      <c r="E7" s="292"/>
      <c r="F7" s="292"/>
      <c r="G7" s="213"/>
      <c r="H7" s="213"/>
      <c r="I7" s="213"/>
    </row>
    <row r="8" spans="1:9" ht="29.25" x14ac:dyDescent="0.5">
      <c r="A8" s="293" t="str">
        <f>'Page de garde'!D18</f>
        <v>Raoued</v>
      </c>
      <c r="B8" s="293"/>
      <c r="C8" s="293"/>
      <c r="D8" s="293"/>
      <c r="E8" s="293"/>
      <c r="F8" s="293"/>
      <c r="G8" s="216"/>
      <c r="H8" s="216"/>
      <c r="I8" s="213"/>
    </row>
    <row r="9" spans="1:9" ht="24.75" x14ac:dyDescent="0.5">
      <c r="A9" s="38" t="s">
        <v>44</v>
      </c>
      <c r="B9" s="294"/>
      <c r="C9" s="294"/>
      <c r="D9" s="294"/>
      <c r="E9" s="294"/>
      <c r="F9" s="294"/>
      <c r="G9" s="216"/>
      <c r="H9" s="216"/>
      <c r="I9" s="213"/>
    </row>
    <row r="10" spans="1:9" ht="24.75" x14ac:dyDescent="0.5">
      <c r="A10" s="39" t="s">
        <v>46</v>
      </c>
      <c r="B10" s="295"/>
      <c r="C10" s="295"/>
      <c r="D10" s="295"/>
      <c r="E10" s="295"/>
      <c r="F10" s="295"/>
      <c r="G10" s="216"/>
      <c r="H10" s="216"/>
      <c r="I10" s="213"/>
    </row>
    <row r="11" spans="1:9" ht="24.75" x14ac:dyDescent="0.5">
      <c r="A11" s="38" t="s">
        <v>45</v>
      </c>
      <c r="B11" s="290"/>
      <c r="C11" s="290"/>
      <c r="D11" s="290"/>
      <c r="E11" s="290"/>
      <c r="F11" s="290"/>
      <c r="G11" s="216"/>
      <c r="H11" s="216"/>
      <c r="I11" s="213"/>
    </row>
    <row r="12" spans="1:9" ht="24.75" x14ac:dyDescent="0.5">
      <c r="A12" s="38" t="s">
        <v>276</v>
      </c>
      <c r="B12" s="283">
        <f>D505</f>
        <v>0</v>
      </c>
      <c r="C12" s="283"/>
      <c r="D12" s="283"/>
      <c r="E12" s="283"/>
      <c r="F12" s="283"/>
      <c r="G12" s="216"/>
      <c r="H12" s="216"/>
      <c r="I12" s="213"/>
    </row>
    <row r="13" spans="1:9" ht="22.5" x14ac:dyDescent="0.45">
      <c r="A13" s="35"/>
      <c r="B13" s="36"/>
      <c r="C13" s="36"/>
      <c r="D13" s="284"/>
      <c r="E13" s="284"/>
      <c r="F13" s="284"/>
      <c r="G13" s="284"/>
      <c r="H13" s="284"/>
      <c r="I13" s="3"/>
    </row>
    <row r="14" spans="1:9" ht="16.5" customHeight="1" x14ac:dyDescent="0.3">
      <c r="A14" s="285" t="s">
        <v>32</v>
      </c>
      <c r="B14" s="286" t="s">
        <v>33</v>
      </c>
      <c r="C14" s="286"/>
      <c r="D14" s="286" t="s">
        <v>48</v>
      </c>
      <c r="E14" s="287" t="s">
        <v>358</v>
      </c>
      <c r="F14" s="286" t="s">
        <v>214</v>
      </c>
      <c r="G14" s="36"/>
      <c r="H14" s="36"/>
    </row>
    <row r="15" spans="1:9" ht="16.5" customHeight="1" x14ac:dyDescent="0.3">
      <c r="A15" s="285"/>
      <c r="B15" s="77" t="s">
        <v>36</v>
      </c>
      <c r="C15" s="77" t="s">
        <v>35</v>
      </c>
      <c r="D15" s="286"/>
      <c r="E15" s="287"/>
      <c r="F15" s="286"/>
      <c r="G15" s="36"/>
      <c r="H15" s="36"/>
    </row>
    <row r="16" spans="1:9" ht="18" x14ac:dyDescent="0.35">
      <c r="A16" s="278" t="s">
        <v>0</v>
      </c>
      <c r="B16" s="278"/>
      <c r="C16" s="278"/>
      <c r="D16" s="278"/>
      <c r="E16" s="278"/>
      <c r="F16" s="278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8" t="s">
        <v>1</v>
      </c>
      <c r="B18" s="289"/>
      <c r="C18" s="289"/>
      <c r="D18" s="289"/>
      <c r="E18" s="289"/>
      <c r="F18" s="289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9" t="s">
        <v>18</v>
      </c>
      <c r="B26" s="280"/>
      <c r="C26" s="280"/>
      <c r="D26" s="280"/>
      <c r="E26" s="280"/>
      <c r="F26" s="280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8" t="s">
        <v>137</v>
      </c>
      <c r="B43" s="278"/>
      <c r="C43" s="278"/>
      <c r="D43" s="278"/>
      <c r="E43" s="278"/>
      <c r="F43" s="278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1" t="s">
        <v>63</v>
      </c>
      <c r="B45" s="282"/>
      <c r="C45" s="282"/>
      <c r="D45" s="282"/>
      <c r="E45" s="282"/>
      <c r="F45" s="282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9" t="s">
        <v>65</v>
      </c>
      <c r="B57" s="280"/>
      <c r="C57" s="280"/>
      <c r="D57" s="280"/>
      <c r="E57" s="280"/>
      <c r="F57" s="280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9" t="s">
        <v>25</v>
      </c>
      <c r="B84" s="280"/>
      <c r="C84" s="280"/>
      <c r="D84" s="280"/>
      <c r="E84" s="280"/>
      <c r="F84" s="280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8" t="s">
        <v>129</v>
      </c>
      <c r="B99" s="278"/>
      <c r="C99" s="278"/>
      <c r="D99" s="278"/>
      <c r="E99" s="278"/>
      <c r="F99" s="278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1" t="s">
        <v>63</v>
      </c>
      <c r="B101" s="282"/>
      <c r="C101" s="282"/>
      <c r="D101" s="282"/>
      <c r="E101" s="282"/>
      <c r="F101" s="282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9" t="s">
        <v>133</v>
      </c>
      <c r="B113" s="280"/>
      <c r="C113" s="280"/>
      <c r="D113" s="280"/>
      <c r="E113" s="280"/>
      <c r="F113" s="280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9" t="s">
        <v>73</v>
      </c>
      <c r="B137" s="280"/>
      <c r="C137" s="280"/>
      <c r="D137" s="280"/>
      <c r="E137" s="280"/>
      <c r="F137" s="280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8" t="s">
        <v>130</v>
      </c>
      <c r="B152" s="278"/>
      <c r="C152" s="278"/>
      <c r="D152" s="278"/>
      <c r="E152" s="278"/>
      <c r="F152" s="278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1" t="s">
        <v>63</v>
      </c>
      <c r="B154" s="282"/>
      <c r="C154" s="282"/>
      <c r="D154" s="282"/>
      <c r="E154" s="282"/>
      <c r="F154" s="282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9" t="s">
        <v>134</v>
      </c>
      <c r="B166" s="280"/>
      <c r="C166" s="280"/>
      <c r="D166" s="280"/>
      <c r="E166" s="280"/>
      <c r="F166" s="280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8" t="s">
        <v>167</v>
      </c>
      <c r="B192" s="278"/>
      <c r="C192" s="278"/>
      <c r="D192" s="278"/>
      <c r="E192" s="278"/>
      <c r="F192" s="278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9" t="s">
        <v>158</v>
      </c>
      <c r="B194" s="280"/>
      <c r="C194" s="280"/>
      <c r="D194" s="280"/>
      <c r="E194" s="280"/>
      <c r="F194" s="280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9" t="s">
        <v>76</v>
      </c>
      <c r="B209" s="280"/>
      <c r="C209" s="280"/>
      <c r="D209" s="280"/>
      <c r="E209" s="280"/>
      <c r="F209" s="280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9" t="s">
        <v>191</v>
      </c>
      <c r="B232" s="280"/>
      <c r="C232" s="280"/>
      <c r="D232" s="280"/>
      <c r="E232" s="280"/>
      <c r="F232" s="280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8" t="s">
        <v>78</v>
      </c>
      <c r="B248" s="278"/>
      <c r="C248" s="278"/>
      <c r="D248" s="278"/>
      <c r="E248" s="278"/>
      <c r="F248" s="278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9" t="s">
        <v>79</v>
      </c>
      <c r="B250" s="280"/>
      <c r="C250" s="280"/>
      <c r="D250" s="280"/>
      <c r="E250" s="280"/>
      <c r="F250" s="280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9" t="s">
        <v>81</v>
      </c>
      <c r="B266" s="280"/>
      <c r="C266" s="280"/>
      <c r="D266" s="280"/>
      <c r="E266" s="280"/>
      <c r="F266" s="280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8" t="s">
        <v>4</v>
      </c>
      <c r="B291" s="278"/>
      <c r="C291" s="278"/>
      <c r="D291" s="278"/>
      <c r="E291" s="278"/>
      <c r="F291" s="278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9" t="s">
        <v>19</v>
      </c>
      <c r="B293" s="280"/>
      <c r="C293" s="280"/>
      <c r="D293" s="280"/>
      <c r="E293" s="280"/>
      <c r="F293" s="280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9" t="s">
        <v>122</v>
      </c>
      <c r="B305" s="280"/>
      <c r="C305" s="280"/>
      <c r="D305" s="280"/>
      <c r="E305" s="280"/>
      <c r="F305" s="280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8" t="s">
        <v>21</v>
      </c>
      <c r="B324" s="278"/>
      <c r="C324" s="278"/>
      <c r="D324" s="278"/>
      <c r="E324" s="278"/>
      <c r="F324" s="278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9" t="s">
        <v>12</v>
      </c>
      <c r="B326" s="280"/>
      <c r="C326" s="280"/>
      <c r="D326" s="280"/>
      <c r="E326" s="280"/>
      <c r="F326" s="280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9" t="s">
        <v>25</v>
      </c>
      <c r="B339" s="280"/>
      <c r="C339" s="280"/>
      <c r="D339" s="280"/>
      <c r="E339" s="280"/>
      <c r="F339" s="280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8" t="s">
        <v>8</v>
      </c>
      <c r="B352" s="278"/>
      <c r="C352" s="278"/>
      <c r="D352" s="278"/>
      <c r="E352" s="278"/>
      <c r="F352" s="278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1" t="s">
        <v>113</v>
      </c>
      <c r="B354" s="282"/>
      <c r="C354" s="282"/>
      <c r="D354" s="282"/>
      <c r="E354" s="282"/>
      <c r="F354" s="282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9" t="s">
        <v>25</v>
      </c>
      <c r="B366" s="280"/>
      <c r="C366" s="280"/>
      <c r="D366" s="280"/>
      <c r="E366" s="280"/>
      <c r="F366" s="280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9" t="s">
        <v>124</v>
      </c>
      <c r="B382" s="280"/>
      <c r="C382" s="280"/>
      <c r="D382" s="280"/>
      <c r="E382" s="280"/>
      <c r="F382" s="280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79" t="s">
        <v>29</v>
      </c>
      <c r="B391" s="280"/>
      <c r="C391" s="280"/>
      <c r="D391" s="280"/>
      <c r="E391" s="280"/>
      <c r="F391" s="280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8" t="s">
        <v>125</v>
      </c>
      <c r="B405" s="278"/>
      <c r="C405" s="278"/>
      <c r="D405" s="278"/>
      <c r="E405" s="278"/>
      <c r="F405" s="278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1" t="s">
        <v>19</v>
      </c>
      <c r="B407" s="282"/>
      <c r="C407" s="282"/>
      <c r="D407" s="282"/>
      <c r="E407" s="282"/>
      <c r="F407" s="282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1" t="s">
        <v>122</v>
      </c>
      <c r="B418" s="282"/>
      <c r="C418" s="282"/>
      <c r="D418" s="282"/>
      <c r="E418" s="282"/>
      <c r="F418" s="282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8" t="s">
        <v>374</v>
      </c>
      <c r="B435" s="278"/>
      <c r="C435" s="278"/>
      <c r="D435" s="278"/>
      <c r="E435" s="278"/>
      <c r="F435" s="278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9" t="s">
        <v>375</v>
      </c>
      <c r="B437" s="280"/>
      <c r="C437" s="280"/>
      <c r="D437" s="280"/>
      <c r="E437" s="280"/>
      <c r="F437" s="280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9" t="s">
        <v>31</v>
      </c>
      <c r="B444" s="280"/>
      <c r="C444" s="280"/>
      <c r="D444" s="280"/>
      <c r="E444" s="280"/>
      <c r="F444" s="280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8" t="s">
        <v>180</v>
      </c>
      <c r="B454" s="278"/>
      <c r="C454" s="278"/>
      <c r="D454" s="278"/>
      <c r="E454" s="278"/>
      <c r="F454" s="27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8" t="s">
        <v>87</v>
      </c>
      <c r="B464" s="278"/>
      <c r="C464" s="278"/>
      <c r="D464" s="278"/>
      <c r="E464" s="278"/>
      <c r="F464" s="27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8" t="s">
        <v>151</v>
      </c>
      <c r="B473" s="278"/>
      <c r="C473" s="278"/>
      <c r="D473" s="278"/>
      <c r="E473" s="278"/>
      <c r="F473" s="27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8" t="s">
        <v>152</v>
      </c>
      <c r="B494" s="278"/>
      <c r="C494" s="278"/>
      <c r="D494" s="278"/>
      <c r="E494" s="278"/>
      <c r="F494" s="278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VtYb+Q5gffBF2kTxe6PIpurPfTodNzWRniRfSrlJlfVC9jxBUAqWhAqdig5sUh9vbhTZUGioWCMTTysvCo+S7Q==" saltValue="wMTsbu7IEACQZzTU1xxw3w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8"/>
      <c r="E1" s="308"/>
      <c r="F1" s="308"/>
      <c r="G1" s="308"/>
      <c r="H1" s="308"/>
      <c r="I1" s="308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2" t="s">
        <v>52</v>
      </c>
      <c r="B6" s="292"/>
      <c r="C6" s="292"/>
      <c r="D6" s="292"/>
      <c r="E6" s="292"/>
      <c r="F6" s="292"/>
      <c r="G6" s="216"/>
      <c r="H6" s="216"/>
      <c r="I6" s="216"/>
    </row>
    <row r="7" spans="1:9" s="36" customFormat="1" ht="21.75" customHeight="1" x14ac:dyDescent="0.5">
      <c r="A7" s="293" t="str">
        <f>'A1 Exploitation'!A8:F8</f>
        <v>Raoued</v>
      </c>
      <c r="B7" s="293"/>
      <c r="C7" s="293"/>
      <c r="D7" s="293"/>
      <c r="E7" s="293"/>
      <c r="F7" s="293"/>
      <c r="G7" s="216"/>
      <c r="H7" s="216"/>
      <c r="I7" s="216"/>
    </row>
    <row r="8" spans="1:9" s="36" customFormat="1" ht="24.75" x14ac:dyDescent="0.5">
      <c r="A8" s="38" t="s">
        <v>44</v>
      </c>
      <c r="B8" s="309">
        <f>'A5 Exploitation'!B9:F9</f>
        <v>0</v>
      </c>
      <c r="C8" s="309"/>
      <c r="D8" s="309"/>
      <c r="E8" s="309"/>
      <c r="F8" s="309"/>
      <c r="G8" s="216"/>
      <c r="H8" s="216"/>
      <c r="I8" s="216"/>
    </row>
    <row r="9" spans="1:9" s="36" customFormat="1" ht="24.75" x14ac:dyDescent="0.5">
      <c r="A9" s="39" t="s">
        <v>46</v>
      </c>
      <c r="B9" s="310">
        <f>'A5 Exploitation'!B10:F10</f>
        <v>0</v>
      </c>
      <c r="C9" s="310"/>
      <c r="D9" s="310"/>
      <c r="E9" s="310"/>
      <c r="F9" s="310"/>
      <c r="G9" s="216"/>
      <c r="H9" s="216"/>
      <c r="I9" s="216"/>
    </row>
    <row r="10" spans="1:9" s="36" customFormat="1" ht="24.75" x14ac:dyDescent="0.5">
      <c r="A10" s="38" t="s">
        <v>45</v>
      </c>
      <c r="B10" s="307">
        <f>'A5 Exploitation'!B11:F11</f>
        <v>0</v>
      </c>
      <c r="C10" s="307"/>
      <c r="D10" s="307"/>
      <c r="E10" s="307"/>
      <c r="F10" s="307"/>
      <c r="G10" s="216"/>
      <c r="H10" s="216"/>
      <c r="I10" s="216"/>
    </row>
    <row r="11" spans="1:9" s="36" customFormat="1" ht="24.75" x14ac:dyDescent="0.5">
      <c r="A11" s="38" t="s">
        <v>341</v>
      </c>
      <c r="B11" s="311">
        <f>D198</f>
        <v>0</v>
      </c>
      <c r="C11" s="311"/>
      <c r="D11" s="311"/>
      <c r="E11" s="311"/>
      <c r="F11" s="311"/>
      <c r="G11" s="216"/>
      <c r="H11" s="216"/>
      <c r="I11" s="216"/>
    </row>
    <row r="12" spans="1:9" s="36" customFormat="1" ht="22.5" x14ac:dyDescent="0.45">
      <c r="A12" s="35"/>
      <c r="D12" s="284"/>
      <c r="E12" s="284"/>
      <c r="F12" s="284"/>
      <c r="G12" s="284"/>
      <c r="H12" s="284"/>
      <c r="I12" s="40"/>
    </row>
    <row r="13" spans="1:9" s="36" customFormat="1" ht="11.25" customHeight="1" x14ac:dyDescent="0.3">
      <c r="A13" s="285" t="s">
        <v>32</v>
      </c>
      <c r="B13" s="286" t="s">
        <v>33</v>
      </c>
      <c r="C13" s="286"/>
      <c r="D13" s="286" t="s">
        <v>48</v>
      </c>
      <c r="E13" s="286" t="s">
        <v>213</v>
      </c>
      <c r="F13" s="286" t="s">
        <v>214</v>
      </c>
    </row>
    <row r="14" spans="1:9" s="36" customFormat="1" ht="12.75" customHeight="1" x14ac:dyDescent="0.3">
      <c r="A14" s="285"/>
      <c r="B14" s="70" t="s">
        <v>36</v>
      </c>
      <c r="C14" s="70" t="s">
        <v>35</v>
      </c>
      <c r="D14" s="286"/>
      <c r="E14" s="286"/>
      <c r="F14" s="286"/>
    </row>
    <row r="15" spans="1:9" x14ac:dyDescent="0.3">
      <c r="A15" s="41"/>
      <c r="B15" s="41"/>
      <c r="C15" s="41"/>
      <c r="D15" s="41"/>
    </row>
    <row r="16" spans="1:9" ht="19.5" x14ac:dyDescent="0.4">
      <c r="A16" s="312" t="s">
        <v>0</v>
      </c>
      <c r="B16" s="313"/>
      <c r="C16" s="313"/>
      <c r="D16" s="313"/>
      <c r="E16" s="313"/>
      <c r="F16" s="313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4" t="s">
        <v>38</v>
      </c>
      <c r="B22" s="301"/>
      <c r="C22" s="302"/>
      <c r="D22" s="215">
        <f>SUM(B17:C21)</f>
        <v>0</v>
      </c>
    </row>
    <row r="23" spans="1:6" x14ac:dyDescent="0.3">
      <c r="A23" s="298" t="s">
        <v>342</v>
      </c>
      <c r="B23" s="299"/>
      <c r="C23" s="300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6" t="s">
        <v>4</v>
      </c>
      <c r="B25" s="297"/>
      <c r="C25" s="297"/>
      <c r="D25" s="297"/>
      <c r="E25" s="297"/>
      <c r="F25" s="297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8" t="s">
        <v>38</v>
      </c>
      <c r="B32" s="299"/>
      <c r="C32" s="300"/>
      <c r="D32" s="214">
        <f>SUM(B26:C31)</f>
        <v>0</v>
      </c>
    </row>
    <row r="33" spans="1:6" x14ac:dyDescent="0.3">
      <c r="A33" s="298" t="s">
        <v>342</v>
      </c>
      <c r="B33" s="299"/>
      <c r="C33" s="300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6" t="s">
        <v>246</v>
      </c>
      <c r="B35" s="297"/>
      <c r="C35" s="297"/>
      <c r="D35" s="297"/>
      <c r="E35" s="297"/>
      <c r="F35" s="297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8" t="s">
        <v>38</v>
      </c>
      <c r="B41" s="299"/>
      <c r="C41" s="300"/>
      <c r="D41" s="214">
        <f>SUM(B36:C40)</f>
        <v>0</v>
      </c>
      <c r="E41" s="37"/>
      <c r="F41" s="37"/>
    </row>
    <row r="42" spans="1:6" s="50" customFormat="1" x14ac:dyDescent="0.3">
      <c r="A42" s="298" t="s">
        <v>342</v>
      </c>
      <c r="B42" s="299"/>
      <c r="C42" s="300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5" t="s">
        <v>21</v>
      </c>
      <c r="B44" s="306"/>
      <c r="C44" s="306"/>
      <c r="D44" s="306"/>
      <c r="E44" s="306"/>
      <c r="F44" s="306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8" t="s">
        <v>38</v>
      </c>
      <c r="B51" s="299"/>
      <c r="C51" s="300"/>
      <c r="D51" s="214">
        <f>SUM(B45:C50)</f>
        <v>0</v>
      </c>
    </row>
    <row r="52" spans="1:6" x14ac:dyDescent="0.3">
      <c r="A52" s="298" t="s">
        <v>342</v>
      </c>
      <c r="B52" s="299"/>
      <c r="C52" s="300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6" t="s">
        <v>8</v>
      </c>
      <c r="B54" s="297"/>
      <c r="C54" s="297"/>
      <c r="D54" s="297"/>
      <c r="E54" s="297"/>
      <c r="F54" s="297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8" t="s">
        <v>38</v>
      </c>
      <c r="B62" s="299"/>
      <c r="C62" s="300"/>
      <c r="D62" s="214">
        <f>SUM(B55:C61)</f>
        <v>0</v>
      </c>
    </row>
    <row r="63" spans="1:6" x14ac:dyDescent="0.3">
      <c r="A63" s="298" t="s">
        <v>342</v>
      </c>
      <c r="B63" s="299"/>
      <c r="C63" s="300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6" t="s">
        <v>143</v>
      </c>
      <c r="B65" s="297"/>
      <c r="C65" s="297"/>
      <c r="D65" s="297"/>
      <c r="E65" s="297"/>
      <c r="F65" s="297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8" t="s">
        <v>38</v>
      </c>
      <c r="B83" s="299"/>
      <c r="C83" s="300"/>
      <c r="D83" s="214">
        <f>SUM(B66:C82)</f>
        <v>0</v>
      </c>
    </row>
    <row r="84" spans="1:6" x14ac:dyDescent="0.3">
      <c r="A84" s="298" t="s">
        <v>342</v>
      </c>
      <c r="B84" s="299"/>
      <c r="C84" s="300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6" t="s">
        <v>237</v>
      </c>
      <c r="B86" s="297"/>
      <c r="C86" s="297"/>
      <c r="D86" s="297"/>
      <c r="E86" s="297"/>
      <c r="F86" s="297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8" t="s">
        <v>38</v>
      </c>
      <c r="B101" s="299"/>
      <c r="C101" s="300"/>
      <c r="D101" s="214">
        <f>SUM(B87:C100)</f>
        <v>0</v>
      </c>
    </row>
    <row r="102" spans="1:6" x14ac:dyDescent="0.3">
      <c r="A102" s="298" t="s">
        <v>342</v>
      </c>
      <c r="B102" s="299"/>
      <c r="C102" s="300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6" t="s">
        <v>238</v>
      </c>
      <c r="B105" s="297"/>
      <c r="C105" s="297"/>
      <c r="D105" s="297"/>
      <c r="E105" s="297"/>
      <c r="F105" s="297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8" t="s">
        <v>38</v>
      </c>
      <c r="B117" s="299"/>
      <c r="C117" s="300"/>
      <c r="D117" s="214">
        <f>SUM(B106:C116)</f>
        <v>0</v>
      </c>
      <c r="E117" s="37"/>
      <c r="F117" s="37"/>
    </row>
    <row r="118" spans="1:6" s="50" customFormat="1" x14ac:dyDescent="0.3">
      <c r="A118" s="298" t="s">
        <v>342</v>
      </c>
      <c r="B118" s="299"/>
      <c r="C118" s="300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6" t="s">
        <v>208</v>
      </c>
      <c r="B120" s="297"/>
      <c r="C120" s="297"/>
      <c r="D120" s="297"/>
      <c r="E120" s="297"/>
      <c r="F120" s="297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8" t="s">
        <v>38</v>
      </c>
      <c r="B132" s="299"/>
      <c r="C132" s="300"/>
      <c r="D132" s="214">
        <f>SUM(B121:C131)</f>
        <v>0</v>
      </c>
    </row>
    <row r="133" spans="1:6" x14ac:dyDescent="0.3">
      <c r="A133" s="298" t="s">
        <v>342</v>
      </c>
      <c r="B133" s="299"/>
      <c r="C133" s="300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6" t="s">
        <v>78</v>
      </c>
      <c r="B135" s="297"/>
      <c r="C135" s="297"/>
      <c r="D135" s="297"/>
      <c r="E135" s="297"/>
      <c r="F135" s="297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8" t="s">
        <v>38</v>
      </c>
      <c r="B148" s="299"/>
      <c r="C148" s="300"/>
      <c r="D148" s="214">
        <f>SUM(B136:C147)</f>
        <v>0</v>
      </c>
    </row>
    <row r="149" spans="1:6" x14ac:dyDescent="0.3">
      <c r="A149" s="298" t="s">
        <v>342</v>
      </c>
      <c r="B149" s="299"/>
      <c r="C149" s="300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6" t="s">
        <v>243</v>
      </c>
      <c r="B151" s="297"/>
      <c r="C151" s="297"/>
      <c r="D151" s="297"/>
      <c r="E151" s="297"/>
      <c r="F151" s="297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8" t="s">
        <v>38</v>
      </c>
      <c r="B160" s="301"/>
      <c r="C160" s="302"/>
      <c r="D160" s="215">
        <f>SUM(B152:C159)</f>
        <v>0</v>
      </c>
    </row>
    <row r="161" spans="1:6" x14ac:dyDescent="0.3">
      <c r="A161" s="298" t="s">
        <v>342</v>
      </c>
      <c r="B161" s="299"/>
      <c r="C161" s="300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6" t="s">
        <v>85</v>
      </c>
      <c r="B163" s="297"/>
      <c r="C163" s="297"/>
      <c r="D163" s="297"/>
      <c r="E163" s="297"/>
      <c r="F163" s="297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8" t="s">
        <v>38</v>
      </c>
      <c r="B168" s="299"/>
      <c r="C168" s="300"/>
      <c r="D168" s="214">
        <f>SUM(B164:C167)</f>
        <v>0</v>
      </c>
    </row>
    <row r="169" spans="1:6" x14ac:dyDescent="0.3">
      <c r="A169" s="298" t="s">
        <v>342</v>
      </c>
      <c r="B169" s="299"/>
      <c r="C169" s="300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3" t="s">
        <v>17</v>
      </c>
      <c r="B171" s="304"/>
      <c r="C171" s="304"/>
      <c r="D171" s="304"/>
      <c r="E171" s="304"/>
      <c r="F171" s="304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8" t="s">
        <v>38</v>
      </c>
      <c r="B176" s="299"/>
      <c r="C176" s="300"/>
      <c r="D176" s="214">
        <f>SUM(B172:C175)</f>
        <v>0</v>
      </c>
    </row>
    <row r="177" spans="1:6" x14ac:dyDescent="0.3">
      <c r="A177" s="298" t="s">
        <v>342</v>
      </c>
      <c r="B177" s="299"/>
      <c r="C177" s="300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6" t="s">
        <v>87</v>
      </c>
      <c r="B179" s="297"/>
      <c r="C179" s="297"/>
      <c r="D179" s="297"/>
      <c r="E179" s="297"/>
      <c r="F179" s="297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8" t="s">
        <v>38</v>
      </c>
      <c r="B185" s="299"/>
      <c r="C185" s="300"/>
      <c r="D185" s="214">
        <f>SUM(B180:C184)</f>
        <v>0</v>
      </c>
    </row>
    <row r="186" spans="1:6" x14ac:dyDescent="0.3">
      <c r="A186" s="298" t="s">
        <v>342</v>
      </c>
      <c r="B186" s="299"/>
      <c r="C186" s="300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6" t="s">
        <v>242</v>
      </c>
      <c r="B188" s="297"/>
      <c r="C188" s="297"/>
      <c r="D188" s="297"/>
      <c r="E188" s="297"/>
      <c r="F188" s="297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8" t="s">
        <v>38</v>
      </c>
      <c r="B193" s="299"/>
      <c r="C193" s="300"/>
      <c r="D193" s="97">
        <f>SUM(B189:C192)</f>
        <v>0</v>
      </c>
    </row>
    <row r="194" spans="1:4" x14ac:dyDescent="0.3">
      <c r="A194" s="298" t="s">
        <v>342</v>
      </c>
      <c r="B194" s="299"/>
      <c r="C194" s="300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KJt+0lFQ9Lhgl6x7bKvDyiqWniWDn3+88xsS4KQRJVZ0nn4zryXTRZOISrvDSw8QDg5A0zsLlcexJWelrMVg==" saltValue="ZBFPjt8bRhBi7KpaR7hPf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1"/>
      <c r="E1" s="291"/>
      <c r="F1" s="291"/>
      <c r="G1" s="291"/>
      <c r="H1" s="291"/>
      <c r="I1" s="291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2" t="s">
        <v>201</v>
      </c>
      <c r="B7" s="292"/>
      <c r="C7" s="292"/>
      <c r="D7" s="292"/>
      <c r="E7" s="292"/>
      <c r="F7" s="292"/>
      <c r="G7" s="213"/>
      <c r="H7" s="213"/>
      <c r="I7" s="213"/>
    </row>
    <row r="8" spans="1:9" ht="29.25" x14ac:dyDescent="0.5">
      <c r="A8" s="293" t="str">
        <f>'Page de garde'!D18</f>
        <v>Raoued</v>
      </c>
      <c r="B8" s="293"/>
      <c r="C8" s="293"/>
      <c r="D8" s="293"/>
      <c r="E8" s="293"/>
      <c r="F8" s="293"/>
      <c r="G8" s="216"/>
      <c r="H8" s="216"/>
      <c r="I8" s="213"/>
    </row>
    <row r="9" spans="1:9" ht="24.75" x14ac:dyDescent="0.5">
      <c r="A9" s="38" t="s">
        <v>44</v>
      </c>
      <c r="B9" s="294"/>
      <c r="C9" s="294"/>
      <c r="D9" s="294"/>
      <c r="E9" s="294"/>
      <c r="F9" s="294"/>
      <c r="G9" s="216"/>
      <c r="H9" s="216"/>
      <c r="I9" s="213"/>
    </row>
    <row r="10" spans="1:9" ht="24.75" x14ac:dyDescent="0.5">
      <c r="A10" s="39" t="s">
        <v>46</v>
      </c>
      <c r="B10" s="295"/>
      <c r="C10" s="295"/>
      <c r="D10" s="295"/>
      <c r="E10" s="295"/>
      <c r="F10" s="295"/>
      <c r="G10" s="216"/>
      <c r="H10" s="216"/>
      <c r="I10" s="213"/>
    </row>
    <row r="11" spans="1:9" ht="24.75" x14ac:dyDescent="0.5">
      <c r="A11" s="38" t="s">
        <v>45</v>
      </c>
      <c r="B11" s="290"/>
      <c r="C11" s="290"/>
      <c r="D11" s="290"/>
      <c r="E11" s="290"/>
      <c r="F11" s="290"/>
      <c r="G11" s="216"/>
      <c r="H11" s="216"/>
      <c r="I11" s="213"/>
    </row>
    <row r="12" spans="1:9" ht="24.75" x14ac:dyDescent="0.5">
      <c r="A12" s="38" t="s">
        <v>276</v>
      </c>
      <c r="B12" s="283">
        <f>D505</f>
        <v>0</v>
      </c>
      <c r="C12" s="283"/>
      <c r="D12" s="283"/>
      <c r="E12" s="283"/>
      <c r="F12" s="283"/>
      <c r="G12" s="216"/>
      <c r="H12" s="216"/>
      <c r="I12" s="213"/>
    </row>
    <row r="13" spans="1:9" ht="22.5" x14ac:dyDescent="0.45">
      <c r="A13" s="35"/>
      <c r="B13" s="36"/>
      <c r="C13" s="36"/>
      <c r="D13" s="284"/>
      <c r="E13" s="284"/>
      <c r="F13" s="284"/>
      <c r="G13" s="284"/>
      <c r="H13" s="284"/>
      <c r="I13" s="3"/>
    </row>
    <row r="14" spans="1:9" ht="16.5" customHeight="1" x14ac:dyDescent="0.3">
      <c r="A14" s="285" t="s">
        <v>32</v>
      </c>
      <c r="B14" s="286" t="s">
        <v>33</v>
      </c>
      <c r="C14" s="286"/>
      <c r="D14" s="286" t="s">
        <v>48</v>
      </c>
      <c r="E14" s="287" t="s">
        <v>358</v>
      </c>
      <c r="F14" s="286" t="s">
        <v>214</v>
      </c>
      <c r="G14" s="36"/>
      <c r="H14" s="36"/>
    </row>
    <row r="15" spans="1:9" ht="16.5" customHeight="1" x14ac:dyDescent="0.3">
      <c r="A15" s="285"/>
      <c r="B15" s="77" t="s">
        <v>36</v>
      </c>
      <c r="C15" s="77" t="s">
        <v>35</v>
      </c>
      <c r="D15" s="286"/>
      <c r="E15" s="287"/>
      <c r="F15" s="286"/>
      <c r="G15" s="36"/>
      <c r="H15" s="36"/>
    </row>
    <row r="16" spans="1:9" ht="18" x14ac:dyDescent="0.35">
      <c r="A16" s="278" t="s">
        <v>0</v>
      </c>
      <c r="B16" s="278"/>
      <c r="C16" s="278"/>
      <c r="D16" s="278"/>
      <c r="E16" s="278"/>
      <c r="F16" s="278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8" t="s">
        <v>1</v>
      </c>
      <c r="B18" s="289"/>
      <c r="C18" s="289"/>
      <c r="D18" s="289"/>
      <c r="E18" s="289"/>
      <c r="F18" s="289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9" t="s">
        <v>18</v>
      </c>
      <c r="B26" s="280"/>
      <c r="C26" s="280"/>
      <c r="D26" s="280"/>
      <c r="E26" s="280"/>
      <c r="F26" s="280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8" t="s">
        <v>137</v>
      </c>
      <c r="B43" s="278"/>
      <c r="C43" s="278"/>
      <c r="D43" s="278"/>
      <c r="E43" s="278"/>
      <c r="F43" s="278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1" t="s">
        <v>63</v>
      </c>
      <c r="B45" s="282"/>
      <c r="C45" s="282"/>
      <c r="D45" s="282"/>
      <c r="E45" s="282"/>
      <c r="F45" s="282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9" t="s">
        <v>65</v>
      </c>
      <c r="B57" s="280"/>
      <c r="C57" s="280"/>
      <c r="D57" s="280"/>
      <c r="E57" s="280"/>
      <c r="F57" s="280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9" t="s">
        <v>25</v>
      </c>
      <c r="B84" s="280"/>
      <c r="C84" s="280"/>
      <c r="D84" s="280"/>
      <c r="E84" s="280"/>
      <c r="F84" s="280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8" t="s">
        <v>129</v>
      </c>
      <c r="B99" s="278"/>
      <c r="C99" s="278"/>
      <c r="D99" s="278"/>
      <c r="E99" s="278"/>
      <c r="F99" s="278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1" t="s">
        <v>63</v>
      </c>
      <c r="B101" s="282"/>
      <c r="C101" s="282"/>
      <c r="D101" s="282"/>
      <c r="E101" s="282"/>
      <c r="F101" s="282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9" t="s">
        <v>133</v>
      </c>
      <c r="B113" s="280"/>
      <c r="C113" s="280"/>
      <c r="D113" s="280"/>
      <c r="E113" s="280"/>
      <c r="F113" s="280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9" t="s">
        <v>73</v>
      </c>
      <c r="B137" s="280"/>
      <c r="C137" s="280"/>
      <c r="D137" s="280"/>
      <c r="E137" s="280"/>
      <c r="F137" s="280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8" t="s">
        <v>130</v>
      </c>
      <c r="B152" s="278"/>
      <c r="C152" s="278"/>
      <c r="D152" s="278"/>
      <c r="E152" s="278"/>
      <c r="F152" s="278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1" t="s">
        <v>63</v>
      </c>
      <c r="B154" s="282"/>
      <c r="C154" s="282"/>
      <c r="D154" s="282"/>
      <c r="E154" s="282"/>
      <c r="F154" s="282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9" t="s">
        <v>134</v>
      </c>
      <c r="B166" s="280"/>
      <c r="C166" s="280"/>
      <c r="D166" s="280"/>
      <c r="E166" s="280"/>
      <c r="F166" s="280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8" t="s">
        <v>167</v>
      </c>
      <c r="B192" s="278"/>
      <c r="C192" s="278"/>
      <c r="D192" s="278"/>
      <c r="E192" s="278"/>
      <c r="F192" s="278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9" t="s">
        <v>158</v>
      </c>
      <c r="B194" s="280"/>
      <c r="C194" s="280"/>
      <c r="D194" s="280"/>
      <c r="E194" s="280"/>
      <c r="F194" s="280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9" t="s">
        <v>76</v>
      </c>
      <c r="B209" s="280"/>
      <c r="C209" s="280"/>
      <c r="D209" s="280"/>
      <c r="E209" s="280"/>
      <c r="F209" s="280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9" t="s">
        <v>191</v>
      </c>
      <c r="B232" s="280"/>
      <c r="C232" s="280"/>
      <c r="D232" s="280"/>
      <c r="E232" s="280"/>
      <c r="F232" s="280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8" t="s">
        <v>78</v>
      </c>
      <c r="B248" s="278"/>
      <c r="C248" s="278"/>
      <c r="D248" s="278"/>
      <c r="E248" s="278"/>
      <c r="F248" s="278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9" t="s">
        <v>79</v>
      </c>
      <c r="B250" s="280"/>
      <c r="C250" s="280"/>
      <c r="D250" s="280"/>
      <c r="E250" s="280"/>
      <c r="F250" s="280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9" t="s">
        <v>81</v>
      </c>
      <c r="B266" s="280"/>
      <c r="C266" s="280"/>
      <c r="D266" s="280"/>
      <c r="E266" s="280"/>
      <c r="F266" s="280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8" t="s">
        <v>4</v>
      </c>
      <c r="B291" s="278"/>
      <c r="C291" s="278"/>
      <c r="D291" s="278"/>
      <c r="E291" s="278"/>
      <c r="F291" s="278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9" t="s">
        <v>19</v>
      </c>
      <c r="B293" s="280"/>
      <c r="C293" s="280"/>
      <c r="D293" s="280"/>
      <c r="E293" s="280"/>
      <c r="F293" s="280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9" t="s">
        <v>122</v>
      </c>
      <c r="B305" s="280"/>
      <c r="C305" s="280"/>
      <c r="D305" s="280"/>
      <c r="E305" s="280"/>
      <c r="F305" s="280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8" t="s">
        <v>21</v>
      </c>
      <c r="B324" s="278"/>
      <c r="C324" s="278"/>
      <c r="D324" s="278"/>
      <c r="E324" s="278"/>
      <c r="F324" s="278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9" t="s">
        <v>12</v>
      </c>
      <c r="B326" s="280"/>
      <c r="C326" s="280"/>
      <c r="D326" s="280"/>
      <c r="E326" s="280"/>
      <c r="F326" s="280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9" t="s">
        <v>25</v>
      </c>
      <c r="B339" s="280"/>
      <c r="C339" s="280"/>
      <c r="D339" s="280"/>
      <c r="E339" s="280"/>
      <c r="F339" s="280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8" t="s">
        <v>8</v>
      </c>
      <c r="B352" s="278"/>
      <c r="C352" s="278"/>
      <c r="D352" s="278"/>
      <c r="E352" s="278"/>
      <c r="F352" s="278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1" t="s">
        <v>113</v>
      </c>
      <c r="B354" s="282"/>
      <c r="C354" s="282"/>
      <c r="D354" s="282"/>
      <c r="E354" s="282"/>
      <c r="F354" s="282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9" t="s">
        <v>25</v>
      </c>
      <c r="B366" s="280"/>
      <c r="C366" s="280"/>
      <c r="D366" s="280"/>
      <c r="E366" s="280"/>
      <c r="F366" s="280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9" t="s">
        <v>124</v>
      </c>
      <c r="B382" s="280"/>
      <c r="C382" s="280"/>
      <c r="D382" s="280"/>
      <c r="E382" s="280"/>
      <c r="F382" s="280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79" t="s">
        <v>29</v>
      </c>
      <c r="B391" s="280"/>
      <c r="C391" s="280"/>
      <c r="D391" s="280"/>
      <c r="E391" s="280"/>
      <c r="F391" s="280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8" t="s">
        <v>125</v>
      </c>
      <c r="B405" s="278"/>
      <c r="C405" s="278"/>
      <c r="D405" s="278"/>
      <c r="E405" s="278"/>
      <c r="F405" s="278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1" t="s">
        <v>19</v>
      </c>
      <c r="B407" s="282"/>
      <c r="C407" s="282"/>
      <c r="D407" s="282"/>
      <c r="E407" s="282"/>
      <c r="F407" s="282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1" t="s">
        <v>122</v>
      </c>
      <c r="B418" s="282"/>
      <c r="C418" s="282"/>
      <c r="D418" s="282"/>
      <c r="E418" s="282"/>
      <c r="F418" s="282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8" t="s">
        <v>374</v>
      </c>
      <c r="B435" s="278"/>
      <c r="C435" s="278"/>
      <c r="D435" s="278"/>
      <c r="E435" s="278"/>
      <c r="F435" s="278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9" t="s">
        <v>375</v>
      </c>
      <c r="B437" s="280"/>
      <c r="C437" s="280"/>
      <c r="D437" s="280"/>
      <c r="E437" s="280"/>
      <c r="F437" s="280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9" t="s">
        <v>31</v>
      </c>
      <c r="B444" s="280"/>
      <c r="C444" s="280"/>
      <c r="D444" s="280"/>
      <c r="E444" s="280"/>
      <c r="F444" s="280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8" t="s">
        <v>180</v>
      </c>
      <c r="B454" s="278"/>
      <c r="C454" s="278"/>
      <c r="D454" s="278"/>
      <c r="E454" s="278"/>
      <c r="F454" s="27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8" t="s">
        <v>87</v>
      </c>
      <c r="B464" s="278"/>
      <c r="C464" s="278"/>
      <c r="D464" s="278"/>
      <c r="E464" s="278"/>
      <c r="F464" s="27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8" t="s">
        <v>151</v>
      </c>
      <c r="B473" s="278"/>
      <c r="C473" s="278"/>
      <c r="D473" s="278"/>
      <c r="E473" s="278"/>
      <c r="F473" s="27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8" t="s">
        <v>152</v>
      </c>
      <c r="B494" s="278"/>
      <c r="C494" s="278"/>
      <c r="D494" s="278"/>
      <c r="E494" s="278"/>
      <c r="F494" s="278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XNLHJF6BiOjjbB8B4LG2PKoEwJxdf471utJPZspra9UlA3Guq2RP+5Vm2FDw3wuKRE0smBT+0gMKCRnUjdfOA==" saltValue="71hPepgr/AqCgTzPp7SprA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8"/>
      <c r="E1" s="308"/>
      <c r="F1" s="308"/>
      <c r="G1" s="308"/>
      <c r="H1" s="308"/>
      <c r="I1" s="308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2" t="s">
        <v>52</v>
      </c>
      <c r="B6" s="292"/>
      <c r="C6" s="292"/>
      <c r="D6" s="292"/>
      <c r="E6" s="292"/>
      <c r="F6" s="292"/>
      <c r="G6" s="216"/>
      <c r="H6" s="216"/>
      <c r="I6" s="216"/>
    </row>
    <row r="7" spans="1:9" s="36" customFormat="1" ht="21.75" customHeight="1" x14ac:dyDescent="0.5">
      <c r="A7" s="293" t="str">
        <f>'A1 Exploitation'!A8:F8</f>
        <v>Raoued</v>
      </c>
      <c r="B7" s="293"/>
      <c r="C7" s="293"/>
      <c r="D7" s="293"/>
      <c r="E7" s="293"/>
      <c r="F7" s="293"/>
      <c r="G7" s="216"/>
      <c r="H7" s="216"/>
      <c r="I7" s="216"/>
    </row>
    <row r="8" spans="1:9" s="36" customFormat="1" ht="24.75" x14ac:dyDescent="0.5">
      <c r="A8" s="38" t="s">
        <v>44</v>
      </c>
      <c r="B8" s="309">
        <f>'A6 Exploitation'!B9:F9</f>
        <v>0</v>
      </c>
      <c r="C8" s="309"/>
      <c r="D8" s="309"/>
      <c r="E8" s="309"/>
      <c r="F8" s="309"/>
      <c r="G8" s="216"/>
      <c r="H8" s="216"/>
      <c r="I8" s="216"/>
    </row>
    <row r="9" spans="1:9" s="36" customFormat="1" ht="24.75" x14ac:dyDescent="0.5">
      <c r="A9" s="39" t="s">
        <v>46</v>
      </c>
      <c r="B9" s="310">
        <f>'A6 Exploitation'!B10:F10</f>
        <v>0</v>
      </c>
      <c r="C9" s="310"/>
      <c r="D9" s="310"/>
      <c r="E9" s="310"/>
      <c r="F9" s="310"/>
      <c r="G9" s="216"/>
      <c r="H9" s="216"/>
      <c r="I9" s="216"/>
    </row>
    <row r="10" spans="1:9" s="36" customFormat="1" ht="24.75" x14ac:dyDescent="0.5">
      <c r="A10" s="38" t="s">
        <v>45</v>
      </c>
      <c r="B10" s="307">
        <f>'A6 Exploitation'!B11:F11</f>
        <v>0</v>
      </c>
      <c r="C10" s="307"/>
      <c r="D10" s="307"/>
      <c r="E10" s="307"/>
      <c r="F10" s="307"/>
      <c r="G10" s="216"/>
      <c r="H10" s="216"/>
      <c r="I10" s="216"/>
    </row>
    <row r="11" spans="1:9" s="36" customFormat="1" ht="24.75" x14ac:dyDescent="0.5">
      <c r="A11" s="38" t="s">
        <v>341</v>
      </c>
      <c r="B11" s="311">
        <f>D198</f>
        <v>0</v>
      </c>
      <c r="C11" s="311"/>
      <c r="D11" s="311"/>
      <c r="E11" s="311"/>
      <c r="F11" s="311"/>
      <c r="G11" s="216"/>
      <c r="H11" s="216"/>
      <c r="I11" s="216"/>
    </row>
    <row r="12" spans="1:9" s="36" customFormat="1" ht="22.5" x14ac:dyDescent="0.45">
      <c r="A12" s="35"/>
      <c r="D12" s="284"/>
      <c r="E12" s="284"/>
      <c r="F12" s="284"/>
      <c r="G12" s="284"/>
      <c r="H12" s="284"/>
      <c r="I12" s="40"/>
    </row>
    <row r="13" spans="1:9" s="36" customFormat="1" ht="11.25" customHeight="1" x14ac:dyDescent="0.3">
      <c r="A13" s="285" t="s">
        <v>32</v>
      </c>
      <c r="B13" s="286" t="s">
        <v>33</v>
      </c>
      <c r="C13" s="286"/>
      <c r="D13" s="286" t="s">
        <v>48</v>
      </c>
      <c r="E13" s="286" t="s">
        <v>213</v>
      </c>
      <c r="F13" s="286" t="s">
        <v>214</v>
      </c>
    </row>
    <row r="14" spans="1:9" s="36" customFormat="1" ht="12.75" customHeight="1" x14ac:dyDescent="0.3">
      <c r="A14" s="285"/>
      <c r="B14" s="70" t="s">
        <v>36</v>
      </c>
      <c r="C14" s="70" t="s">
        <v>35</v>
      </c>
      <c r="D14" s="286"/>
      <c r="E14" s="286"/>
      <c r="F14" s="286"/>
    </row>
    <row r="15" spans="1:9" x14ac:dyDescent="0.3">
      <c r="A15" s="41"/>
      <c r="B15" s="41"/>
      <c r="C15" s="41"/>
      <c r="D15" s="41"/>
    </row>
    <row r="16" spans="1:9" ht="19.5" x14ac:dyDescent="0.4">
      <c r="A16" s="312" t="s">
        <v>0</v>
      </c>
      <c r="B16" s="313"/>
      <c r="C16" s="313"/>
      <c r="D16" s="313"/>
      <c r="E16" s="313"/>
      <c r="F16" s="313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4" t="s">
        <v>38</v>
      </c>
      <c r="B22" s="301"/>
      <c r="C22" s="302"/>
      <c r="D22" s="215">
        <f>SUM(B17:C21)</f>
        <v>0</v>
      </c>
    </row>
    <row r="23" spans="1:6" x14ac:dyDescent="0.3">
      <c r="A23" s="298" t="s">
        <v>342</v>
      </c>
      <c r="B23" s="299"/>
      <c r="C23" s="300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6" t="s">
        <v>4</v>
      </c>
      <c r="B25" s="297"/>
      <c r="C25" s="297"/>
      <c r="D25" s="297"/>
      <c r="E25" s="297"/>
      <c r="F25" s="297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8" t="s">
        <v>38</v>
      </c>
      <c r="B32" s="299"/>
      <c r="C32" s="300"/>
      <c r="D32" s="214">
        <f>SUM(B26:C31)</f>
        <v>0</v>
      </c>
    </row>
    <row r="33" spans="1:6" x14ac:dyDescent="0.3">
      <c r="A33" s="298" t="s">
        <v>342</v>
      </c>
      <c r="B33" s="299"/>
      <c r="C33" s="300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6" t="s">
        <v>246</v>
      </c>
      <c r="B35" s="297"/>
      <c r="C35" s="297"/>
      <c r="D35" s="297"/>
      <c r="E35" s="297"/>
      <c r="F35" s="297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8" t="s">
        <v>38</v>
      </c>
      <c r="B41" s="299"/>
      <c r="C41" s="300"/>
      <c r="D41" s="214">
        <f>SUM(B36:C40)</f>
        <v>0</v>
      </c>
      <c r="E41" s="37"/>
      <c r="F41" s="37"/>
    </row>
    <row r="42" spans="1:6" s="50" customFormat="1" x14ac:dyDescent="0.3">
      <c r="A42" s="298" t="s">
        <v>342</v>
      </c>
      <c r="B42" s="299"/>
      <c r="C42" s="300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5" t="s">
        <v>21</v>
      </c>
      <c r="B44" s="306"/>
      <c r="C44" s="306"/>
      <c r="D44" s="306"/>
      <c r="E44" s="306"/>
      <c r="F44" s="306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8" t="s">
        <v>38</v>
      </c>
      <c r="B51" s="299"/>
      <c r="C51" s="300"/>
      <c r="D51" s="214">
        <f>SUM(B45:C50)</f>
        <v>0</v>
      </c>
    </row>
    <row r="52" spans="1:6" x14ac:dyDescent="0.3">
      <c r="A52" s="298" t="s">
        <v>342</v>
      </c>
      <c r="B52" s="299"/>
      <c r="C52" s="300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6" t="s">
        <v>8</v>
      </c>
      <c r="B54" s="297"/>
      <c r="C54" s="297"/>
      <c r="D54" s="297"/>
      <c r="E54" s="297"/>
      <c r="F54" s="297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8" t="s">
        <v>38</v>
      </c>
      <c r="B62" s="299"/>
      <c r="C62" s="300"/>
      <c r="D62" s="214">
        <f>SUM(B55:C61)</f>
        <v>0</v>
      </c>
    </row>
    <row r="63" spans="1:6" x14ac:dyDescent="0.3">
      <c r="A63" s="298" t="s">
        <v>342</v>
      </c>
      <c r="B63" s="299"/>
      <c r="C63" s="300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6" t="s">
        <v>143</v>
      </c>
      <c r="B65" s="297"/>
      <c r="C65" s="297"/>
      <c r="D65" s="297"/>
      <c r="E65" s="297"/>
      <c r="F65" s="297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8" t="s">
        <v>38</v>
      </c>
      <c r="B83" s="299"/>
      <c r="C83" s="300"/>
      <c r="D83" s="214">
        <f>SUM(B66:C82)</f>
        <v>0</v>
      </c>
    </row>
    <row r="84" spans="1:6" x14ac:dyDescent="0.3">
      <c r="A84" s="298" t="s">
        <v>342</v>
      </c>
      <c r="B84" s="299"/>
      <c r="C84" s="300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6" t="s">
        <v>237</v>
      </c>
      <c r="B86" s="297"/>
      <c r="C86" s="297"/>
      <c r="D86" s="297"/>
      <c r="E86" s="297"/>
      <c r="F86" s="297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8" t="s">
        <v>38</v>
      </c>
      <c r="B101" s="299"/>
      <c r="C101" s="300"/>
      <c r="D101" s="214">
        <f>SUM(B87:C100)</f>
        <v>0</v>
      </c>
    </row>
    <row r="102" spans="1:6" x14ac:dyDescent="0.3">
      <c r="A102" s="298" t="s">
        <v>342</v>
      </c>
      <c r="B102" s="299"/>
      <c r="C102" s="300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6" t="s">
        <v>238</v>
      </c>
      <c r="B105" s="297"/>
      <c r="C105" s="297"/>
      <c r="D105" s="297"/>
      <c r="E105" s="297"/>
      <c r="F105" s="297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8" t="s">
        <v>38</v>
      </c>
      <c r="B117" s="299"/>
      <c r="C117" s="300"/>
      <c r="D117" s="214">
        <f>SUM(B106:C116)</f>
        <v>0</v>
      </c>
      <c r="E117" s="37"/>
      <c r="F117" s="37"/>
    </row>
    <row r="118" spans="1:6" s="50" customFormat="1" x14ac:dyDescent="0.3">
      <c r="A118" s="298" t="s">
        <v>342</v>
      </c>
      <c r="B118" s="299"/>
      <c r="C118" s="300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6" t="s">
        <v>208</v>
      </c>
      <c r="B120" s="297"/>
      <c r="C120" s="297"/>
      <c r="D120" s="297"/>
      <c r="E120" s="297"/>
      <c r="F120" s="297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8" t="s">
        <v>38</v>
      </c>
      <c r="B132" s="299"/>
      <c r="C132" s="300"/>
      <c r="D132" s="214">
        <f>SUM(B121:C131)</f>
        <v>0</v>
      </c>
    </row>
    <row r="133" spans="1:6" x14ac:dyDescent="0.3">
      <c r="A133" s="298" t="s">
        <v>342</v>
      </c>
      <c r="B133" s="299"/>
      <c r="C133" s="300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6" t="s">
        <v>78</v>
      </c>
      <c r="B135" s="297"/>
      <c r="C135" s="297"/>
      <c r="D135" s="297"/>
      <c r="E135" s="297"/>
      <c r="F135" s="297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8" t="s">
        <v>38</v>
      </c>
      <c r="B148" s="299"/>
      <c r="C148" s="300"/>
      <c r="D148" s="214">
        <f>SUM(B136:C147)</f>
        <v>0</v>
      </c>
    </row>
    <row r="149" spans="1:6" x14ac:dyDescent="0.3">
      <c r="A149" s="298" t="s">
        <v>342</v>
      </c>
      <c r="B149" s="299"/>
      <c r="C149" s="300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6" t="s">
        <v>243</v>
      </c>
      <c r="B151" s="297"/>
      <c r="C151" s="297"/>
      <c r="D151" s="297"/>
      <c r="E151" s="297"/>
      <c r="F151" s="297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8" t="s">
        <v>38</v>
      </c>
      <c r="B160" s="301"/>
      <c r="C160" s="302"/>
      <c r="D160" s="215">
        <f>SUM(B152:C159)</f>
        <v>0</v>
      </c>
    </row>
    <row r="161" spans="1:6" x14ac:dyDescent="0.3">
      <c r="A161" s="298" t="s">
        <v>342</v>
      </c>
      <c r="B161" s="299"/>
      <c r="C161" s="300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6" t="s">
        <v>85</v>
      </c>
      <c r="B163" s="297"/>
      <c r="C163" s="297"/>
      <c r="D163" s="297"/>
      <c r="E163" s="297"/>
      <c r="F163" s="297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8" t="s">
        <v>38</v>
      </c>
      <c r="B168" s="299"/>
      <c r="C168" s="300"/>
      <c r="D168" s="214">
        <f>SUM(B164:C167)</f>
        <v>0</v>
      </c>
    </row>
    <row r="169" spans="1:6" x14ac:dyDescent="0.3">
      <c r="A169" s="298" t="s">
        <v>342</v>
      </c>
      <c r="B169" s="299"/>
      <c r="C169" s="300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3" t="s">
        <v>17</v>
      </c>
      <c r="B171" s="304"/>
      <c r="C171" s="304"/>
      <c r="D171" s="304"/>
      <c r="E171" s="304"/>
      <c r="F171" s="304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8" t="s">
        <v>38</v>
      </c>
      <c r="B176" s="299"/>
      <c r="C176" s="300"/>
      <c r="D176" s="214">
        <f>SUM(B172:C175)</f>
        <v>0</v>
      </c>
    </row>
    <row r="177" spans="1:6" x14ac:dyDescent="0.3">
      <c r="A177" s="298" t="s">
        <v>342</v>
      </c>
      <c r="B177" s="299"/>
      <c r="C177" s="300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6" t="s">
        <v>87</v>
      </c>
      <c r="B179" s="297"/>
      <c r="C179" s="297"/>
      <c r="D179" s="297"/>
      <c r="E179" s="297"/>
      <c r="F179" s="297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8" t="s">
        <v>38</v>
      </c>
      <c r="B185" s="299"/>
      <c r="C185" s="300"/>
      <c r="D185" s="214">
        <f>SUM(B180:C184)</f>
        <v>0</v>
      </c>
    </row>
    <row r="186" spans="1:6" x14ac:dyDescent="0.3">
      <c r="A186" s="298" t="s">
        <v>342</v>
      </c>
      <c r="B186" s="299"/>
      <c r="C186" s="300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6" t="s">
        <v>242</v>
      </c>
      <c r="B188" s="297"/>
      <c r="C188" s="297"/>
      <c r="D188" s="297"/>
      <c r="E188" s="297"/>
      <c r="F188" s="297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8" t="s">
        <v>38</v>
      </c>
      <c r="B193" s="299"/>
      <c r="C193" s="300"/>
      <c r="D193" s="97">
        <f>SUM(B189:C192)</f>
        <v>0</v>
      </c>
    </row>
    <row r="194" spans="1:4" x14ac:dyDescent="0.3">
      <c r="A194" s="298" t="s">
        <v>342</v>
      </c>
      <c r="B194" s="299"/>
      <c r="C194" s="300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DT6qA5VhxXcVeaLAaOBaXpkC3hl6qYGYJ0ELoaG2d+1Nku1NSrB//WeQTAZrkpdXf1udN0uwe2ogbpeXyz2LZA==" saltValue="mE1uC2ahGCtt4w267ltji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topLeftCell="A498" zoomScale="90" zoomScaleNormal="71" zoomScaleSheetLayoutView="90" workbookViewId="0">
      <selection activeCell="D505" sqref="D505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1"/>
      <c r="E1" s="291"/>
      <c r="F1" s="291"/>
      <c r="G1" s="291"/>
      <c r="H1" s="291"/>
      <c r="I1" s="291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92" t="s">
        <v>201</v>
      </c>
      <c r="B7" s="292"/>
      <c r="C7" s="292"/>
      <c r="D7" s="292"/>
      <c r="E7" s="292"/>
      <c r="F7" s="292"/>
      <c r="G7" s="124"/>
      <c r="H7" s="124"/>
      <c r="I7" s="124"/>
    </row>
    <row r="8" spans="1:9" ht="29.25" x14ac:dyDescent="0.5">
      <c r="A8" s="293" t="str">
        <f>'Page de garde'!D18</f>
        <v>Raoued</v>
      </c>
      <c r="B8" s="293"/>
      <c r="C8" s="293"/>
      <c r="D8" s="293"/>
      <c r="E8" s="293"/>
      <c r="F8" s="293"/>
      <c r="G8" s="126"/>
      <c r="H8" s="126"/>
      <c r="I8" s="124"/>
    </row>
    <row r="9" spans="1:9" ht="24.75" x14ac:dyDescent="0.5">
      <c r="A9" s="38" t="s">
        <v>44</v>
      </c>
      <c r="B9" s="294" t="s">
        <v>412</v>
      </c>
      <c r="C9" s="294"/>
      <c r="D9" s="294"/>
      <c r="E9" s="294"/>
      <c r="F9" s="294"/>
      <c r="G9" s="126"/>
      <c r="H9" s="126"/>
      <c r="I9" s="124"/>
    </row>
    <row r="10" spans="1:9" ht="24.75" x14ac:dyDescent="0.5">
      <c r="A10" s="39" t="s">
        <v>46</v>
      </c>
      <c r="B10" s="295" t="s">
        <v>413</v>
      </c>
      <c r="C10" s="295"/>
      <c r="D10" s="295"/>
      <c r="E10" s="295"/>
      <c r="F10" s="295"/>
      <c r="G10" s="126"/>
      <c r="H10" s="126"/>
      <c r="I10" s="124"/>
    </row>
    <row r="11" spans="1:9" ht="24.75" x14ac:dyDescent="0.5">
      <c r="A11" s="38" t="s">
        <v>45</v>
      </c>
      <c r="B11" s="290">
        <v>42802</v>
      </c>
      <c r="C11" s="290"/>
      <c r="D11" s="290"/>
      <c r="E11" s="290"/>
      <c r="F11" s="290"/>
      <c r="G11" s="126"/>
      <c r="H11" s="126"/>
      <c r="I11" s="124"/>
    </row>
    <row r="12" spans="1:9" ht="24.75" x14ac:dyDescent="0.5">
      <c r="A12" s="38" t="s">
        <v>276</v>
      </c>
      <c r="B12" s="283">
        <f>D505</f>
        <v>0.9044943820224719</v>
      </c>
      <c r="C12" s="283"/>
      <c r="D12" s="283"/>
      <c r="E12" s="283"/>
      <c r="F12" s="283"/>
      <c r="G12" s="126"/>
      <c r="H12" s="126"/>
      <c r="I12" s="124"/>
    </row>
    <row r="13" spans="1:9" ht="22.5" x14ac:dyDescent="0.45">
      <c r="A13" s="35"/>
      <c r="B13" s="36"/>
      <c r="C13" s="36"/>
      <c r="D13" s="284"/>
      <c r="E13" s="284"/>
      <c r="F13" s="284"/>
      <c r="G13" s="284"/>
      <c r="H13" s="284"/>
      <c r="I13" s="3"/>
    </row>
    <row r="14" spans="1:9" ht="16.5" customHeight="1" x14ac:dyDescent="0.3">
      <c r="A14" s="285" t="s">
        <v>32</v>
      </c>
      <c r="B14" s="286" t="s">
        <v>33</v>
      </c>
      <c r="C14" s="286"/>
      <c r="D14" s="286" t="s">
        <v>48</v>
      </c>
      <c r="E14" s="287" t="s">
        <v>358</v>
      </c>
      <c r="F14" s="286" t="s">
        <v>214</v>
      </c>
      <c r="G14" s="36"/>
      <c r="H14" s="36"/>
    </row>
    <row r="15" spans="1:9" ht="16.5" customHeight="1" x14ac:dyDescent="0.3">
      <c r="A15" s="285"/>
      <c r="B15" s="77" t="s">
        <v>36</v>
      </c>
      <c r="C15" s="77" t="s">
        <v>35</v>
      </c>
      <c r="D15" s="286"/>
      <c r="E15" s="287"/>
      <c r="F15" s="286"/>
      <c r="G15" s="36"/>
      <c r="H15" s="36"/>
    </row>
    <row r="16" spans="1:9" ht="18" x14ac:dyDescent="0.35">
      <c r="A16" s="278" t="s">
        <v>0</v>
      </c>
      <c r="B16" s="278"/>
      <c r="C16" s="278"/>
      <c r="D16" s="278"/>
      <c r="E16" s="278"/>
      <c r="F16" s="278"/>
      <c r="G16" s="36"/>
      <c r="H16" s="36"/>
    </row>
    <row r="17" spans="1:8" ht="18" x14ac:dyDescent="0.3">
      <c r="A17" s="182">
        <f>B11</f>
        <v>42802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8" t="s">
        <v>1</v>
      </c>
      <c r="B18" s="289"/>
      <c r="C18" s="289"/>
      <c r="D18" s="289"/>
      <c r="E18" s="289"/>
      <c r="F18" s="289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x14ac:dyDescent="0.25">
      <c r="A21" s="17" t="s">
        <v>98</v>
      </c>
      <c r="B21" s="170">
        <v>1</v>
      </c>
      <c r="C21" s="136"/>
      <c r="D21" s="135" t="s">
        <v>414</v>
      </c>
      <c r="E21" s="66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5</v>
      </c>
    </row>
    <row r="24" spans="1:8" x14ac:dyDescent="0.25">
      <c r="A24" s="19" t="s">
        <v>37</v>
      </c>
      <c r="B24" s="20"/>
      <c r="C24" s="21"/>
      <c r="D24" s="63">
        <f>D23/(COUNT(B19:C22)*2)</f>
        <v>0.83333333333333337</v>
      </c>
    </row>
    <row r="25" spans="1:8" x14ac:dyDescent="0.25">
      <c r="A25" s="5"/>
      <c r="B25" s="6"/>
      <c r="C25" s="7"/>
      <c r="D25" s="6"/>
    </row>
    <row r="26" spans="1:8" ht="18" x14ac:dyDescent="0.25">
      <c r="A26" s="279" t="s">
        <v>18</v>
      </c>
      <c r="B26" s="280"/>
      <c r="C26" s="280"/>
      <c r="D26" s="280"/>
      <c r="E26" s="280"/>
      <c r="F26" s="280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 t="s">
        <v>415</v>
      </c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73.5" customHeight="1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ht="30" x14ac:dyDescent="0.25">
      <c r="A35" s="18" t="s">
        <v>203</v>
      </c>
      <c r="B35" s="170">
        <v>1</v>
      </c>
      <c r="C35" s="130"/>
      <c r="D35" s="128" t="s">
        <v>459</v>
      </c>
      <c r="E35" s="66"/>
      <c r="F35" s="66"/>
    </row>
    <row r="36" spans="1:7" ht="45" x14ac:dyDescent="0.25">
      <c r="A36" s="109" t="s">
        <v>287</v>
      </c>
      <c r="B36" s="170">
        <v>1</v>
      </c>
      <c r="C36" s="131"/>
      <c r="D36" s="254">
        <v>0.5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17</v>
      </c>
    </row>
    <row r="38" spans="1:7" x14ac:dyDescent="0.25">
      <c r="A38" s="19" t="s">
        <v>37</v>
      </c>
      <c r="B38" s="20"/>
      <c r="C38" s="21"/>
      <c r="D38" s="63">
        <f>D37/(COUNT(B27:C35)*2)</f>
        <v>0.94444444444444442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78" t="s">
        <v>137</v>
      </c>
      <c r="B43" s="278"/>
      <c r="C43" s="278"/>
      <c r="D43" s="278"/>
      <c r="E43" s="278"/>
      <c r="F43" s="278"/>
    </row>
    <row r="44" spans="1:7" x14ac:dyDescent="0.25">
      <c r="A44" s="183">
        <f>B11</f>
        <v>42802</v>
      </c>
      <c r="B44" s="6"/>
      <c r="C44" s="7"/>
      <c r="D44" s="6"/>
    </row>
    <row r="45" spans="1:7" ht="16.5" x14ac:dyDescent="0.25">
      <c r="A45" s="281" t="s">
        <v>63</v>
      </c>
      <c r="B45" s="282"/>
      <c r="C45" s="282"/>
      <c r="D45" s="282"/>
      <c r="E45" s="282"/>
      <c r="F45" s="282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ht="15.75" customHeight="1" x14ac:dyDescent="0.25">
      <c r="A48" s="33" t="s">
        <v>297</v>
      </c>
      <c r="B48" s="170">
        <v>2</v>
      </c>
      <c r="C48" s="145"/>
      <c r="D48" s="163"/>
      <c r="E48" s="148"/>
      <c r="F48" s="66"/>
    </row>
    <row r="49" spans="1:6" ht="30" x14ac:dyDescent="0.25">
      <c r="A49" s="33" t="s">
        <v>28</v>
      </c>
      <c r="B49" s="170">
        <v>1</v>
      </c>
      <c r="C49" s="137"/>
      <c r="D49" s="156" t="s">
        <v>416</v>
      </c>
      <c r="E49" s="66"/>
      <c r="F49" s="66"/>
    </row>
    <row r="50" spans="1:6" ht="21" customHeight="1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13</v>
      </c>
    </row>
    <row r="55" spans="1:6" x14ac:dyDescent="0.25">
      <c r="A55" s="19" t="s">
        <v>37</v>
      </c>
      <c r="B55" s="20"/>
      <c r="C55" s="21"/>
      <c r="D55" s="63">
        <f>D54/(COUNT(B46:C53)*2)</f>
        <v>0.9285714285714286</v>
      </c>
    </row>
    <row r="56" spans="1:6" x14ac:dyDescent="0.25">
      <c r="A56" s="9"/>
      <c r="B56" s="6"/>
      <c r="C56" s="7"/>
      <c r="D56" s="6"/>
    </row>
    <row r="57" spans="1:6" ht="18" x14ac:dyDescent="0.25">
      <c r="A57" s="279" t="s">
        <v>65</v>
      </c>
      <c r="B57" s="280"/>
      <c r="C57" s="280"/>
      <c r="D57" s="280"/>
      <c r="E57" s="280"/>
      <c r="F57" s="280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x14ac:dyDescent="0.25">
      <c r="A59" s="17" t="s">
        <v>204</v>
      </c>
      <c r="B59" s="170">
        <v>2</v>
      </c>
      <c r="C59" s="145"/>
      <c r="D59" s="156"/>
      <c r="E59" s="168"/>
      <c r="F59" s="148"/>
    </row>
    <row r="60" spans="1:6" ht="30" x14ac:dyDescent="0.25">
      <c r="A60" s="24" t="s">
        <v>142</v>
      </c>
      <c r="B60" s="170">
        <v>1</v>
      </c>
      <c r="C60" s="144"/>
      <c r="D60" s="143" t="s">
        <v>445</v>
      </c>
      <c r="E60" s="147"/>
      <c r="F60" s="66"/>
    </row>
    <row r="61" spans="1:6" x14ac:dyDescent="0.25">
      <c r="A61" s="24" t="s">
        <v>123</v>
      </c>
      <c r="B61" s="170">
        <v>2</v>
      </c>
      <c r="C61" s="144"/>
      <c r="D61" s="143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29"/>
      <c r="E63" s="147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42"/>
      <c r="E64" s="147"/>
      <c r="F64" s="66"/>
    </row>
    <row r="65" spans="1:7" ht="33.6" customHeight="1" x14ac:dyDescent="0.3">
      <c r="A65" s="49" t="s">
        <v>271</v>
      </c>
      <c r="B65" s="170">
        <v>1</v>
      </c>
      <c r="C65" s="171"/>
      <c r="D65" s="146" t="s">
        <v>433</v>
      </c>
      <c r="E65" s="255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7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38</v>
      </c>
    </row>
    <row r="82" spans="1:6" x14ac:dyDescent="0.25">
      <c r="A82" s="19" t="s">
        <v>37</v>
      </c>
      <c r="B82" s="20"/>
      <c r="C82" s="21"/>
      <c r="D82" s="63">
        <f>D81/(COUNT(B58:C80)*2)</f>
        <v>0.95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79" t="s">
        <v>25</v>
      </c>
      <c r="B84" s="280"/>
      <c r="C84" s="280"/>
      <c r="D84" s="280"/>
      <c r="E84" s="280"/>
      <c r="F84" s="280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46.5" x14ac:dyDescent="0.35">
      <c r="A87" s="76" t="s">
        <v>59</v>
      </c>
      <c r="B87" s="170">
        <v>0</v>
      </c>
      <c r="C87" s="217">
        <f>IF(B87=0, -5, "0")</f>
        <v>-5</v>
      </c>
      <c r="D87" s="157" t="s">
        <v>429</v>
      </c>
      <c r="E87" s="129" t="s">
        <v>430</v>
      </c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0</v>
      </c>
      <c r="C92" s="154"/>
      <c r="D92" s="256">
        <v>0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7</v>
      </c>
    </row>
    <row r="94" spans="1:6" x14ac:dyDescent="0.25">
      <c r="A94" s="19" t="s">
        <v>37</v>
      </c>
      <c r="B94" s="20"/>
      <c r="C94" s="21"/>
      <c r="D94" s="63">
        <f>D93/(COUNT(B85:C91)*2)</f>
        <v>0.4375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58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0.82857142857142863</v>
      </c>
    </row>
    <row r="98" spans="1:6" x14ac:dyDescent="0.25">
      <c r="A98" s="5"/>
      <c r="B98" s="6"/>
      <c r="C98" s="7"/>
      <c r="D98" s="6"/>
    </row>
    <row r="99" spans="1:6" ht="18" x14ac:dyDescent="0.35">
      <c r="A99" s="278" t="s">
        <v>129</v>
      </c>
      <c r="B99" s="278"/>
      <c r="C99" s="278"/>
      <c r="D99" s="278"/>
      <c r="E99" s="278"/>
      <c r="F99" s="278"/>
    </row>
    <row r="100" spans="1:6" x14ac:dyDescent="0.25">
      <c r="A100" s="183">
        <f>B11</f>
        <v>42802</v>
      </c>
      <c r="B100" s="6"/>
      <c r="C100" s="7"/>
      <c r="D100" s="6"/>
    </row>
    <row r="101" spans="1:6" ht="16.5" x14ac:dyDescent="0.25">
      <c r="A101" s="281" t="s">
        <v>63</v>
      </c>
      <c r="B101" s="282"/>
      <c r="C101" s="282"/>
      <c r="D101" s="282"/>
      <c r="E101" s="282"/>
      <c r="F101" s="282"/>
    </row>
    <row r="102" spans="1:6" x14ac:dyDescent="0.25">
      <c r="A102" s="23" t="s">
        <v>57</v>
      </c>
      <c r="B102" s="153" t="s">
        <v>34</v>
      </c>
      <c r="C102" s="153"/>
      <c r="D102" s="142"/>
      <c r="E102" s="142"/>
      <c r="F102" s="66"/>
    </row>
    <row r="103" spans="1:6" x14ac:dyDescent="0.25">
      <c r="A103" s="23" t="s">
        <v>297</v>
      </c>
      <c r="B103" s="170" t="s">
        <v>34</v>
      </c>
      <c r="C103" s="153"/>
      <c r="D103" s="142"/>
      <c r="E103" s="147"/>
      <c r="F103" s="66"/>
    </row>
    <row r="104" spans="1:6" x14ac:dyDescent="0.25">
      <c r="A104" s="33" t="s">
        <v>100</v>
      </c>
      <c r="B104" s="170" t="s">
        <v>34</v>
      </c>
      <c r="C104" s="145"/>
      <c r="D104" s="146"/>
      <c r="E104" s="148"/>
      <c r="F104" s="66"/>
    </row>
    <row r="105" spans="1:6" x14ac:dyDescent="0.25">
      <c r="A105" s="33" t="s">
        <v>28</v>
      </c>
      <c r="B105" s="170" t="s">
        <v>34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 t="s">
        <v>34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 t="s">
        <v>34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79" t="s">
        <v>133</v>
      </c>
      <c r="B113" s="280"/>
      <c r="C113" s="280"/>
      <c r="D113" s="280"/>
      <c r="E113" s="280"/>
      <c r="F113" s="280"/>
    </row>
    <row r="114" spans="1:6" x14ac:dyDescent="0.25">
      <c r="A114" s="17" t="s">
        <v>314</v>
      </c>
      <c r="B114" s="153" t="s">
        <v>34</v>
      </c>
      <c r="C114" s="153"/>
      <c r="D114" s="142"/>
      <c r="E114" s="142"/>
      <c r="F114" s="147"/>
    </row>
    <row r="115" spans="1:6" x14ac:dyDescent="0.25">
      <c r="A115" s="18" t="s">
        <v>294</v>
      </c>
      <c r="B115" s="170" t="s">
        <v>34</v>
      </c>
      <c r="C115" s="153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53"/>
      <c r="D116" s="143"/>
      <c r="E116" s="148"/>
      <c r="F116" s="147"/>
    </row>
    <row r="117" spans="1:6" x14ac:dyDescent="0.25">
      <c r="A117" s="17" t="s">
        <v>295</v>
      </c>
      <c r="B117" s="170" t="s">
        <v>34</v>
      </c>
      <c r="C117" s="153"/>
      <c r="D117" s="11"/>
      <c r="E117" s="148"/>
      <c r="F117" s="147"/>
    </row>
    <row r="118" spans="1:6" x14ac:dyDescent="0.25">
      <c r="A118" s="18" t="s">
        <v>64</v>
      </c>
      <c r="B118" s="170" t="s">
        <v>34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 t="s">
        <v>34</v>
      </c>
      <c r="C119" s="153"/>
      <c r="D119" s="12"/>
      <c r="E119" s="147"/>
      <c r="F119" s="147"/>
    </row>
    <row r="120" spans="1:6" x14ac:dyDescent="0.25">
      <c r="A120" s="17" t="s">
        <v>291</v>
      </c>
      <c r="B120" s="170" t="s">
        <v>34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 t="s">
        <v>34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42"/>
      <c r="F123" s="147"/>
    </row>
    <row r="124" spans="1:6" x14ac:dyDescent="0.25">
      <c r="A124" s="17" t="s">
        <v>278</v>
      </c>
      <c r="B124" s="170" t="s">
        <v>34</v>
      </c>
      <c r="C124" s="153"/>
      <c r="D124" s="149"/>
      <c r="E124" s="148"/>
      <c r="F124" s="147"/>
    </row>
    <row r="125" spans="1:6" ht="53.45" customHeight="1" x14ac:dyDescent="0.25">
      <c r="A125" s="108" t="s">
        <v>272</v>
      </c>
      <c r="B125" s="170" t="s">
        <v>34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 t="s">
        <v>34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 t="s">
        <v>34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 t="s">
        <v>34</v>
      </c>
      <c r="C131" s="153"/>
      <c r="D131" s="142"/>
      <c r="E131" s="147"/>
      <c r="F131" s="147"/>
    </row>
    <row r="132" spans="1:6" x14ac:dyDescent="0.25">
      <c r="A132" s="24" t="s">
        <v>248</v>
      </c>
      <c r="B132" s="171" t="s">
        <v>34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 t="s">
        <v>34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79" t="s">
        <v>73</v>
      </c>
      <c r="B137" s="280"/>
      <c r="C137" s="280"/>
      <c r="D137" s="280"/>
      <c r="E137" s="280"/>
      <c r="F137" s="280"/>
    </row>
    <row r="138" spans="1:6" ht="30" x14ac:dyDescent="0.25">
      <c r="A138" s="17" t="s">
        <v>372</v>
      </c>
      <c r="B138" s="153" t="s">
        <v>34</v>
      </c>
      <c r="C138" s="153"/>
      <c r="D138" s="142"/>
      <c r="E138" s="146"/>
      <c r="F138" s="147"/>
    </row>
    <row r="139" spans="1:6" x14ac:dyDescent="0.25">
      <c r="A139" s="18" t="s">
        <v>144</v>
      </c>
      <c r="B139" s="170" t="s">
        <v>34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 t="s">
        <v>34</v>
      </c>
      <c r="C142" s="153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 t="s">
        <v>34</v>
      </c>
      <c r="C145" s="154"/>
      <c r="D145" s="142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78" t="s">
        <v>130</v>
      </c>
      <c r="B152" s="278"/>
      <c r="C152" s="278"/>
      <c r="D152" s="278"/>
      <c r="E152" s="278"/>
      <c r="F152" s="278"/>
    </row>
    <row r="153" spans="1:6" x14ac:dyDescent="0.25">
      <c r="A153" s="183">
        <f>B11</f>
        <v>42802</v>
      </c>
      <c r="B153" s="6"/>
      <c r="C153" s="7"/>
      <c r="D153" s="59"/>
    </row>
    <row r="154" spans="1:6" ht="16.5" x14ac:dyDescent="0.25">
      <c r="A154" s="281" t="s">
        <v>63</v>
      </c>
      <c r="B154" s="282"/>
      <c r="C154" s="282"/>
      <c r="D154" s="282"/>
      <c r="E154" s="282"/>
      <c r="F154" s="282"/>
    </row>
    <row r="155" spans="1:6" x14ac:dyDescent="0.25">
      <c r="A155" s="23" t="s">
        <v>132</v>
      </c>
      <c r="B155" s="153">
        <v>2</v>
      </c>
      <c r="C155" s="153"/>
      <c r="D155" s="142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ht="30" x14ac:dyDescent="0.25">
      <c r="A158" s="33" t="s">
        <v>136</v>
      </c>
      <c r="B158" s="170">
        <v>1</v>
      </c>
      <c r="C158" s="153"/>
      <c r="D158" s="156" t="s">
        <v>416</v>
      </c>
      <c r="E158" s="66"/>
      <c r="F158" s="66"/>
    </row>
    <row r="159" spans="1:6" ht="45" x14ac:dyDescent="0.25">
      <c r="A159" s="23" t="s">
        <v>190</v>
      </c>
      <c r="B159" s="170">
        <v>0</v>
      </c>
      <c r="C159" s="153"/>
      <c r="D159" s="142" t="s">
        <v>450</v>
      </c>
      <c r="E159" s="129" t="s">
        <v>451</v>
      </c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13</v>
      </c>
    </row>
    <row r="164" spans="1:6" x14ac:dyDescent="0.25">
      <c r="A164" s="19" t="s">
        <v>37</v>
      </c>
      <c r="B164" s="20"/>
      <c r="C164" s="21"/>
      <c r="D164" s="63">
        <f>D163/(COUNT(B155:C162)*2)</f>
        <v>0.8125</v>
      </c>
    </row>
    <row r="165" spans="1:6" x14ac:dyDescent="0.25">
      <c r="A165" s="9"/>
      <c r="B165" s="6"/>
      <c r="C165" s="7"/>
      <c r="D165" s="6"/>
    </row>
    <row r="166" spans="1:6" ht="18" x14ac:dyDescent="0.25">
      <c r="A166" s="279" t="s">
        <v>134</v>
      </c>
      <c r="B166" s="280"/>
      <c r="C166" s="280"/>
      <c r="D166" s="280"/>
      <c r="E166" s="280"/>
      <c r="F166" s="280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ht="30" x14ac:dyDescent="0.25">
      <c r="A168" s="18" t="s">
        <v>102</v>
      </c>
      <c r="B168" s="170">
        <v>1</v>
      </c>
      <c r="C168" s="153"/>
      <c r="D168" s="143" t="s">
        <v>446</v>
      </c>
      <c r="E168" s="147"/>
      <c r="F168" s="66"/>
    </row>
    <row r="169" spans="1:6" x14ac:dyDescent="0.25">
      <c r="A169" s="18" t="s">
        <v>135</v>
      </c>
      <c r="B169" s="170">
        <v>2</v>
      </c>
      <c r="C169" s="153"/>
      <c r="D169" s="143"/>
      <c r="E169" s="147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42"/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1</v>
      </c>
      <c r="C185" s="154"/>
      <c r="D185" s="258">
        <v>0.33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35</v>
      </c>
    </row>
    <row r="187" spans="1:7" x14ac:dyDescent="0.25">
      <c r="A187" s="19" t="s">
        <v>37</v>
      </c>
      <c r="B187" s="20"/>
      <c r="C187" s="21"/>
      <c r="D187" s="63">
        <f>D186/(COUNT(B167:C184)*2)</f>
        <v>0.97222222222222221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48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0.92307692307692313</v>
      </c>
    </row>
    <row r="191" spans="1:7" x14ac:dyDescent="0.25">
      <c r="A191" s="9"/>
      <c r="B191" s="6"/>
      <c r="C191" s="7"/>
      <c r="D191" s="6"/>
    </row>
    <row r="192" spans="1:7" ht="18" x14ac:dyDescent="0.35">
      <c r="A192" s="278" t="s">
        <v>167</v>
      </c>
      <c r="B192" s="278"/>
      <c r="C192" s="278"/>
      <c r="D192" s="278"/>
      <c r="E192" s="278"/>
      <c r="F192" s="278"/>
    </row>
    <row r="193" spans="1:7" x14ac:dyDescent="0.25">
      <c r="A193" s="189">
        <f>B11</f>
        <v>42802</v>
      </c>
      <c r="B193" s="6"/>
      <c r="C193" s="7"/>
      <c r="D193" s="6"/>
    </row>
    <row r="194" spans="1:7" ht="18" x14ac:dyDescent="0.25">
      <c r="A194" s="279" t="s">
        <v>158</v>
      </c>
      <c r="B194" s="280"/>
      <c r="C194" s="280"/>
      <c r="D194" s="280"/>
      <c r="E194" s="280"/>
      <c r="F194" s="280"/>
    </row>
    <row r="195" spans="1:7" ht="36" x14ac:dyDescent="0.35">
      <c r="A195" s="83" t="s">
        <v>27</v>
      </c>
      <c r="B195" s="153" t="s">
        <v>34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 t="s">
        <v>34</v>
      </c>
      <c r="C196" s="153"/>
      <c r="D196" s="142"/>
      <c r="E196" s="147"/>
      <c r="F196" s="66"/>
    </row>
    <row r="197" spans="1:7" x14ac:dyDescent="0.25">
      <c r="A197" s="33" t="s">
        <v>297</v>
      </c>
      <c r="B197" s="170" t="s">
        <v>34</v>
      </c>
      <c r="C197" s="153"/>
      <c r="D197" s="142"/>
      <c r="E197" s="173"/>
      <c r="F197" s="66"/>
    </row>
    <row r="198" spans="1:7" x14ac:dyDescent="0.25">
      <c r="A198" s="23" t="s">
        <v>100</v>
      </c>
      <c r="B198" s="170" t="s">
        <v>34</v>
      </c>
      <c r="C198" s="153"/>
      <c r="D198" s="142"/>
      <c r="E198" s="147"/>
      <c r="F198" s="66"/>
    </row>
    <row r="199" spans="1:7" x14ac:dyDescent="0.25">
      <c r="A199" s="23" t="s">
        <v>154</v>
      </c>
      <c r="B199" s="170" t="s">
        <v>34</v>
      </c>
      <c r="C199" s="153"/>
      <c r="D199" s="142"/>
      <c r="E199" s="147"/>
      <c r="F199" s="66"/>
    </row>
    <row r="200" spans="1:7" x14ac:dyDescent="0.25">
      <c r="A200" s="33" t="s">
        <v>153</v>
      </c>
      <c r="B200" s="170" t="s">
        <v>34</v>
      </c>
      <c r="C200" s="153"/>
      <c r="D200" s="142"/>
      <c r="E200" s="147"/>
      <c r="F200" s="66"/>
    </row>
    <row r="201" spans="1:7" x14ac:dyDescent="0.25">
      <c r="A201" s="33" t="s">
        <v>28</v>
      </c>
      <c r="B201" s="170" t="s">
        <v>34</v>
      </c>
      <c r="C201" s="153"/>
      <c r="D201" s="142"/>
      <c r="E201" s="147"/>
      <c r="F201" s="66"/>
    </row>
    <row r="202" spans="1:7" x14ac:dyDescent="0.25">
      <c r="A202" s="33" t="s">
        <v>155</v>
      </c>
      <c r="B202" s="170" t="s">
        <v>34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79" t="s">
        <v>76</v>
      </c>
      <c r="B209" s="280"/>
      <c r="C209" s="280"/>
      <c r="D209" s="280"/>
      <c r="E209" s="280"/>
      <c r="F209" s="280"/>
    </row>
    <row r="210" spans="1:7" x14ac:dyDescent="0.25">
      <c r="A210" s="17" t="s">
        <v>314</v>
      </c>
      <c r="B210" s="153" t="s">
        <v>34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 t="s">
        <v>34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 t="s">
        <v>34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 t="s">
        <v>34</v>
      </c>
      <c r="C215" s="153"/>
      <c r="D215" s="149"/>
      <c r="E215" s="147"/>
      <c r="F215" s="66"/>
    </row>
    <row r="216" spans="1:7" x14ac:dyDescent="0.25">
      <c r="A216" s="18" t="s">
        <v>70</v>
      </c>
      <c r="B216" s="170" t="s">
        <v>34</v>
      </c>
      <c r="C216" s="153"/>
      <c r="D216" s="12"/>
      <c r="E216" s="142"/>
      <c r="F216" s="66"/>
    </row>
    <row r="217" spans="1:7" x14ac:dyDescent="0.25">
      <c r="A217" s="17" t="s">
        <v>291</v>
      </c>
      <c r="B217" s="170" t="s">
        <v>34</v>
      </c>
      <c r="C217" s="153"/>
      <c r="D217" s="12"/>
      <c r="E217" s="147"/>
      <c r="F217" s="66"/>
    </row>
    <row r="218" spans="1:7" x14ac:dyDescent="0.25">
      <c r="A218" s="18" t="s">
        <v>188</v>
      </c>
      <c r="B218" s="170" t="s">
        <v>34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 t="s">
        <v>34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 t="s">
        <v>34</v>
      </c>
      <c r="C220" s="153"/>
      <c r="D220" s="149"/>
      <c r="E220" s="147"/>
      <c r="F220" s="66"/>
    </row>
    <row r="221" spans="1:7" x14ac:dyDescent="0.25">
      <c r="A221" s="24" t="s">
        <v>159</v>
      </c>
      <c r="B221" s="170" t="s">
        <v>34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 t="s">
        <v>34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 t="s">
        <v>34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 t="s">
        <v>34</v>
      </c>
      <c r="C226" s="153"/>
      <c r="D226" s="69"/>
      <c r="E226" s="147"/>
      <c r="F226" s="66"/>
    </row>
    <row r="227" spans="1:6" x14ac:dyDescent="0.25">
      <c r="A227" s="24" t="s">
        <v>248</v>
      </c>
      <c r="B227" s="170" t="s">
        <v>34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79" t="s">
        <v>191</v>
      </c>
      <c r="B232" s="280"/>
      <c r="C232" s="280"/>
      <c r="D232" s="280"/>
      <c r="E232" s="280"/>
      <c r="F232" s="280"/>
    </row>
    <row r="233" spans="1:6" x14ac:dyDescent="0.25">
      <c r="A233" s="17" t="s">
        <v>314</v>
      </c>
      <c r="B233" s="145" t="s">
        <v>34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 t="s">
        <v>34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 t="s">
        <v>34</v>
      </c>
      <c r="C237" s="153"/>
      <c r="D237" s="157"/>
      <c r="E237" s="66"/>
      <c r="F237" s="66"/>
    </row>
    <row r="238" spans="1:6" x14ac:dyDescent="0.25">
      <c r="A238" s="18" t="s">
        <v>55</v>
      </c>
      <c r="B238" s="171" t="s">
        <v>34</v>
      </c>
      <c r="C238" s="153"/>
      <c r="D238" s="158"/>
      <c r="E238" s="66"/>
      <c r="F238" s="66"/>
    </row>
    <row r="239" spans="1:6" ht="73.5" customHeight="1" x14ac:dyDescent="0.25">
      <c r="A239" s="17" t="s">
        <v>299</v>
      </c>
      <c r="B239" s="171" t="s">
        <v>34</v>
      </c>
      <c r="C239" s="145"/>
      <c r="D239" s="165"/>
      <c r="E239" s="148"/>
      <c r="F239" s="66"/>
    </row>
    <row r="240" spans="1:6" x14ac:dyDescent="0.25">
      <c r="A240" s="17" t="s">
        <v>156</v>
      </c>
      <c r="B240" s="171" t="s">
        <v>34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8" t="s">
        <v>78</v>
      </c>
      <c r="B248" s="278"/>
      <c r="C248" s="278"/>
      <c r="D248" s="278"/>
      <c r="E248" s="278"/>
      <c r="F248" s="278"/>
    </row>
    <row r="249" spans="1:6" s="3" customFormat="1" x14ac:dyDescent="0.25">
      <c r="A249" s="183">
        <f>B11</f>
        <v>42802</v>
      </c>
      <c r="B249" s="6"/>
      <c r="C249" s="7"/>
      <c r="D249" s="6"/>
    </row>
    <row r="250" spans="1:6" s="3" customFormat="1" ht="18" x14ac:dyDescent="0.25">
      <c r="A250" s="279" t="s">
        <v>79</v>
      </c>
      <c r="B250" s="280"/>
      <c r="C250" s="280"/>
      <c r="D250" s="280"/>
      <c r="E250" s="280"/>
      <c r="F250" s="280"/>
    </row>
    <row r="251" spans="1:6" s="3" customFormat="1" ht="36" x14ac:dyDescent="0.35">
      <c r="A251" s="83" t="s">
        <v>27</v>
      </c>
      <c r="B251" s="27" t="s">
        <v>34</v>
      </c>
      <c r="C251" s="217" t="str">
        <f>IF(B251=0, -5, "0")</f>
        <v>0</v>
      </c>
      <c r="D251" s="4"/>
      <c r="E251" s="67"/>
      <c r="F251" s="67"/>
    </row>
    <row r="252" spans="1:6" s="3" customFormat="1" ht="22.7" customHeight="1" x14ac:dyDescent="0.25">
      <c r="A252" s="23" t="s">
        <v>148</v>
      </c>
      <c r="B252" s="170" t="s">
        <v>34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 t="s">
        <v>34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 t="s">
        <v>34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9" t="s">
        <v>81</v>
      </c>
      <c r="B266" s="280"/>
      <c r="C266" s="280"/>
      <c r="D266" s="280"/>
      <c r="E266" s="280"/>
      <c r="F266" s="280"/>
    </row>
    <row r="267" spans="1:6" s="3" customFormat="1" x14ac:dyDescent="0.25">
      <c r="A267" s="152" t="s">
        <v>368</v>
      </c>
      <c r="B267" s="145" t="s">
        <v>34</v>
      </c>
      <c r="C267" s="145"/>
      <c r="E267" s="148"/>
      <c r="F267" s="67"/>
    </row>
    <row r="268" spans="1:6" s="3" customFormat="1" x14ac:dyDescent="0.25">
      <c r="A268" s="18" t="s">
        <v>206</v>
      </c>
      <c r="B268" s="171" t="s">
        <v>34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 t="s">
        <v>34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 t="s">
        <v>34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 t="s">
        <v>34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 t="s">
        <v>34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 t="s">
        <v>34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 t="s">
        <v>34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 t="s">
        <v>34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 t="s">
        <v>34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 t="s">
        <v>34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 t="s">
        <v>34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 t="s">
        <v>34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 t="s">
        <v>34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 t="s">
        <v>34</v>
      </c>
      <c r="C284" s="29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8" t="s">
        <v>4</v>
      </c>
      <c r="B291" s="278"/>
      <c r="C291" s="278"/>
      <c r="D291" s="278"/>
      <c r="E291" s="278"/>
      <c r="F291" s="278"/>
    </row>
    <row r="292" spans="1:7" x14ac:dyDescent="0.25">
      <c r="A292" s="192">
        <f>B11</f>
        <v>42802</v>
      </c>
      <c r="B292" s="6"/>
      <c r="C292" s="7"/>
      <c r="D292" s="59"/>
    </row>
    <row r="293" spans="1:7" ht="18" x14ac:dyDescent="0.25">
      <c r="A293" s="279" t="s">
        <v>19</v>
      </c>
      <c r="B293" s="280"/>
      <c r="C293" s="280"/>
      <c r="D293" s="280"/>
      <c r="E293" s="280"/>
      <c r="F293" s="280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9" t="s">
        <v>122</v>
      </c>
      <c r="B305" s="280"/>
      <c r="C305" s="280"/>
      <c r="D305" s="280"/>
      <c r="E305" s="280"/>
      <c r="F305" s="280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1</v>
      </c>
      <c r="C307" s="153"/>
      <c r="D307" s="142" t="s">
        <v>419</v>
      </c>
      <c r="E307" s="147"/>
      <c r="F307" s="66"/>
    </row>
    <row r="308" spans="1:6" ht="30" x14ac:dyDescent="0.25">
      <c r="A308" s="18" t="s">
        <v>5</v>
      </c>
      <c r="B308" s="171">
        <v>1</v>
      </c>
      <c r="C308" s="153"/>
      <c r="D308" s="156" t="s">
        <v>434</v>
      </c>
      <c r="E308" s="147"/>
      <c r="F308" s="66"/>
    </row>
    <row r="309" spans="1:6" ht="31.5" x14ac:dyDescent="0.35">
      <c r="A309" s="76" t="s">
        <v>367</v>
      </c>
      <c r="B309" s="171">
        <v>1</v>
      </c>
      <c r="C309" s="217" t="str">
        <f>IF(B309=0, -5, "0")</f>
        <v>0</v>
      </c>
      <c r="D309" s="157" t="s">
        <v>420</v>
      </c>
      <c r="E309" s="147"/>
      <c r="F309" s="66"/>
    </row>
    <row r="310" spans="1:6" ht="60" x14ac:dyDescent="0.25">
      <c r="A310" s="17" t="s">
        <v>108</v>
      </c>
      <c r="B310" s="171">
        <v>0</v>
      </c>
      <c r="C310" s="153"/>
      <c r="D310" s="156" t="s">
        <v>453</v>
      </c>
      <c r="E310" s="129" t="s">
        <v>421</v>
      </c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6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7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0</v>
      </c>
      <c r="C317" s="154"/>
      <c r="D317" s="258">
        <v>0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17</v>
      </c>
    </row>
    <row r="319" spans="1:6" x14ac:dyDescent="0.25">
      <c r="A319" s="19" t="s">
        <v>37</v>
      </c>
      <c r="B319" s="20"/>
      <c r="C319" s="21"/>
      <c r="D319" s="63">
        <f>D318/(COUNT(B306:C316)*2)</f>
        <v>0.77272727272727271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33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0.86842105263157898</v>
      </c>
    </row>
    <row r="323" spans="1:9" x14ac:dyDescent="0.25">
      <c r="A323" s="9"/>
      <c r="B323" s="6"/>
      <c r="C323" s="7"/>
      <c r="D323" s="6"/>
    </row>
    <row r="324" spans="1:9" ht="18" x14ac:dyDescent="0.35">
      <c r="A324" s="278" t="s">
        <v>21</v>
      </c>
      <c r="B324" s="278"/>
      <c r="C324" s="278"/>
      <c r="D324" s="278"/>
      <c r="E324" s="278"/>
      <c r="F324" s="278"/>
    </row>
    <row r="325" spans="1:9" x14ac:dyDescent="0.25">
      <c r="A325" s="193">
        <f>B11</f>
        <v>42802</v>
      </c>
      <c r="B325" s="6"/>
      <c r="C325" s="7"/>
      <c r="D325" s="6"/>
    </row>
    <row r="326" spans="1:9" ht="18" x14ac:dyDescent="0.25">
      <c r="A326" s="279" t="s">
        <v>12</v>
      </c>
      <c r="B326" s="280"/>
      <c r="C326" s="280"/>
      <c r="D326" s="280"/>
      <c r="E326" s="280"/>
      <c r="F326" s="280"/>
    </row>
    <row r="327" spans="1:9" ht="16.5" customHeight="1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ht="45" x14ac:dyDescent="0.25">
      <c r="A328" s="17" t="s">
        <v>51</v>
      </c>
      <c r="B328" s="170">
        <v>0</v>
      </c>
      <c r="C328" s="153"/>
      <c r="D328" s="9" t="s">
        <v>460</v>
      </c>
      <c r="E328" s="129" t="s">
        <v>454</v>
      </c>
      <c r="F328" s="66"/>
    </row>
    <row r="329" spans="1:9" x14ac:dyDescent="0.25">
      <c r="A329" s="17" t="s">
        <v>100</v>
      </c>
      <c r="B329" s="170">
        <v>1</v>
      </c>
      <c r="C329" s="153"/>
      <c r="D329" s="143" t="s">
        <v>441</v>
      </c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75" x14ac:dyDescent="0.25">
      <c r="A334" s="17" t="s">
        <v>304</v>
      </c>
      <c r="B334" s="170">
        <v>0</v>
      </c>
      <c r="C334" s="145"/>
      <c r="D334" s="162" t="s">
        <v>455</v>
      </c>
      <c r="E334" s="146" t="s">
        <v>456</v>
      </c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13</v>
      </c>
    </row>
    <row r="337" spans="1:6" x14ac:dyDescent="0.25">
      <c r="A337" s="19" t="s">
        <v>37</v>
      </c>
      <c r="B337" s="20"/>
      <c r="C337" s="21"/>
      <c r="D337" s="63">
        <f>D336/(COUNT(B327:C335)*2)</f>
        <v>0.72222222222222221</v>
      </c>
    </row>
    <row r="338" spans="1:6" x14ac:dyDescent="0.25">
      <c r="A338" s="9"/>
      <c r="B338" s="6"/>
      <c r="C338" s="7"/>
      <c r="D338" s="6"/>
    </row>
    <row r="339" spans="1:6" ht="18" x14ac:dyDescent="0.25">
      <c r="A339" s="279" t="s">
        <v>25</v>
      </c>
      <c r="B339" s="280"/>
      <c r="C339" s="280"/>
      <c r="D339" s="280"/>
      <c r="E339" s="280"/>
      <c r="F339" s="280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ht="30" x14ac:dyDescent="0.25">
      <c r="A344" s="24" t="s">
        <v>111</v>
      </c>
      <c r="B344" s="170">
        <v>1</v>
      </c>
      <c r="C344" s="153"/>
      <c r="D344" s="143" t="s">
        <v>435</v>
      </c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58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22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0.7857142857142857</v>
      </c>
    </row>
    <row r="351" spans="1:6" x14ac:dyDescent="0.25">
      <c r="A351" s="9"/>
      <c r="B351" s="6"/>
      <c r="C351" s="7"/>
      <c r="D351" s="6"/>
    </row>
    <row r="352" spans="1:6" ht="18" x14ac:dyDescent="0.35">
      <c r="A352" s="278" t="s">
        <v>8</v>
      </c>
      <c r="B352" s="278"/>
      <c r="C352" s="278"/>
      <c r="D352" s="278"/>
      <c r="E352" s="278"/>
      <c r="F352" s="278"/>
    </row>
    <row r="353" spans="1:6" x14ac:dyDescent="0.25">
      <c r="A353" s="183">
        <f>B11</f>
        <v>42802</v>
      </c>
      <c r="B353" s="6"/>
      <c r="C353" s="7"/>
      <c r="D353" s="59"/>
    </row>
    <row r="354" spans="1:6" ht="16.5" x14ac:dyDescent="0.25">
      <c r="A354" s="281" t="s">
        <v>113</v>
      </c>
      <c r="B354" s="282"/>
      <c r="C354" s="282"/>
      <c r="D354" s="282"/>
      <c r="E354" s="282"/>
      <c r="F354" s="282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ht="30" x14ac:dyDescent="0.25">
      <c r="A361" s="23" t="s">
        <v>280</v>
      </c>
      <c r="B361" s="170">
        <v>0</v>
      </c>
      <c r="C361" s="28"/>
      <c r="D361" s="10" t="s">
        <v>422</v>
      </c>
      <c r="E361" s="262" t="s">
        <v>431</v>
      </c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3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279" t="s">
        <v>25</v>
      </c>
      <c r="B366" s="280"/>
      <c r="C366" s="280"/>
      <c r="D366" s="280"/>
      <c r="E366" s="280"/>
      <c r="F366" s="280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7.4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46.5" x14ac:dyDescent="0.35">
      <c r="A374" s="76" t="s">
        <v>115</v>
      </c>
      <c r="B374" s="171">
        <v>1</v>
      </c>
      <c r="C374" s="217" t="str">
        <f>IF(B374=0, -5, "0")</f>
        <v>0</v>
      </c>
      <c r="D374" s="142" t="s">
        <v>461</v>
      </c>
      <c r="E374" s="66"/>
      <c r="F374" s="66"/>
    </row>
    <row r="375" spans="1:6" ht="31.7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23</v>
      </c>
    </row>
    <row r="380" spans="1:6" x14ac:dyDescent="0.25">
      <c r="A380" s="19" t="s">
        <v>37</v>
      </c>
      <c r="B380" s="20"/>
      <c r="C380" s="20"/>
      <c r="D380" s="64">
        <f>D379/(COUNT(B367:C378)*2)</f>
        <v>0.95833333333333337</v>
      </c>
    </row>
    <row r="381" spans="1:6" ht="13.7" customHeight="1" x14ac:dyDescent="0.25">
      <c r="A381" s="44"/>
      <c r="B381" s="44"/>
      <c r="C381" s="44"/>
      <c r="D381" s="44"/>
    </row>
    <row r="382" spans="1:6" ht="13.7" customHeight="1" x14ac:dyDescent="0.25">
      <c r="A382" s="279" t="s">
        <v>124</v>
      </c>
      <c r="B382" s="280"/>
      <c r="C382" s="280"/>
      <c r="D382" s="280"/>
      <c r="E382" s="280"/>
      <c r="F382" s="280"/>
    </row>
    <row r="383" spans="1:6" ht="13.7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79" t="s">
        <v>29</v>
      </c>
      <c r="B391" s="280"/>
      <c r="C391" s="280"/>
      <c r="D391" s="280"/>
      <c r="E391" s="280"/>
      <c r="F391" s="280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1</v>
      </c>
      <c r="C394" s="153"/>
      <c r="D394" s="157" t="s">
        <v>438</v>
      </c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45" x14ac:dyDescent="0.25">
      <c r="A398" s="109" t="s">
        <v>287</v>
      </c>
      <c r="B398" s="171">
        <v>2</v>
      </c>
      <c r="C398" s="154"/>
      <c r="D398" s="256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11</v>
      </c>
    </row>
    <row r="400" spans="1:16384" x14ac:dyDescent="0.25">
      <c r="A400" s="19" t="s">
        <v>37</v>
      </c>
      <c r="B400" s="20"/>
      <c r="C400" s="21"/>
      <c r="D400" s="63">
        <f>D399/(COUNT(B392:C397)*2)</f>
        <v>0.91666666666666663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58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0.93548387096774188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8" t="s">
        <v>125</v>
      </c>
      <c r="B405" s="278"/>
      <c r="C405" s="278"/>
      <c r="D405" s="278"/>
      <c r="E405" s="278"/>
      <c r="F405" s="278"/>
    </row>
    <row r="406" spans="1:6" x14ac:dyDescent="0.25">
      <c r="A406" s="192">
        <f>B11</f>
        <v>42802</v>
      </c>
      <c r="B406" s="6"/>
      <c r="C406" s="7"/>
      <c r="D406" s="6"/>
    </row>
    <row r="407" spans="1:6" ht="16.5" x14ac:dyDescent="0.25">
      <c r="A407" s="281" t="s">
        <v>19</v>
      </c>
      <c r="B407" s="282"/>
      <c r="C407" s="282"/>
      <c r="D407" s="282"/>
      <c r="E407" s="282"/>
      <c r="F407" s="282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ht="30" x14ac:dyDescent="0.25">
      <c r="A410" s="32" t="s">
        <v>20</v>
      </c>
      <c r="B410" s="170">
        <v>1</v>
      </c>
      <c r="C410" s="27"/>
      <c r="D410" s="156" t="s">
        <v>416</v>
      </c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66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13</v>
      </c>
    </row>
    <row r="416" spans="1:6" x14ac:dyDescent="0.25">
      <c r="A416" s="19" t="s">
        <v>37</v>
      </c>
      <c r="B416" s="20"/>
      <c r="C416" s="21"/>
      <c r="D416" s="63">
        <f>D415/(COUNT(B408:C414)*2)</f>
        <v>0.9285714285714286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1" t="s">
        <v>122</v>
      </c>
      <c r="B418" s="282"/>
      <c r="C418" s="282"/>
      <c r="D418" s="282"/>
      <c r="E418" s="282"/>
      <c r="F418" s="282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0</v>
      </c>
      <c r="C428" s="29"/>
      <c r="D428" s="25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16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29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0.96666666666666667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78" t="s">
        <v>374</v>
      </c>
      <c r="B435" s="278"/>
      <c r="C435" s="278"/>
      <c r="D435" s="278"/>
      <c r="E435" s="278"/>
      <c r="F435" s="278"/>
    </row>
    <row r="436" spans="1:7" s="167" customFormat="1" x14ac:dyDescent="0.25">
      <c r="A436" s="195">
        <f>+B11</f>
        <v>42802</v>
      </c>
      <c r="B436" s="6"/>
      <c r="C436" s="7"/>
      <c r="D436" s="6"/>
    </row>
    <row r="437" spans="1:7" ht="18" x14ac:dyDescent="0.25">
      <c r="A437" s="279" t="s">
        <v>375</v>
      </c>
      <c r="B437" s="280"/>
      <c r="C437" s="280"/>
      <c r="D437" s="280"/>
      <c r="E437" s="280"/>
      <c r="F437" s="280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79" t="s">
        <v>31</v>
      </c>
      <c r="B444" s="280"/>
      <c r="C444" s="280"/>
      <c r="D444" s="280"/>
      <c r="E444" s="280"/>
      <c r="F444" s="280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1</v>
      </c>
      <c r="C447" s="154"/>
      <c r="D447" s="258">
        <v>0.7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8" t="s">
        <v>180</v>
      </c>
      <c r="B454" s="278"/>
      <c r="C454" s="278"/>
      <c r="D454" s="278"/>
      <c r="E454" s="278"/>
      <c r="F454" s="27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49"/>
      <c r="E457" s="66"/>
      <c r="F457" s="66"/>
    </row>
    <row r="458" spans="1:6" ht="17.4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0</v>
      </c>
      <c r="C460" s="154"/>
      <c r="D460" s="256">
        <v>0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8" t="s">
        <v>87</v>
      </c>
      <c r="B464" s="278"/>
      <c r="C464" s="278"/>
      <c r="D464" s="278"/>
      <c r="E464" s="278"/>
      <c r="F464" s="27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146" t="s">
        <v>423</v>
      </c>
      <c r="E466" s="148"/>
      <c r="F466" s="66"/>
    </row>
    <row r="467" spans="1:7" ht="18" customHeight="1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31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1</v>
      </c>
      <c r="C469" s="154"/>
      <c r="D469" s="258">
        <v>0.5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3</v>
      </c>
    </row>
    <row r="471" spans="1:7" x14ac:dyDescent="0.25">
      <c r="A471" s="19" t="s">
        <v>37</v>
      </c>
      <c r="B471" s="20"/>
      <c r="C471" s="21"/>
      <c r="D471" s="63">
        <f>D470/(COUNT(B466:C468)*2)</f>
        <v>0.75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8" t="s">
        <v>151</v>
      </c>
      <c r="B473" s="278"/>
      <c r="C473" s="278"/>
      <c r="D473" s="278"/>
      <c r="E473" s="278"/>
      <c r="F473" s="27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4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42" t="s">
        <v>424</v>
      </c>
      <c r="E483" s="66"/>
      <c r="F483" s="66"/>
    </row>
    <row r="484" spans="1:14" ht="30" x14ac:dyDescent="0.25">
      <c r="A484" s="17" t="s">
        <v>257</v>
      </c>
      <c r="B484" s="170">
        <v>1</v>
      </c>
      <c r="C484" s="153"/>
      <c r="D484" s="142" t="s">
        <v>432</v>
      </c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1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23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0.95833333333333337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78" t="s">
        <v>152</v>
      </c>
      <c r="B494" s="278"/>
      <c r="C494" s="278"/>
      <c r="D494" s="278"/>
      <c r="E494" s="278"/>
      <c r="F494" s="278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58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0.50250000000000006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322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0.9044943820224719</v>
      </c>
    </row>
  </sheetData>
  <sheetProtection algorithmName="SHA-512" hashValue="JRFVrX+KSlyXeLremTT1r79xGVTmUj3sufkTxhQ4ZSubB9VncK6HvFXm5C4FdYrs8zBjUwCD/zAvBNPhOspRpA==" saltValue="nfJEyqZl1+7eREf/r5VnLQ==" spinCount="100000" sheet="1" objects="1" scenarios="1" formatCells="0"/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5" manualBreakCount="5">
    <brk id="82" max="6" man="1"/>
    <brk id="151" max="6" man="1"/>
    <brk id="247" max="6" man="1"/>
    <brk id="338" max="6" man="1"/>
    <brk id="44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topLeftCell="A187" zoomScale="90" zoomScaleSheetLayoutView="90" workbookViewId="0">
      <selection activeCell="B199" sqref="B19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8"/>
      <c r="E1" s="308"/>
      <c r="F1" s="308"/>
      <c r="G1" s="308"/>
      <c r="H1" s="308"/>
      <c r="I1" s="308"/>
    </row>
    <row r="2" spans="1:9" s="36" customFormat="1" ht="24.75" x14ac:dyDescent="0.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.75" x14ac:dyDescent="0.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5">
      <c r="A6" s="292" t="s">
        <v>52</v>
      </c>
      <c r="B6" s="292"/>
      <c r="C6" s="292"/>
      <c r="D6" s="292"/>
      <c r="E6" s="292"/>
      <c r="F6" s="292"/>
      <c r="G6" s="126"/>
      <c r="H6" s="126"/>
      <c r="I6" s="126"/>
    </row>
    <row r="7" spans="1:9" s="36" customFormat="1" ht="21.75" customHeight="1" x14ac:dyDescent="0.5">
      <c r="A7" s="293" t="str">
        <f>'A1 Exploitation'!A8:F8</f>
        <v>Raoued</v>
      </c>
      <c r="B7" s="293"/>
      <c r="C7" s="293"/>
      <c r="D7" s="293"/>
      <c r="E7" s="293"/>
      <c r="F7" s="293"/>
      <c r="G7" s="126"/>
      <c r="H7" s="126"/>
      <c r="I7" s="126"/>
    </row>
    <row r="8" spans="1:9" s="36" customFormat="1" ht="24.75" x14ac:dyDescent="0.5">
      <c r="A8" s="38" t="s">
        <v>44</v>
      </c>
      <c r="B8" s="309" t="str">
        <f>'A1 Exploitation'!B9:F9</f>
        <v>Mme Samah SLAIMI &amp; Mr. Bilel HAMDI</v>
      </c>
      <c r="C8" s="309"/>
      <c r="D8" s="309"/>
      <c r="E8" s="309"/>
      <c r="F8" s="309"/>
      <c r="G8" s="126"/>
      <c r="H8" s="126"/>
      <c r="I8" s="126"/>
    </row>
    <row r="9" spans="1:9" s="36" customFormat="1" ht="24.75" x14ac:dyDescent="0.5">
      <c r="A9" s="39" t="s">
        <v>46</v>
      </c>
      <c r="B9" s="310" t="str">
        <f>'A1 Exploitation'!B10:F10</f>
        <v>Directeur du Magasin Mr. Moez NAHDI &amp; Chef des Rayons</v>
      </c>
      <c r="C9" s="310"/>
      <c r="D9" s="310"/>
      <c r="E9" s="310"/>
      <c r="F9" s="310"/>
      <c r="G9" s="126"/>
      <c r="H9" s="126"/>
      <c r="I9" s="126"/>
    </row>
    <row r="10" spans="1:9" s="36" customFormat="1" ht="24.75" x14ac:dyDescent="0.5">
      <c r="A10" s="38" t="s">
        <v>45</v>
      </c>
      <c r="B10" s="307">
        <f>'A1 Exploitation'!B11:F11</f>
        <v>42802</v>
      </c>
      <c r="C10" s="307"/>
      <c r="D10" s="307"/>
      <c r="E10" s="307"/>
      <c r="F10" s="307"/>
      <c r="G10" s="126"/>
      <c r="H10" s="126"/>
      <c r="I10" s="126"/>
    </row>
    <row r="11" spans="1:9" s="36" customFormat="1" ht="24.75" x14ac:dyDescent="0.5">
      <c r="A11" s="38" t="s">
        <v>341</v>
      </c>
      <c r="B11" s="311">
        <f>D198</f>
        <v>0.879746835443038</v>
      </c>
      <c r="C11" s="311"/>
      <c r="D11" s="311"/>
      <c r="E11" s="311"/>
      <c r="F11" s="311"/>
      <c r="G11" s="126"/>
      <c r="H11" s="126"/>
      <c r="I11" s="126"/>
    </row>
    <row r="12" spans="1:9" s="36" customFormat="1" ht="22.5" x14ac:dyDescent="0.45">
      <c r="A12" s="35"/>
      <c r="D12" s="284"/>
      <c r="E12" s="284"/>
      <c r="F12" s="284"/>
      <c r="G12" s="284"/>
      <c r="H12" s="284"/>
      <c r="I12" s="40"/>
    </row>
    <row r="13" spans="1:9" s="36" customFormat="1" ht="11.25" customHeight="1" x14ac:dyDescent="0.3">
      <c r="A13" s="285" t="s">
        <v>32</v>
      </c>
      <c r="B13" s="286" t="s">
        <v>33</v>
      </c>
      <c r="C13" s="286"/>
      <c r="D13" s="286" t="s">
        <v>48</v>
      </c>
      <c r="E13" s="286" t="s">
        <v>213</v>
      </c>
      <c r="F13" s="286" t="s">
        <v>214</v>
      </c>
    </row>
    <row r="14" spans="1:9" s="36" customFormat="1" ht="12.75" customHeight="1" x14ac:dyDescent="0.3">
      <c r="A14" s="285"/>
      <c r="B14" s="70" t="s">
        <v>36</v>
      </c>
      <c r="C14" s="70" t="s">
        <v>35</v>
      </c>
      <c r="D14" s="286"/>
      <c r="E14" s="286"/>
      <c r="F14" s="286"/>
    </row>
    <row r="15" spans="1:9" x14ac:dyDescent="0.3">
      <c r="A15" s="41"/>
      <c r="B15" s="41"/>
      <c r="C15" s="41"/>
      <c r="D15" s="41"/>
    </row>
    <row r="16" spans="1:9" ht="19.5" x14ac:dyDescent="0.4">
      <c r="A16" s="312" t="s">
        <v>0</v>
      </c>
      <c r="B16" s="313"/>
      <c r="C16" s="313"/>
      <c r="D16" s="313"/>
      <c r="E16" s="313"/>
      <c r="F16" s="313"/>
    </row>
    <row r="17" spans="1:6" ht="33" x14ac:dyDescent="0.3">
      <c r="A17" s="41" t="s">
        <v>316</v>
      </c>
      <c r="B17" s="221">
        <v>1</v>
      </c>
      <c r="C17" s="221"/>
      <c r="D17" s="222" t="s">
        <v>437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4" t="s">
        <v>38</v>
      </c>
      <c r="B22" s="301"/>
      <c r="C22" s="302"/>
      <c r="D22" s="127">
        <f>SUM(B17:C21)</f>
        <v>9</v>
      </c>
    </row>
    <row r="23" spans="1:6" x14ac:dyDescent="0.3">
      <c r="A23" s="298" t="s">
        <v>342</v>
      </c>
      <c r="B23" s="299"/>
      <c r="C23" s="300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6" t="s">
        <v>4</v>
      </c>
      <c r="B25" s="297"/>
      <c r="C25" s="297"/>
      <c r="D25" s="297"/>
      <c r="E25" s="297"/>
      <c r="F25" s="297"/>
    </row>
    <row r="26" spans="1:6" ht="33.75" x14ac:dyDescent="0.35">
      <c r="A26" s="76" t="s">
        <v>107</v>
      </c>
      <c r="B26" s="221">
        <v>1</v>
      </c>
      <c r="C26" s="248" t="str">
        <f>IF(B26=0, -5, "0")</f>
        <v>0</v>
      </c>
      <c r="D26" s="222" t="s">
        <v>443</v>
      </c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298" t="s">
        <v>38</v>
      </c>
      <c r="B32" s="299"/>
      <c r="C32" s="300"/>
      <c r="D32" s="125">
        <f>SUM(B26:C31)</f>
        <v>11</v>
      </c>
    </row>
    <row r="33" spans="1:6" x14ac:dyDescent="0.3">
      <c r="A33" s="298" t="s">
        <v>342</v>
      </c>
      <c r="B33" s="299"/>
      <c r="C33" s="300"/>
      <c r="D33" s="65">
        <f>D32/(COUNT(B26:C31)*2)</f>
        <v>0.91666666666666663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6" t="s">
        <v>246</v>
      </c>
      <c r="B35" s="297"/>
      <c r="C35" s="297"/>
      <c r="D35" s="297"/>
      <c r="E35" s="297"/>
      <c r="F35" s="297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ht="33" x14ac:dyDescent="0.3">
      <c r="A38" s="41" t="s">
        <v>328</v>
      </c>
      <c r="B38" s="221">
        <v>0</v>
      </c>
      <c r="C38" s="221"/>
      <c r="D38" s="222" t="s">
        <v>448</v>
      </c>
      <c r="E38" s="257" t="s">
        <v>449</v>
      </c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298" t="s">
        <v>38</v>
      </c>
      <c r="B41" s="299"/>
      <c r="C41" s="300"/>
      <c r="D41" s="125">
        <f>SUM(B36:C40)</f>
        <v>8</v>
      </c>
      <c r="E41" s="37"/>
      <c r="F41" s="37"/>
    </row>
    <row r="42" spans="1:6" s="50" customFormat="1" x14ac:dyDescent="0.3">
      <c r="A42" s="298" t="s">
        <v>342</v>
      </c>
      <c r="B42" s="299"/>
      <c r="C42" s="300"/>
      <c r="D42" s="65">
        <f>D41/(COUNT(B36:C40)*2)</f>
        <v>0.8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5" t="s">
        <v>21</v>
      </c>
      <c r="B44" s="306"/>
      <c r="C44" s="306"/>
      <c r="D44" s="306"/>
      <c r="E44" s="306"/>
      <c r="F44" s="306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1</v>
      </c>
      <c r="C47" s="221"/>
      <c r="D47" s="222" t="s">
        <v>442</v>
      </c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 t="s">
        <v>34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298" t="s">
        <v>38</v>
      </c>
      <c r="B51" s="299"/>
      <c r="C51" s="300"/>
      <c r="D51" s="125">
        <f>SUM(B45:C50)</f>
        <v>9</v>
      </c>
    </row>
    <row r="52" spans="1:6" x14ac:dyDescent="0.3">
      <c r="A52" s="298" t="s">
        <v>342</v>
      </c>
      <c r="B52" s="299"/>
      <c r="C52" s="300"/>
      <c r="D52" s="65">
        <f>D51/(COUNT(B45:C50)*2)</f>
        <v>0.9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6" t="s">
        <v>8</v>
      </c>
      <c r="B54" s="297"/>
      <c r="C54" s="297"/>
      <c r="D54" s="297"/>
      <c r="E54" s="297"/>
      <c r="F54" s="297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22" t="s">
        <v>443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ht="33" x14ac:dyDescent="0.3">
      <c r="A57" s="51" t="s">
        <v>282</v>
      </c>
      <c r="B57" s="221">
        <v>1</v>
      </c>
      <c r="C57" s="221"/>
      <c r="D57" s="222" t="s">
        <v>439</v>
      </c>
      <c r="E57" s="222"/>
      <c r="F57" s="221"/>
    </row>
    <row r="58" spans="1:6" ht="33" x14ac:dyDescent="0.3">
      <c r="A58" s="51" t="s">
        <v>101</v>
      </c>
      <c r="B58" s="221">
        <v>0</v>
      </c>
      <c r="C58" s="221"/>
      <c r="D58" s="257" t="s">
        <v>462</v>
      </c>
      <c r="E58" s="263" t="s">
        <v>440</v>
      </c>
      <c r="F58" s="221"/>
    </row>
    <row r="59" spans="1:6" ht="50.2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425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298" t="s">
        <v>38</v>
      </c>
      <c r="B62" s="299"/>
      <c r="C62" s="300"/>
      <c r="D62" s="125">
        <f>SUM(B55:C61)</f>
        <v>10</v>
      </c>
    </row>
    <row r="63" spans="1:6" x14ac:dyDescent="0.3">
      <c r="A63" s="298" t="s">
        <v>342</v>
      </c>
      <c r="B63" s="299"/>
      <c r="C63" s="300"/>
      <c r="D63" s="65">
        <f>D62/(COUNT(B55:C61)*2)</f>
        <v>0.7142857142857143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6" t="s">
        <v>143</v>
      </c>
      <c r="B65" s="297"/>
      <c r="C65" s="297"/>
      <c r="D65" s="297"/>
      <c r="E65" s="297"/>
      <c r="F65" s="297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57"/>
      <c r="E75" s="257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49.5" x14ac:dyDescent="0.3">
      <c r="A77" s="49" t="s">
        <v>263</v>
      </c>
      <c r="B77" s="227">
        <v>1</v>
      </c>
      <c r="C77" s="233"/>
      <c r="D77" s="257" t="s">
        <v>444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49.5" x14ac:dyDescent="0.35">
      <c r="A79" s="83" t="s">
        <v>184</v>
      </c>
      <c r="B79" s="227">
        <v>2</v>
      </c>
      <c r="C79" s="248" t="str">
        <f>IF(B79=0, -5, "0")</f>
        <v>0</v>
      </c>
      <c r="D79" s="257" t="s">
        <v>417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1</v>
      </c>
      <c r="C82" s="221"/>
      <c r="D82" s="257" t="s">
        <v>447</v>
      </c>
      <c r="E82" s="235"/>
      <c r="F82" s="221"/>
    </row>
    <row r="83" spans="1:6" x14ac:dyDescent="0.3">
      <c r="A83" s="298" t="s">
        <v>38</v>
      </c>
      <c r="B83" s="299"/>
      <c r="C83" s="300"/>
      <c r="D83" s="125">
        <f>SUM(B66:C82)</f>
        <v>28</v>
      </c>
    </row>
    <row r="84" spans="1:6" x14ac:dyDescent="0.3">
      <c r="A84" s="298" t="s">
        <v>342</v>
      </c>
      <c r="B84" s="299"/>
      <c r="C84" s="300"/>
      <c r="D84" s="65">
        <f>D83/(COUNT(B66:C82)*2)</f>
        <v>0.93333333333333335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6" t="s">
        <v>237</v>
      </c>
      <c r="B86" s="297"/>
      <c r="C86" s="297"/>
      <c r="D86" s="297"/>
      <c r="E86" s="297"/>
      <c r="F86" s="297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22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298" t="s">
        <v>38</v>
      </c>
      <c r="B101" s="299"/>
      <c r="C101" s="300"/>
      <c r="D101" s="125">
        <f>SUM(B87:C100)</f>
        <v>0</v>
      </c>
    </row>
    <row r="102" spans="1:6" x14ac:dyDescent="0.3">
      <c r="A102" s="298" t="s">
        <v>342</v>
      </c>
      <c r="B102" s="299"/>
      <c r="C102" s="300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6" t="s">
        <v>238</v>
      </c>
      <c r="B105" s="297"/>
      <c r="C105" s="297"/>
      <c r="D105" s="297"/>
      <c r="E105" s="297"/>
      <c r="F105" s="297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47.25" x14ac:dyDescent="0.4">
      <c r="A109" s="122" t="s">
        <v>338</v>
      </c>
      <c r="B109" s="237">
        <v>1</v>
      </c>
      <c r="C109" s="228"/>
      <c r="D109" s="234" t="s">
        <v>452</v>
      </c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298" t="s">
        <v>38</v>
      </c>
      <c r="B117" s="299"/>
      <c r="C117" s="300"/>
      <c r="D117" s="125">
        <f>SUM(B106:C116)</f>
        <v>21</v>
      </c>
      <c r="E117" s="37"/>
      <c r="F117" s="37"/>
    </row>
    <row r="118" spans="1:6" s="50" customFormat="1" x14ac:dyDescent="0.3">
      <c r="A118" s="298" t="s">
        <v>342</v>
      </c>
      <c r="B118" s="299"/>
      <c r="C118" s="300"/>
      <c r="D118" s="65">
        <f>D117/(COUNT(B106:C116)*2)</f>
        <v>0.95454545454545459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6" t="s">
        <v>208</v>
      </c>
      <c r="B120" s="297"/>
      <c r="C120" s="297"/>
      <c r="D120" s="297"/>
      <c r="E120" s="297"/>
      <c r="F120" s="297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8" t="s">
        <v>38</v>
      </c>
      <c r="B132" s="299"/>
      <c r="C132" s="300"/>
      <c r="D132" s="125">
        <f>SUM(B121:C131)</f>
        <v>0</v>
      </c>
    </row>
    <row r="133" spans="1:6" x14ac:dyDescent="0.3">
      <c r="A133" s="298" t="s">
        <v>342</v>
      </c>
      <c r="B133" s="299"/>
      <c r="C133" s="300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296" t="s">
        <v>78</v>
      </c>
      <c r="B135" s="297"/>
      <c r="C135" s="297"/>
      <c r="D135" s="297"/>
      <c r="E135" s="297"/>
      <c r="F135" s="297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66" x14ac:dyDescent="0.35">
      <c r="A144" s="76" t="s">
        <v>218</v>
      </c>
      <c r="B144" s="260">
        <v>2</v>
      </c>
      <c r="C144" s="250" t="str">
        <f>IF(B144=0, -5, "0")</f>
        <v>0</v>
      </c>
      <c r="D144" s="259" t="s">
        <v>418</v>
      </c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298" t="s">
        <v>38</v>
      </c>
      <c r="B148" s="299"/>
      <c r="C148" s="300"/>
      <c r="D148" s="125">
        <f>SUM(B136:C147)</f>
        <v>2</v>
      </c>
    </row>
    <row r="149" spans="1:6" x14ac:dyDescent="0.3">
      <c r="A149" s="298" t="s">
        <v>342</v>
      </c>
      <c r="B149" s="299"/>
      <c r="C149" s="300"/>
      <c r="D149" s="65">
        <f>D148/(COUNT(B136:C147)*2)</f>
        <v>1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6" t="s">
        <v>243</v>
      </c>
      <c r="B151" s="297"/>
      <c r="C151" s="297"/>
      <c r="D151" s="297"/>
      <c r="E151" s="297"/>
      <c r="F151" s="297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1</v>
      </c>
      <c r="C155" s="248" t="str">
        <f>IF(B155=0, -5, "0")</f>
        <v>0</v>
      </c>
      <c r="D155" s="222" t="s">
        <v>426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66" x14ac:dyDescent="0.3">
      <c r="A157" s="197" t="s">
        <v>219</v>
      </c>
      <c r="B157" s="221">
        <v>0</v>
      </c>
      <c r="C157" s="221"/>
      <c r="D157" s="259" t="s">
        <v>427</v>
      </c>
      <c r="E157" s="257" t="s">
        <v>463</v>
      </c>
      <c r="F157" s="221"/>
    </row>
    <row r="158" spans="1:6" ht="33" x14ac:dyDescent="0.3">
      <c r="A158" s="196" t="s">
        <v>376</v>
      </c>
      <c r="B158" s="221">
        <v>1</v>
      </c>
      <c r="C158" s="221"/>
      <c r="D158" s="259" t="s">
        <v>457</v>
      </c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298" t="s">
        <v>38</v>
      </c>
      <c r="B160" s="301"/>
      <c r="C160" s="302"/>
      <c r="D160" s="188">
        <f>SUM(B152:C159)</f>
        <v>12</v>
      </c>
    </row>
    <row r="161" spans="1:6" x14ac:dyDescent="0.3">
      <c r="A161" s="298" t="s">
        <v>342</v>
      </c>
      <c r="B161" s="299"/>
      <c r="C161" s="300"/>
      <c r="D161" s="65">
        <f>D160/(COUNT(B152:C159)*2)</f>
        <v>0.75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296" t="s">
        <v>85</v>
      </c>
      <c r="B163" s="297"/>
      <c r="C163" s="297"/>
      <c r="D163" s="297"/>
      <c r="E163" s="297"/>
      <c r="F163" s="297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ht="49.5" x14ac:dyDescent="0.3">
      <c r="A165" s="41" t="s">
        <v>334</v>
      </c>
      <c r="B165" s="221">
        <v>1</v>
      </c>
      <c r="C165" s="221"/>
      <c r="D165" s="222" t="s">
        <v>458</v>
      </c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45" customHeight="1" x14ac:dyDescent="0.3">
      <c r="A168" s="298" t="s">
        <v>38</v>
      </c>
      <c r="B168" s="299"/>
      <c r="C168" s="300"/>
      <c r="D168" s="125">
        <f>SUM(B164:C167)</f>
        <v>7</v>
      </c>
    </row>
    <row r="169" spans="1:6" x14ac:dyDescent="0.3">
      <c r="A169" s="298" t="s">
        <v>342</v>
      </c>
      <c r="B169" s="299"/>
      <c r="C169" s="300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3" t="s">
        <v>17</v>
      </c>
      <c r="B171" s="304"/>
      <c r="C171" s="304"/>
      <c r="D171" s="304"/>
      <c r="E171" s="304"/>
      <c r="F171" s="304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ht="48.75" customHeight="1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298" t="s">
        <v>38</v>
      </c>
      <c r="B176" s="299"/>
      <c r="C176" s="300"/>
      <c r="D176" s="125">
        <f>SUM(B172:C175)</f>
        <v>8</v>
      </c>
    </row>
    <row r="177" spans="1:6" x14ac:dyDescent="0.3">
      <c r="A177" s="298" t="s">
        <v>342</v>
      </c>
      <c r="B177" s="299"/>
      <c r="C177" s="300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6" t="s">
        <v>87</v>
      </c>
      <c r="B179" s="297"/>
      <c r="C179" s="297"/>
      <c r="D179" s="297"/>
      <c r="E179" s="297"/>
      <c r="F179" s="297"/>
    </row>
    <row r="180" spans="1:6" ht="49.5" x14ac:dyDescent="0.3">
      <c r="A180" s="87" t="s">
        <v>364</v>
      </c>
      <c r="B180" s="221">
        <v>0</v>
      </c>
      <c r="C180" s="221"/>
      <c r="D180" s="222" t="s">
        <v>428</v>
      </c>
      <c r="E180" s="222" t="s">
        <v>436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298" t="s">
        <v>38</v>
      </c>
      <c r="B185" s="299"/>
      <c r="C185" s="300"/>
      <c r="D185" s="125">
        <f>SUM(B180:C184)</f>
        <v>8</v>
      </c>
    </row>
    <row r="186" spans="1:6" x14ac:dyDescent="0.3">
      <c r="A186" s="298" t="s">
        <v>342</v>
      </c>
      <c r="B186" s="299"/>
      <c r="C186" s="300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6" t="s">
        <v>242</v>
      </c>
      <c r="B188" s="297"/>
      <c r="C188" s="297"/>
      <c r="D188" s="297"/>
      <c r="E188" s="297"/>
      <c r="F188" s="297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298" t="s">
        <v>38</v>
      </c>
      <c r="B193" s="299"/>
      <c r="C193" s="300"/>
      <c r="D193" s="97">
        <f>SUM(B189:C192)</f>
        <v>6</v>
      </c>
    </row>
    <row r="194" spans="1:4" x14ac:dyDescent="0.3">
      <c r="A194" s="298" t="s">
        <v>342</v>
      </c>
      <c r="B194" s="299"/>
      <c r="C194" s="300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139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0.879746835443038</v>
      </c>
    </row>
  </sheetData>
  <sheetProtection algorithmName="SHA-512" hashValue="jYQkF56LOdnSx7vxOGjYll/yF1yoJnhr2Hfc+YngrkGQjl7bWb9R4HoLNBgF0Eka6vf1Ns4F+LCHWHjihPxz3Q==" saltValue="f8D2SXD7ONCv40/O7Unvdg==" spinCount="100000" sheet="1" objects="1" scenarios="1" formatCells="0"/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7" orientation="portrait" r:id="rId1"/>
  <rowBreaks count="3" manualBreakCount="3">
    <brk id="64" max="5" man="1"/>
    <brk id="84" max="5" man="1"/>
    <brk id="15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tabSelected="1" view="pageBreakPreview" zoomScale="96" zoomScaleNormal="100" zoomScaleSheetLayoutView="96" workbookViewId="0">
      <selection activeCell="D505" sqref="D505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1"/>
      <c r="E1" s="291"/>
      <c r="F1" s="291"/>
      <c r="G1" s="291"/>
      <c r="H1" s="291"/>
      <c r="I1" s="291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2" t="s">
        <v>201</v>
      </c>
      <c r="B7" s="292"/>
      <c r="C7" s="292"/>
      <c r="D7" s="292"/>
      <c r="E7" s="292"/>
      <c r="F7" s="292"/>
      <c r="G7" s="213"/>
      <c r="H7" s="213"/>
      <c r="I7" s="213"/>
    </row>
    <row r="8" spans="1:9" ht="29.25" x14ac:dyDescent="0.5">
      <c r="A8" s="293" t="str">
        <f>'Page de garde'!D18</f>
        <v>Raoued</v>
      </c>
      <c r="B8" s="293"/>
      <c r="C8" s="293"/>
      <c r="D8" s="293"/>
      <c r="E8" s="293"/>
      <c r="F8" s="293"/>
      <c r="G8" s="216"/>
      <c r="H8" s="216"/>
      <c r="I8" s="213"/>
    </row>
    <row r="9" spans="1:9" ht="24.75" x14ac:dyDescent="0.5">
      <c r="A9" s="38" t="s">
        <v>44</v>
      </c>
      <c r="B9" s="294" t="s">
        <v>465</v>
      </c>
      <c r="C9" s="294"/>
      <c r="D9" s="294"/>
      <c r="E9" s="294"/>
      <c r="F9" s="294"/>
      <c r="G9" s="216"/>
      <c r="H9" s="216"/>
      <c r="I9" s="213"/>
    </row>
    <row r="10" spans="1:9" ht="24.75" x14ac:dyDescent="0.5">
      <c r="A10" s="39" t="s">
        <v>46</v>
      </c>
      <c r="B10" s="295" t="s">
        <v>464</v>
      </c>
      <c r="C10" s="295"/>
      <c r="D10" s="295"/>
      <c r="E10" s="295"/>
      <c r="F10" s="295"/>
      <c r="G10" s="216"/>
      <c r="H10" s="216"/>
      <c r="I10" s="213"/>
    </row>
    <row r="11" spans="1:9" ht="24.75" x14ac:dyDescent="0.5">
      <c r="A11" s="38" t="s">
        <v>45</v>
      </c>
      <c r="B11" s="290">
        <v>42838</v>
      </c>
      <c r="C11" s="290"/>
      <c r="D11" s="290"/>
      <c r="E11" s="290"/>
      <c r="F11" s="290"/>
      <c r="G11" s="216"/>
      <c r="H11" s="216"/>
      <c r="I11" s="213"/>
    </row>
    <row r="12" spans="1:9" ht="24.75" x14ac:dyDescent="0.5">
      <c r="A12" s="38" t="s">
        <v>276</v>
      </c>
      <c r="B12" s="283">
        <f>D505</f>
        <v>0.95480225988700562</v>
      </c>
      <c r="C12" s="283"/>
      <c r="D12" s="283"/>
      <c r="E12" s="283"/>
      <c r="F12" s="283"/>
      <c r="G12" s="216"/>
      <c r="H12" s="216"/>
      <c r="I12" s="213"/>
    </row>
    <row r="13" spans="1:9" ht="22.5" x14ac:dyDescent="0.45">
      <c r="A13" s="35"/>
      <c r="B13" s="36"/>
      <c r="C13" s="36"/>
      <c r="D13" s="284"/>
      <c r="E13" s="284"/>
      <c r="F13" s="284"/>
      <c r="G13" s="284"/>
      <c r="H13" s="284"/>
      <c r="I13" s="3"/>
    </row>
    <row r="14" spans="1:9" ht="16.5" customHeight="1" x14ac:dyDescent="0.3">
      <c r="A14" s="285" t="s">
        <v>32</v>
      </c>
      <c r="B14" s="286" t="s">
        <v>33</v>
      </c>
      <c r="C14" s="286"/>
      <c r="D14" s="286" t="s">
        <v>48</v>
      </c>
      <c r="E14" s="287" t="s">
        <v>358</v>
      </c>
      <c r="F14" s="286" t="s">
        <v>214</v>
      </c>
      <c r="G14" s="36"/>
      <c r="H14" s="36"/>
    </row>
    <row r="15" spans="1:9" ht="16.5" customHeight="1" x14ac:dyDescent="0.3">
      <c r="A15" s="285"/>
      <c r="B15" s="77" t="s">
        <v>36</v>
      </c>
      <c r="C15" s="77" t="s">
        <v>35</v>
      </c>
      <c r="D15" s="286"/>
      <c r="E15" s="287"/>
      <c r="F15" s="286"/>
      <c r="G15" s="36"/>
      <c r="H15" s="36"/>
    </row>
    <row r="16" spans="1:9" ht="18" x14ac:dyDescent="0.35">
      <c r="A16" s="278" t="s">
        <v>0</v>
      </c>
      <c r="B16" s="278"/>
      <c r="C16" s="278"/>
      <c r="D16" s="278"/>
      <c r="E16" s="278"/>
      <c r="F16" s="278"/>
      <c r="G16" s="36"/>
      <c r="H16" s="36"/>
    </row>
    <row r="17" spans="1:8" ht="18" x14ac:dyDescent="0.3">
      <c r="A17" s="182">
        <f>B11</f>
        <v>42838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8" t="s">
        <v>1</v>
      </c>
      <c r="B18" s="289"/>
      <c r="C18" s="289"/>
      <c r="D18" s="289"/>
      <c r="E18" s="289"/>
      <c r="F18" s="289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1</v>
      </c>
      <c r="C21" s="170"/>
      <c r="D21" s="168" t="s">
        <v>414</v>
      </c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5</v>
      </c>
    </row>
    <row r="24" spans="1:8" x14ac:dyDescent="0.25">
      <c r="A24" s="19" t="s">
        <v>37</v>
      </c>
      <c r="B24" s="20"/>
      <c r="C24" s="21"/>
      <c r="D24" s="63">
        <f>D23/(COUNT(B19:C22)*2)</f>
        <v>0.83333333333333337</v>
      </c>
    </row>
    <row r="25" spans="1:8" x14ac:dyDescent="0.25">
      <c r="A25" s="5"/>
      <c r="B25" s="6"/>
      <c r="C25" s="7"/>
      <c r="D25" s="6"/>
    </row>
    <row r="26" spans="1:8" ht="18" x14ac:dyDescent="0.25">
      <c r="A26" s="279" t="s">
        <v>18</v>
      </c>
      <c r="B26" s="280"/>
      <c r="C26" s="280"/>
      <c r="D26" s="280"/>
      <c r="E26" s="280"/>
      <c r="F26" s="280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23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0.95833333333333337</v>
      </c>
    </row>
    <row r="42" spans="1:7" x14ac:dyDescent="0.25">
      <c r="A42" s="9"/>
      <c r="B42" s="6"/>
      <c r="C42" s="7"/>
      <c r="D42" s="6"/>
    </row>
    <row r="43" spans="1:7" ht="18" x14ac:dyDescent="0.35">
      <c r="A43" s="278" t="s">
        <v>137</v>
      </c>
      <c r="B43" s="278"/>
      <c r="C43" s="278"/>
      <c r="D43" s="278"/>
      <c r="E43" s="278"/>
      <c r="F43" s="278"/>
    </row>
    <row r="44" spans="1:7" x14ac:dyDescent="0.25">
      <c r="A44" s="183">
        <f>B11</f>
        <v>42838</v>
      </c>
      <c r="B44" s="6"/>
      <c r="C44" s="7"/>
      <c r="D44" s="6"/>
    </row>
    <row r="45" spans="1:7" ht="16.5" x14ac:dyDescent="0.25">
      <c r="A45" s="281" t="s">
        <v>63</v>
      </c>
      <c r="B45" s="282"/>
      <c r="C45" s="282"/>
      <c r="D45" s="282"/>
      <c r="E45" s="282"/>
      <c r="F45" s="282"/>
    </row>
    <row r="46" spans="1:7" x14ac:dyDescent="0.25">
      <c r="A46" s="33" t="s">
        <v>109</v>
      </c>
      <c r="B46" s="170">
        <v>2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1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15</v>
      </c>
    </row>
    <row r="55" spans="1:6" x14ac:dyDescent="0.25">
      <c r="A55" s="19" t="s">
        <v>37</v>
      </c>
      <c r="B55" s="20"/>
      <c r="C55" s="21"/>
      <c r="D55" s="63">
        <f>D54/(COUNT(B46:C53)*2)</f>
        <v>0.9375</v>
      </c>
    </row>
    <row r="56" spans="1:6" x14ac:dyDescent="0.25">
      <c r="A56" s="9"/>
      <c r="B56" s="6"/>
      <c r="C56" s="7"/>
      <c r="D56" s="6"/>
    </row>
    <row r="57" spans="1:6" ht="18" x14ac:dyDescent="0.25">
      <c r="A57" s="279" t="s">
        <v>65</v>
      </c>
      <c r="B57" s="280"/>
      <c r="C57" s="280"/>
      <c r="D57" s="280"/>
      <c r="E57" s="280"/>
      <c r="F57" s="280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1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30.75" x14ac:dyDescent="0.3">
      <c r="A65" s="49" t="s">
        <v>271</v>
      </c>
      <c r="B65" s="170">
        <v>1</v>
      </c>
      <c r="C65" s="171"/>
      <c r="D65" s="146" t="s">
        <v>433</v>
      </c>
      <c r="E65" s="173"/>
      <c r="F65" s="147"/>
    </row>
    <row r="66" spans="1:6" x14ac:dyDescent="0.25">
      <c r="A66" s="169" t="s">
        <v>308</v>
      </c>
      <c r="B66" s="170">
        <v>2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2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ht="30" x14ac:dyDescent="0.25">
      <c r="A73" s="169" t="s">
        <v>172</v>
      </c>
      <c r="B73" s="170">
        <v>2</v>
      </c>
      <c r="C73" s="171"/>
      <c r="D73" s="156" t="s">
        <v>466</v>
      </c>
      <c r="E73" s="173"/>
      <c r="F73" s="173"/>
    </row>
    <row r="74" spans="1:6" s="172" customFormat="1" ht="30" x14ac:dyDescent="0.25">
      <c r="A74" s="169" t="s">
        <v>188</v>
      </c>
      <c r="B74" s="170">
        <v>1</v>
      </c>
      <c r="C74" s="171"/>
      <c r="D74" s="152" t="s">
        <v>467</v>
      </c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37</v>
      </c>
    </row>
    <row r="82" spans="1:6" x14ac:dyDescent="0.25">
      <c r="A82" s="19" t="s">
        <v>37</v>
      </c>
      <c r="B82" s="20"/>
      <c r="C82" s="21"/>
      <c r="D82" s="63">
        <f>D81/(COUNT(B58:C80)*2)</f>
        <v>0.92500000000000004</v>
      </c>
    </row>
    <row r="83" spans="1:6" x14ac:dyDescent="0.25">
      <c r="A83" s="9"/>
      <c r="B83" s="6"/>
      <c r="C83" s="7"/>
      <c r="D83" s="6"/>
    </row>
    <row r="84" spans="1:6" ht="18" x14ac:dyDescent="0.25">
      <c r="A84" s="279" t="s">
        <v>25</v>
      </c>
      <c r="B84" s="280"/>
      <c r="C84" s="280"/>
      <c r="D84" s="280"/>
      <c r="E84" s="280"/>
      <c r="F84" s="280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45" x14ac:dyDescent="0.25">
      <c r="A90" s="169" t="s">
        <v>293</v>
      </c>
      <c r="B90" s="170">
        <v>2</v>
      </c>
      <c r="C90" s="170"/>
      <c r="D90" s="156" t="s">
        <v>468</v>
      </c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1</v>
      </c>
      <c r="C92" s="154"/>
      <c r="D92" s="264">
        <v>0.66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66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0.94285714285714284</v>
      </c>
    </row>
    <row r="98" spans="1:6" x14ac:dyDescent="0.25">
      <c r="A98" s="5"/>
      <c r="B98" s="6"/>
      <c r="C98" s="7"/>
      <c r="D98" s="6"/>
    </row>
    <row r="99" spans="1:6" ht="18" x14ac:dyDescent="0.35">
      <c r="A99" s="278" t="s">
        <v>129</v>
      </c>
      <c r="B99" s="278"/>
      <c r="C99" s="278"/>
      <c r="D99" s="278"/>
      <c r="E99" s="278"/>
      <c r="F99" s="278"/>
    </row>
    <row r="100" spans="1:6" x14ac:dyDescent="0.25">
      <c r="A100" s="183">
        <f>B11</f>
        <v>42838</v>
      </c>
      <c r="B100" s="6"/>
      <c r="C100" s="7"/>
      <c r="D100" s="6"/>
    </row>
    <row r="101" spans="1:6" ht="16.5" x14ac:dyDescent="0.25">
      <c r="A101" s="281" t="s">
        <v>63</v>
      </c>
      <c r="B101" s="282"/>
      <c r="C101" s="282"/>
      <c r="D101" s="282"/>
      <c r="E101" s="282"/>
      <c r="F101" s="282"/>
    </row>
    <row r="102" spans="1:6" x14ac:dyDescent="0.25">
      <c r="A102" s="23" t="s">
        <v>57</v>
      </c>
      <c r="B102" s="170" t="s">
        <v>34</v>
      </c>
      <c r="C102" s="170"/>
      <c r="D102" s="168"/>
      <c r="E102" s="168"/>
      <c r="F102" s="147"/>
    </row>
    <row r="103" spans="1:6" x14ac:dyDescent="0.25">
      <c r="A103" s="23" t="s">
        <v>297</v>
      </c>
      <c r="B103" s="170" t="s">
        <v>34</v>
      </c>
      <c r="C103" s="170"/>
      <c r="D103" s="168"/>
      <c r="E103" s="147"/>
      <c r="F103" s="147"/>
    </row>
    <row r="104" spans="1:6" x14ac:dyDescent="0.25">
      <c r="A104" s="33" t="s">
        <v>100</v>
      </c>
      <c r="B104" s="170" t="s">
        <v>34</v>
      </c>
      <c r="C104" s="171"/>
      <c r="D104" s="146"/>
      <c r="E104" s="173"/>
      <c r="F104" s="147"/>
    </row>
    <row r="105" spans="1:6" x14ac:dyDescent="0.25">
      <c r="A105" s="33" t="s">
        <v>28</v>
      </c>
      <c r="B105" s="170" t="s">
        <v>34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 t="s">
        <v>34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 t="s">
        <v>34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79" t="s">
        <v>133</v>
      </c>
      <c r="B113" s="280"/>
      <c r="C113" s="280"/>
      <c r="D113" s="280"/>
      <c r="E113" s="280"/>
      <c r="F113" s="280"/>
    </row>
    <row r="114" spans="1:6" x14ac:dyDescent="0.25">
      <c r="A114" s="169" t="s">
        <v>314</v>
      </c>
      <c r="B114" s="170" t="s">
        <v>34</v>
      </c>
      <c r="C114" s="170"/>
      <c r="D114" s="168"/>
      <c r="E114" s="168"/>
      <c r="F114" s="147"/>
    </row>
    <row r="115" spans="1:6" x14ac:dyDescent="0.25">
      <c r="A115" s="18" t="s">
        <v>294</v>
      </c>
      <c r="B115" s="170" t="s">
        <v>34</v>
      </c>
      <c r="C115" s="170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 t="s">
        <v>34</v>
      </c>
      <c r="C117" s="170"/>
      <c r="D117" s="11"/>
      <c r="E117" s="173"/>
      <c r="F117" s="147"/>
    </row>
    <row r="118" spans="1:6" x14ac:dyDescent="0.25">
      <c r="A118" s="18" t="s">
        <v>64</v>
      </c>
      <c r="B118" s="170" t="s">
        <v>34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 t="s">
        <v>34</v>
      </c>
      <c r="C119" s="170"/>
      <c r="D119" s="12"/>
      <c r="E119" s="147"/>
      <c r="F119" s="147"/>
    </row>
    <row r="120" spans="1:6" x14ac:dyDescent="0.25">
      <c r="A120" s="169" t="s">
        <v>291</v>
      </c>
      <c r="B120" s="170" t="s">
        <v>34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 t="s">
        <v>34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 t="s">
        <v>34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 t="s">
        <v>34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 t="s">
        <v>34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 t="s">
        <v>34</v>
      </c>
      <c r="C131" s="170"/>
      <c r="D131" s="168"/>
      <c r="E131" s="147"/>
      <c r="F131" s="147"/>
    </row>
    <row r="132" spans="1:6" x14ac:dyDescent="0.25">
      <c r="A132" s="24" t="s">
        <v>248</v>
      </c>
      <c r="B132" s="171" t="s">
        <v>34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 t="s">
        <v>34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79" t="s">
        <v>73</v>
      </c>
      <c r="B137" s="280"/>
      <c r="C137" s="280"/>
      <c r="D137" s="280"/>
      <c r="E137" s="280"/>
      <c r="F137" s="280"/>
    </row>
    <row r="138" spans="1:6" ht="30" x14ac:dyDescent="0.25">
      <c r="A138" s="169" t="s">
        <v>372</v>
      </c>
      <c r="B138" s="170" t="s">
        <v>34</v>
      </c>
      <c r="C138" s="170"/>
      <c r="D138" s="168"/>
      <c r="E138" s="146"/>
      <c r="F138" s="147"/>
    </row>
    <row r="139" spans="1:6" x14ac:dyDescent="0.25">
      <c r="A139" s="18" t="s">
        <v>144</v>
      </c>
      <c r="B139" s="170" t="s">
        <v>34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 t="s">
        <v>34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 t="s">
        <v>34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78" t="s">
        <v>130</v>
      </c>
      <c r="B152" s="278"/>
      <c r="C152" s="278"/>
      <c r="D152" s="278"/>
      <c r="E152" s="278"/>
      <c r="F152" s="278"/>
    </row>
    <row r="153" spans="1:6" x14ac:dyDescent="0.25">
      <c r="A153" s="183">
        <f>B11</f>
        <v>42838</v>
      </c>
      <c r="B153" s="6"/>
      <c r="C153" s="7"/>
      <c r="D153" s="59"/>
    </row>
    <row r="154" spans="1:6" ht="16.5" x14ac:dyDescent="0.25">
      <c r="A154" s="281" t="s">
        <v>63</v>
      </c>
      <c r="B154" s="282"/>
      <c r="C154" s="282"/>
      <c r="D154" s="282"/>
      <c r="E154" s="282"/>
      <c r="F154" s="282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79" t="s">
        <v>134</v>
      </c>
      <c r="B166" s="280"/>
      <c r="C166" s="280"/>
      <c r="D166" s="280"/>
      <c r="E166" s="280"/>
      <c r="F166" s="280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1</v>
      </c>
      <c r="C169" s="170"/>
      <c r="D169" s="143" t="s">
        <v>473</v>
      </c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ht="30" x14ac:dyDescent="0.25">
      <c r="A178" s="169" t="s">
        <v>188</v>
      </c>
      <c r="B178" s="170">
        <v>1</v>
      </c>
      <c r="C178" s="170"/>
      <c r="D178" s="168" t="s">
        <v>467</v>
      </c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13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34</v>
      </c>
    </row>
    <row r="187" spans="1:7" x14ac:dyDescent="0.25">
      <c r="A187" s="19" t="s">
        <v>37</v>
      </c>
      <c r="B187" s="20"/>
      <c r="C187" s="21"/>
      <c r="D187" s="63">
        <f>D186/(COUNT(B167:C184)*2)</f>
        <v>0.94444444444444442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0.96153846153846156</v>
      </c>
    </row>
    <row r="191" spans="1:7" x14ac:dyDescent="0.25">
      <c r="A191" s="9"/>
      <c r="B191" s="6"/>
      <c r="C191" s="7"/>
      <c r="D191" s="6"/>
    </row>
    <row r="192" spans="1:7" ht="18" x14ac:dyDescent="0.35">
      <c r="A192" s="278" t="s">
        <v>167</v>
      </c>
      <c r="B192" s="278"/>
      <c r="C192" s="278"/>
      <c r="D192" s="278"/>
      <c r="E192" s="278"/>
      <c r="F192" s="278"/>
    </row>
    <row r="193" spans="1:7" x14ac:dyDescent="0.25">
      <c r="A193" s="189">
        <f>B11</f>
        <v>42838</v>
      </c>
      <c r="B193" s="6"/>
      <c r="C193" s="7"/>
      <c r="D193" s="6"/>
    </row>
    <row r="194" spans="1:7" ht="18" x14ac:dyDescent="0.25">
      <c r="A194" s="279" t="s">
        <v>158</v>
      </c>
      <c r="B194" s="280"/>
      <c r="C194" s="280"/>
      <c r="D194" s="280"/>
      <c r="E194" s="280"/>
      <c r="F194" s="280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 t="s">
        <v>34</v>
      </c>
      <c r="C196" s="170"/>
      <c r="D196" s="168"/>
      <c r="E196" s="147"/>
      <c r="F196" s="147"/>
    </row>
    <row r="197" spans="1:7" x14ac:dyDescent="0.25">
      <c r="A197" s="33" t="s">
        <v>297</v>
      </c>
      <c r="B197" s="170" t="s">
        <v>34</v>
      </c>
      <c r="C197" s="170"/>
      <c r="D197" s="168"/>
      <c r="E197" s="173"/>
      <c r="F197" s="147"/>
    </row>
    <row r="198" spans="1:7" x14ac:dyDescent="0.25">
      <c r="A198" s="23" t="s">
        <v>100</v>
      </c>
      <c r="B198" s="170" t="s">
        <v>34</v>
      </c>
      <c r="C198" s="170"/>
      <c r="D198" s="168"/>
      <c r="E198" s="147"/>
      <c r="F198" s="147"/>
    </row>
    <row r="199" spans="1:7" x14ac:dyDescent="0.25">
      <c r="A199" s="23" t="s">
        <v>154</v>
      </c>
      <c r="B199" s="170" t="s">
        <v>34</v>
      </c>
      <c r="C199" s="170"/>
      <c r="D199" s="168"/>
      <c r="E199" s="147"/>
      <c r="F199" s="147"/>
    </row>
    <row r="200" spans="1:7" x14ac:dyDescent="0.25">
      <c r="A200" s="33" t="s">
        <v>153</v>
      </c>
      <c r="B200" s="170" t="s">
        <v>34</v>
      </c>
      <c r="C200" s="170"/>
      <c r="D200" s="168"/>
      <c r="E200" s="147"/>
      <c r="F200" s="147"/>
    </row>
    <row r="201" spans="1:7" x14ac:dyDescent="0.25">
      <c r="A201" s="33" t="s">
        <v>28</v>
      </c>
      <c r="B201" s="170" t="s">
        <v>34</v>
      </c>
      <c r="C201" s="170"/>
      <c r="D201" s="168"/>
      <c r="E201" s="147"/>
      <c r="F201" s="147"/>
    </row>
    <row r="202" spans="1:7" x14ac:dyDescent="0.25">
      <c r="A202" s="33" t="s">
        <v>155</v>
      </c>
      <c r="B202" s="170" t="s">
        <v>34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79" t="s">
        <v>76</v>
      </c>
      <c r="B209" s="280"/>
      <c r="C209" s="280"/>
      <c r="D209" s="280"/>
      <c r="E209" s="280"/>
      <c r="F209" s="280"/>
    </row>
    <row r="210" spans="1:7" x14ac:dyDescent="0.25">
      <c r="A210" s="169" t="s">
        <v>314</v>
      </c>
      <c r="B210" s="170" t="s">
        <v>34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 t="s">
        <v>34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 t="s">
        <v>34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 t="s">
        <v>34</v>
      </c>
      <c r="C215" s="170"/>
      <c r="D215" s="149"/>
      <c r="E215" s="147"/>
      <c r="F215" s="147"/>
    </row>
    <row r="216" spans="1:7" x14ac:dyDescent="0.25">
      <c r="A216" s="18" t="s">
        <v>70</v>
      </c>
      <c r="B216" s="170" t="s">
        <v>34</v>
      </c>
      <c r="C216" s="170"/>
      <c r="D216" s="12"/>
      <c r="E216" s="168"/>
      <c r="F216" s="147"/>
    </row>
    <row r="217" spans="1:7" x14ac:dyDescent="0.25">
      <c r="A217" s="169" t="s">
        <v>291</v>
      </c>
      <c r="B217" s="170" t="s">
        <v>34</v>
      </c>
      <c r="C217" s="170"/>
      <c r="D217" s="12"/>
      <c r="E217" s="147"/>
      <c r="F217" s="147"/>
    </row>
    <row r="218" spans="1:7" x14ac:dyDescent="0.25">
      <c r="A218" s="18" t="s">
        <v>188</v>
      </c>
      <c r="B218" s="170" t="s">
        <v>34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 t="s">
        <v>34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 t="s">
        <v>34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 t="s">
        <v>34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 t="s">
        <v>34</v>
      </c>
      <c r="C226" s="170"/>
      <c r="D226" s="69"/>
      <c r="E226" s="147"/>
      <c r="F226" s="147"/>
    </row>
    <row r="227" spans="1:6" x14ac:dyDescent="0.25">
      <c r="A227" s="24" t="s">
        <v>248</v>
      </c>
      <c r="B227" s="170" t="s">
        <v>34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79" t="s">
        <v>191</v>
      </c>
      <c r="B232" s="280"/>
      <c r="C232" s="280"/>
      <c r="D232" s="280"/>
      <c r="E232" s="280"/>
      <c r="F232" s="280"/>
    </row>
    <row r="233" spans="1:6" x14ac:dyDescent="0.25">
      <c r="A233" s="169" t="s">
        <v>314</v>
      </c>
      <c r="B233" s="171" t="s">
        <v>34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 t="s">
        <v>34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 t="s">
        <v>34</v>
      </c>
      <c r="C237" s="170"/>
      <c r="D237" s="157"/>
      <c r="E237" s="147"/>
      <c r="F237" s="147"/>
    </row>
    <row r="238" spans="1:6" x14ac:dyDescent="0.25">
      <c r="A238" s="18" t="s">
        <v>55</v>
      </c>
      <c r="B238" s="171" t="s">
        <v>34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 t="s">
        <v>34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 t="s">
        <v>34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8" t="s">
        <v>78</v>
      </c>
      <c r="B248" s="278"/>
      <c r="C248" s="278"/>
      <c r="D248" s="278"/>
      <c r="E248" s="278"/>
      <c r="F248" s="278"/>
    </row>
    <row r="249" spans="1:6" s="3" customFormat="1" x14ac:dyDescent="0.25">
      <c r="A249" s="183">
        <f>B11</f>
        <v>42838</v>
      </c>
      <c r="B249" s="6"/>
      <c r="C249" s="7"/>
      <c r="D249" s="6"/>
    </row>
    <row r="250" spans="1:6" s="3" customFormat="1" ht="18" x14ac:dyDescent="0.25">
      <c r="A250" s="279" t="s">
        <v>79</v>
      </c>
      <c r="B250" s="280"/>
      <c r="C250" s="280"/>
      <c r="D250" s="280"/>
      <c r="E250" s="280"/>
      <c r="F250" s="280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9" t="s">
        <v>81</v>
      </c>
      <c r="B266" s="280"/>
      <c r="C266" s="280"/>
      <c r="D266" s="280"/>
      <c r="E266" s="280"/>
      <c r="F266" s="280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8" t="s">
        <v>4</v>
      </c>
      <c r="B291" s="278"/>
      <c r="C291" s="278"/>
      <c r="D291" s="278"/>
      <c r="E291" s="278"/>
      <c r="F291" s="278"/>
    </row>
    <row r="292" spans="1:7" x14ac:dyDescent="0.25">
      <c r="A292" s="192">
        <f>B11</f>
        <v>42838</v>
      </c>
      <c r="B292" s="6"/>
      <c r="C292" s="7"/>
      <c r="D292" s="59"/>
    </row>
    <row r="293" spans="1:7" ht="18" x14ac:dyDescent="0.25">
      <c r="A293" s="279" t="s">
        <v>19</v>
      </c>
      <c r="B293" s="280"/>
      <c r="C293" s="280"/>
      <c r="D293" s="280"/>
      <c r="E293" s="280"/>
      <c r="F293" s="280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9" t="s">
        <v>122</v>
      </c>
      <c r="B305" s="280"/>
      <c r="C305" s="280"/>
      <c r="D305" s="280"/>
      <c r="E305" s="280"/>
      <c r="F305" s="280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20</v>
      </c>
    </row>
    <row r="319" spans="1:6" x14ac:dyDescent="0.25">
      <c r="A319" s="19" t="s">
        <v>37</v>
      </c>
      <c r="B319" s="20"/>
      <c r="C319" s="21"/>
      <c r="D319" s="63">
        <f>D318/(COUNT(B306:C316)*2)</f>
        <v>0.90909090909090906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36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0.94736842105263153</v>
      </c>
    </row>
    <row r="323" spans="1:9" x14ac:dyDescent="0.25">
      <c r="A323" s="9"/>
      <c r="B323" s="6"/>
      <c r="C323" s="7"/>
      <c r="D323" s="6"/>
    </row>
    <row r="324" spans="1:9" ht="18" x14ac:dyDescent="0.35">
      <c r="A324" s="278" t="s">
        <v>21</v>
      </c>
      <c r="B324" s="278"/>
      <c r="C324" s="278"/>
      <c r="D324" s="278"/>
      <c r="E324" s="278"/>
      <c r="F324" s="278"/>
    </row>
    <row r="325" spans="1:9" x14ac:dyDescent="0.25">
      <c r="A325" s="193">
        <f>B11</f>
        <v>42838</v>
      </c>
      <c r="B325" s="6"/>
      <c r="C325" s="7"/>
      <c r="D325" s="6"/>
    </row>
    <row r="326" spans="1:9" ht="18" x14ac:dyDescent="0.25">
      <c r="A326" s="279" t="s">
        <v>12</v>
      </c>
      <c r="B326" s="280"/>
      <c r="C326" s="280"/>
      <c r="D326" s="280"/>
      <c r="E326" s="280"/>
      <c r="F326" s="280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ht="45" x14ac:dyDescent="0.25">
      <c r="A328" s="169" t="s">
        <v>51</v>
      </c>
      <c r="B328" s="170" t="s">
        <v>34</v>
      </c>
      <c r="C328" s="170"/>
      <c r="D328" s="9" t="s">
        <v>460</v>
      </c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16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79" t="s">
        <v>25</v>
      </c>
      <c r="B339" s="280"/>
      <c r="C339" s="280"/>
      <c r="D339" s="280"/>
      <c r="E339" s="280"/>
      <c r="F339" s="280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0</v>
      </c>
      <c r="C341" s="217">
        <f>IF(B341=0, -5, "0")</f>
        <v>-5</v>
      </c>
      <c r="D341" s="168" t="s">
        <v>479</v>
      </c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 t="s">
        <v>478</v>
      </c>
      <c r="E344" s="147"/>
      <c r="F344" s="147"/>
    </row>
    <row r="345" spans="1:6" ht="45" x14ac:dyDescent="0.25">
      <c r="A345" s="101" t="s">
        <v>287</v>
      </c>
      <c r="B345" s="170">
        <v>1</v>
      </c>
      <c r="C345" s="154"/>
      <c r="D345" s="269">
        <v>0.75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3</v>
      </c>
    </row>
    <row r="347" spans="1:6" x14ac:dyDescent="0.25">
      <c r="A347" s="19" t="s">
        <v>37</v>
      </c>
      <c r="B347" s="20"/>
      <c r="C347" s="21"/>
      <c r="D347" s="63">
        <f>D346/(COUNT(B340:C344)*2)</f>
        <v>0.25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19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0.6785714285714286</v>
      </c>
    </row>
    <row r="351" spans="1:6" x14ac:dyDescent="0.25">
      <c r="A351" s="9"/>
      <c r="B351" s="6"/>
      <c r="C351" s="7"/>
      <c r="D351" s="6"/>
    </row>
    <row r="352" spans="1:6" ht="18" x14ac:dyDescent="0.35">
      <c r="A352" s="278" t="s">
        <v>8</v>
      </c>
      <c r="B352" s="278"/>
      <c r="C352" s="278"/>
      <c r="D352" s="278"/>
      <c r="E352" s="278"/>
      <c r="F352" s="278"/>
    </row>
    <row r="353" spans="1:6" x14ac:dyDescent="0.25">
      <c r="A353" s="183">
        <f>B11</f>
        <v>42838</v>
      </c>
      <c r="B353" s="6"/>
      <c r="C353" s="7"/>
      <c r="D353" s="59"/>
    </row>
    <row r="354" spans="1:6" ht="16.5" x14ac:dyDescent="0.25">
      <c r="A354" s="281" t="s">
        <v>113</v>
      </c>
      <c r="B354" s="282"/>
      <c r="C354" s="282"/>
      <c r="D354" s="282"/>
      <c r="E354" s="282"/>
      <c r="F354" s="282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ht="30" x14ac:dyDescent="0.25">
      <c r="A361" s="23" t="s">
        <v>280</v>
      </c>
      <c r="B361" s="170" t="s">
        <v>34</v>
      </c>
      <c r="C361" s="138"/>
      <c r="D361" s="10" t="s">
        <v>422</v>
      </c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79" t="s">
        <v>25</v>
      </c>
      <c r="B366" s="280"/>
      <c r="C366" s="280"/>
      <c r="D366" s="280"/>
      <c r="E366" s="280"/>
      <c r="F366" s="280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9" t="s">
        <v>124</v>
      </c>
      <c r="B382" s="280"/>
      <c r="C382" s="280"/>
      <c r="D382" s="280"/>
      <c r="E382" s="280"/>
      <c r="F382" s="280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79" t="s">
        <v>29</v>
      </c>
      <c r="B391" s="280"/>
      <c r="C391" s="280"/>
      <c r="D391" s="280"/>
      <c r="E391" s="280"/>
      <c r="F391" s="280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64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8" t="s">
        <v>125</v>
      </c>
      <c r="B405" s="278"/>
      <c r="C405" s="278"/>
      <c r="D405" s="278"/>
      <c r="E405" s="278"/>
      <c r="F405" s="278"/>
    </row>
    <row r="406" spans="1:6" x14ac:dyDescent="0.25">
      <c r="A406" s="192">
        <f>B11</f>
        <v>42838</v>
      </c>
      <c r="B406" s="6"/>
      <c r="C406" s="7"/>
      <c r="D406" s="6"/>
    </row>
    <row r="407" spans="1:6" ht="16.5" x14ac:dyDescent="0.25">
      <c r="A407" s="281" t="s">
        <v>19</v>
      </c>
      <c r="B407" s="282"/>
      <c r="C407" s="282"/>
      <c r="D407" s="282"/>
      <c r="E407" s="282"/>
      <c r="F407" s="282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1" t="s">
        <v>122</v>
      </c>
      <c r="B418" s="282"/>
      <c r="C418" s="282"/>
      <c r="D418" s="282"/>
      <c r="E418" s="282"/>
      <c r="F418" s="282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16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78" t="s">
        <v>374</v>
      </c>
      <c r="B435" s="278"/>
      <c r="C435" s="278"/>
      <c r="D435" s="278"/>
      <c r="E435" s="278"/>
      <c r="F435" s="278"/>
    </row>
    <row r="436" spans="1:7" x14ac:dyDescent="0.25">
      <c r="A436" s="195">
        <f>+B11</f>
        <v>42838</v>
      </c>
      <c r="B436" s="6"/>
      <c r="C436" s="7"/>
      <c r="D436" s="6"/>
    </row>
    <row r="437" spans="1:7" ht="18" x14ac:dyDescent="0.25">
      <c r="A437" s="279" t="s">
        <v>375</v>
      </c>
      <c r="B437" s="280"/>
      <c r="C437" s="280"/>
      <c r="D437" s="280"/>
      <c r="E437" s="280"/>
      <c r="F437" s="280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79" t="s">
        <v>31</v>
      </c>
      <c r="B444" s="280"/>
      <c r="C444" s="280"/>
      <c r="D444" s="280"/>
      <c r="E444" s="280"/>
      <c r="F444" s="280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134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8" t="s">
        <v>180</v>
      </c>
      <c r="B454" s="278"/>
      <c r="C454" s="278"/>
      <c r="D454" s="278"/>
      <c r="E454" s="278"/>
      <c r="F454" s="27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 t="s">
        <v>34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8" t="s">
        <v>87</v>
      </c>
      <c r="B464" s="278"/>
      <c r="C464" s="278"/>
      <c r="D464" s="278"/>
      <c r="E464" s="278"/>
      <c r="F464" s="27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 t="s">
        <v>481</v>
      </c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69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8" t="s">
        <v>151</v>
      </c>
      <c r="B473" s="278"/>
      <c r="C473" s="278"/>
      <c r="D473" s="278"/>
      <c r="E473" s="278"/>
      <c r="F473" s="27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 t="s">
        <v>483</v>
      </c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 t="s">
        <v>482</v>
      </c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178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24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78" t="s">
        <v>152</v>
      </c>
      <c r="B494" s="278"/>
      <c r="C494" s="278"/>
      <c r="D494" s="278"/>
      <c r="E494" s="278"/>
      <c r="F494" s="278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2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 t="s">
        <v>34</v>
      </c>
      <c r="C499" s="170"/>
      <c r="D499" s="157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0.94100000000000006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338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0.95480225988700562</v>
      </c>
    </row>
  </sheetData>
  <sheetProtection algorithmName="SHA-512" hashValue="sp4xDkycZvRSKTyakHUQ+lmfZLsVC94goVAB0fjdBC/PD2X+IBAR06HcLHdX/2rEYSnKBwoIKxiNVGoYoqe/xA==" saltValue="LEQDm4YQ356uhop/cq6Oq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58" zoomScale="80" zoomScaleNormal="80" workbookViewId="0">
      <selection activeCell="E196" sqref="E19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8"/>
      <c r="E1" s="308"/>
      <c r="F1" s="308"/>
      <c r="G1" s="308"/>
      <c r="H1" s="308"/>
      <c r="I1" s="308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2" t="s">
        <v>52</v>
      </c>
      <c r="B6" s="292"/>
      <c r="C6" s="292"/>
      <c r="D6" s="292"/>
      <c r="E6" s="292"/>
      <c r="F6" s="292"/>
      <c r="G6" s="216"/>
      <c r="H6" s="216"/>
      <c r="I6" s="216"/>
    </row>
    <row r="7" spans="1:9" s="36" customFormat="1" ht="21.75" customHeight="1" x14ac:dyDescent="0.5">
      <c r="A7" s="293" t="str">
        <f>'A1 Exploitation'!A8:F8</f>
        <v>Raoued</v>
      </c>
      <c r="B7" s="293"/>
      <c r="C7" s="293"/>
      <c r="D7" s="293"/>
      <c r="E7" s="293"/>
      <c r="F7" s="293"/>
      <c r="G7" s="216"/>
      <c r="H7" s="216"/>
      <c r="I7" s="216"/>
    </row>
    <row r="8" spans="1:9" s="36" customFormat="1" ht="24.75" x14ac:dyDescent="0.5">
      <c r="A8" s="38" t="s">
        <v>44</v>
      </c>
      <c r="B8" s="309" t="str">
        <f>'A2 Exploitation'!B9:F9</f>
        <v>Dr Hend KAMOUN</v>
      </c>
      <c r="C8" s="309"/>
      <c r="D8" s="309"/>
      <c r="E8" s="309"/>
      <c r="F8" s="309"/>
      <c r="G8" s="216"/>
      <c r="H8" s="216"/>
      <c r="I8" s="216"/>
    </row>
    <row r="9" spans="1:9" s="36" customFormat="1" ht="24.75" x14ac:dyDescent="0.5">
      <c r="A9" s="39" t="s">
        <v>46</v>
      </c>
      <c r="B9" s="310" t="str">
        <f>'A2 Exploitation'!B10:F10</f>
        <v>Directeur du Magasin  &amp; Chef des Rayons</v>
      </c>
      <c r="C9" s="310"/>
      <c r="D9" s="310"/>
      <c r="E9" s="310"/>
      <c r="F9" s="310"/>
      <c r="G9" s="216"/>
      <c r="H9" s="216"/>
      <c r="I9" s="216"/>
    </row>
    <row r="10" spans="1:9" s="36" customFormat="1" ht="24.75" x14ac:dyDescent="0.5">
      <c r="A10" s="38" t="s">
        <v>45</v>
      </c>
      <c r="B10" s="307">
        <f>'A2 Exploitation'!B11:F11</f>
        <v>42838</v>
      </c>
      <c r="C10" s="307"/>
      <c r="D10" s="307"/>
      <c r="E10" s="307"/>
      <c r="F10" s="307"/>
      <c r="G10" s="216"/>
      <c r="H10" s="216"/>
      <c r="I10" s="216"/>
    </row>
    <row r="11" spans="1:9" s="36" customFormat="1" ht="24.75" x14ac:dyDescent="0.5">
      <c r="A11" s="38" t="s">
        <v>341</v>
      </c>
      <c r="B11" s="311">
        <f>D198</f>
        <v>0.81645569620253167</v>
      </c>
      <c r="C11" s="311"/>
      <c r="D11" s="311"/>
      <c r="E11" s="311"/>
      <c r="F11" s="311"/>
      <c r="G11" s="216"/>
      <c r="H11" s="216"/>
      <c r="I11" s="216"/>
    </row>
    <row r="12" spans="1:9" s="36" customFormat="1" ht="22.5" x14ac:dyDescent="0.45">
      <c r="A12" s="35"/>
      <c r="D12" s="284"/>
      <c r="E12" s="284"/>
      <c r="F12" s="284"/>
      <c r="G12" s="284"/>
      <c r="H12" s="284"/>
      <c r="I12" s="40"/>
    </row>
    <row r="13" spans="1:9" s="36" customFormat="1" ht="11.25" customHeight="1" x14ac:dyDescent="0.3">
      <c r="A13" s="285" t="s">
        <v>32</v>
      </c>
      <c r="B13" s="286" t="s">
        <v>33</v>
      </c>
      <c r="C13" s="286"/>
      <c r="D13" s="286" t="s">
        <v>48</v>
      </c>
      <c r="E13" s="286" t="s">
        <v>213</v>
      </c>
      <c r="F13" s="286" t="s">
        <v>214</v>
      </c>
    </row>
    <row r="14" spans="1:9" s="36" customFormat="1" ht="12.75" customHeight="1" x14ac:dyDescent="0.3">
      <c r="A14" s="285"/>
      <c r="B14" s="70" t="s">
        <v>36</v>
      </c>
      <c r="C14" s="70" t="s">
        <v>35</v>
      </c>
      <c r="D14" s="286"/>
      <c r="E14" s="286"/>
      <c r="F14" s="286"/>
    </row>
    <row r="15" spans="1:9" x14ac:dyDescent="0.3">
      <c r="A15" s="41"/>
      <c r="B15" s="41"/>
      <c r="C15" s="41"/>
      <c r="D15" s="41"/>
    </row>
    <row r="16" spans="1:9" ht="19.5" x14ac:dyDescent="0.4">
      <c r="A16" s="312" t="s">
        <v>0</v>
      </c>
      <c r="B16" s="313"/>
      <c r="C16" s="313"/>
      <c r="D16" s="313"/>
      <c r="E16" s="313"/>
      <c r="F16" s="313"/>
    </row>
    <row r="17" spans="1:6" ht="33" x14ac:dyDescent="0.3">
      <c r="A17" s="41" t="s">
        <v>316</v>
      </c>
      <c r="B17" s="221">
        <v>1</v>
      </c>
      <c r="C17" s="221"/>
      <c r="D17" s="222" t="s">
        <v>437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4" t="s">
        <v>38</v>
      </c>
      <c r="B22" s="301"/>
      <c r="C22" s="302"/>
      <c r="D22" s="215">
        <f>SUM(B17:C21)</f>
        <v>9</v>
      </c>
    </row>
    <row r="23" spans="1:6" x14ac:dyDescent="0.3">
      <c r="A23" s="298" t="s">
        <v>342</v>
      </c>
      <c r="B23" s="299"/>
      <c r="C23" s="300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6" t="s">
        <v>4</v>
      </c>
      <c r="B25" s="297"/>
      <c r="C25" s="297"/>
      <c r="D25" s="297"/>
      <c r="E25" s="297"/>
      <c r="F25" s="297"/>
    </row>
    <row r="26" spans="1:6" ht="33.75" x14ac:dyDescent="0.35">
      <c r="A26" s="76" t="s">
        <v>107</v>
      </c>
      <c r="B26" s="267">
        <v>1</v>
      </c>
      <c r="C26" s="248" t="str">
        <f>IF(B26=0, -5, "0")</f>
        <v>0</v>
      </c>
      <c r="D26" s="266" t="s">
        <v>443</v>
      </c>
      <c r="E26" s="222"/>
      <c r="F26" s="221"/>
    </row>
    <row r="27" spans="1:6" x14ac:dyDescent="0.3">
      <c r="A27" s="41" t="s">
        <v>99</v>
      </c>
      <c r="B27" s="268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68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68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68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68">
        <v>2</v>
      </c>
      <c r="C31" s="221"/>
      <c r="D31" s="225"/>
      <c r="E31" s="221"/>
      <c r="F31" s="221"/>
    </row>
    <row r="32" spans="1:6" x14ac:dyDescent="0.3">
      <c r="A32" s="298" t="s">
        <v>38</v>
      </c>
      <c r="B32" s="299"/>
      <c r="C32" s="300"/>
      <c r="D32" s="214">
        <f>SUM(B26:C31)</f>
        <v>11</v>
      </c>
    </row>
    <row r="33" spans="1:6" x14ac:dyDescent="0.3">
      <c r="A33" s="298" t="s">
        <v>342</v>
      </c>
      <c r="B33" s="299"/>
      <c r="C33" s="300"/>
      <c r="D33" s="65">
        <f>D32/(COUNT(B26:C31)*2)</f>
        <v>0.91666666666666663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6" t="s">
        <v>246</v>
      </c>
      <c r="B35" s="297"/>
      <c r="C35" s="297"/>
      <c r="D35" s="297"/>
      <c r="E35" s="297"/>
      <c r="F35" s="297"/>
    </row>
    <row r="36" spans="1:6" s="50" customFormat="1" ht="18" x14ac:dyDescent="0.35">
      <c r="A36" s="76" t="s">
        <v>107</v>
      </c>
      <c r="B36" s="267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68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68">
        <v>0</v>
      </c>
      <c r="C38" s="221"/>
      <c r="D38" s="266" t="s">
        <v>448</v>
      </c>
      <c r="E38" s="221"/>
      <c r="F38" s="221"/>
    </row>
    <row r="39" spans="1:6" s="50" customFormat="1" x14ac:dyDescent="0.3">
      <c r="A39" s="41" t="s">
        <v>91</v>
      </c>
      <c r="B39" s="268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68">
        <v>2</v>
      </c>
      <c r="C40" s="221"/>
      <c r="D40" s="225"/>
      <c r="E40" s="221"/>
      <c r="F40" s="221"/>
    </row>
    <row r="41" spans="1:6" s="50" customFormat="1" x14ac:dyDescent="0.3">
      <c r="A41" s="298" t="s">
        <v>38</v>
      </c>
      <c r="B41" s="299"/>
      <c r="C41" s="300"/>
      <c r="D41" s="214">
        <f>SUM(B36:C40)</f>
        <v>8</v>
      </c>
      <c r="E41" s="37"/>
      <c r="F41" s="37"/>
    </row>
    <row r="42" spans="1:6" s="50" customFormat="1" x14ac:dyDescent="0.3">
      <c r="A42" s="298" t="s">
        <v>342</v>
      </c>
      <c r="B42" s="299"/>
      <c r="C42" s="300"/>
      <c r="D42" s="65">
        <f>D41/(COUNT(B36:C40)*2)</f>
        <v>0.8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5" t="s">
        <v>21</v>
      </c>
      <c r="B44" s="306"/>
      <c r="C44" s="306"/>
      <c r="D44" s="306"/>
      <c r="E44" s="306"/>
      <c r="F44" s="306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1</v>
      </c>
      <c r="C47" s="221"/>
      <c r="D47" s="222" t="s">
        <v>442</v>
      </c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298" t="s">
        <v>38</v>
      </c>
      <c r="B51" s="299"/>
      <c r="C51" s="300"/>
      <c r="D51" s="214">
        <f>SUM(B45:C50)</f>
        <v>11</v>
      </c>
    </row>
    <row r="52" spans="1:6" x14ac:dyDescent="0.3">
      <c r="A52" s="298" t="s">
        <v>342</v>
      </c>
      <c r="B52" s="299"/>
      <c r="C52" s="300"/>
      <c r="D52" s="65">
        <f>D51/(COUNT(B45:C50)*2)</f>
        <v>0.91666666666666663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6" t="s">
        <v>8</v>
      </c>
      <c r="B54" s="297"/>
      <c r="C54" s="297"/>
      <c r="D54" s="297"/>
      <c r="E54" s="297"/>
      <c r="F54" s="297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22" t="s">
        <v>443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ht="33" x14ac:dyDescent="0.3">
      <c r="A57" s="51" t="s">
        <v>282</v>
      </c>
      <c r="B57" s="221">
        <v>1</v>
      </c>
      <c r="C57" s="221"/>
      <c r="D57" s="222" t="s">
        <v>439</v>
      </c>
      <c r="E57" s="222"/>
      <c r="F57" s="221"/>
    </row>
    <row r="58" spans="1:6" ht="33" x14ac:dyDescent="0.3">
      <c r="A58" s="51" t="s">
        <v>101</v>
      </c>
      <c r="B58" s="221">
        <v>0</v>
      </c>
      <c r="C58" s="221"/>
      <c r="D58" s="257" t="s">
        <v>462</v>
      </c>
      <c r="E58" s="221"/>
      <c r="F58" s="221"/>
    </row>
    <row r="59" spans="1:6" ht="50.2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480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298" t="s">
        <v>38</v>
      </c>
      <c r="B62" s="299"/>
      <c r="C62" s="300"/>
      <c r="D62" s="214">
        <f>SUM(B55:C61)</f>
        <v>10</v>
      </c>
    </row>
    <row r="63" spans="1:6" x14ac:dyDescent="0.3">
      <c r="A63" s="298" t="s">
        <v>342</v>
      </c>
      <c r="B63" s="299"/>
      <c r="C63" s="300"/>
      <c r="D63" s="65">
        <f>D62/(COUNT(B55:C61)*2)</f>
        <v>0.7142857142857143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6" t="s">
        <v>143</v>
      </c>
      <c r="B65" s="297"/>
      <c r="C65" s="297"/>
      <c r="D65" s="297"/>
      <c r="E65" s="297"/>
      <c r="F65" s="297"/>
    </row>
    <row r="66" spans="1:6" ht="19.5" x14ac:dyDescent="0.4">
      <c r="A66" s="41" t="s">
        <v>318</v>
      </c>
      <c r="B66" s="227">
        <v>1</v>
      </c>
      <c r="C66" s="228"/>
      <c r="D66" s="229" t="s">
        <v>469</v>
      </c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33" x14ac:dyDescent="0.3">
      <c r="A77" s="49" t="s">
        <v>263</v>
      </c>
      <c r="B77" s="227">
        <v>1</v>
      </c>
      <c r="C77" s="233"/>
      <c r="D77" s="222" t="s">
        <v>472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1</v>
      </c>
      <c r="C79" s="248" t="str">
        <f>IF(B79=0, -5, "0")</f>
        <v>0</v>
      </c>
      <c r="D79" s="234" t="s">
        <v>471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31.5" x14ac:dyDescent="0.35">
      <c r="A81" s="88" t="s">
        <v>344</v>
      </c>
      <c r="B81" s="227">
        <v>0</v>
      </c>
      <c r="C81" s="248">
        <f>IF(B81=0, -5, "0")</f>
        <v>-5</v>
      </c>
      <c r="D81" s="234" t="s">
        <v>470</v>
      </c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298" t="s">
        <v>38</v>
      </c>
      <c r="B83" s="299"/>
      <c r="C83" s="300"/>
      <c r="D83" s="214">
        <f>SUM(B66:C82)</f>
        <v>20</v>
      </c>
    </row>
    <row r="84" spans="1:6" x14ac:dyDescent="0.3">
      <c r="A84" s="298" t="s">
        <v>342</v>
      </c>
      <c r="B84" s="299"/>
      <c r="C84" s="300"/>
      <c r="D84" s="65">
        <f>D83/(COUNT(B66:C82)*2)</f>
        <v>0.625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6" t="s">
        <v>237</v>
      </c>
      <c r="B86" s="297"/>
      <c r="C86" s="297"/>
      <c r="D86" s="297"/>
      <c r="E86" s="297"/>
      <c r="F86" s="297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22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298" t="s">
        <v>38</v>
      </c>
      <c r="B101" s="299"/>
      <c r="C101" s="300"/>
      <c r="D101" s="214">
        <f>SUM(B87:C100)</f>
        <v>0</v>
      </c>
    </row>
    <row r="102" spans="1:6" x14ac:dyDescent="0.3">
      <c r="A102" s="298" t="s">
        <v>342</v>
      </c>
      <c r="B102" s="299"/>
      <c r="C102" s="300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6" t="s">
        <v>238</v>
      </c>
      <c r="B105" s="297"/>
      <c r="C105" s="297"/>
      <c r="D105" s="297"/>
      <c r="E105" s="297"/>
      <c r="F105" s="297"/>
    </row>
    <row r="106" spans="1:6" s="50" customFormat="1" ht="34.5" x14ac:dyDescent="0.4">
      <c r="A106" s="93" t="s">
        <v>321</v>
      </c>
      <c r="B106" s="237">
        <v>1</v>
      </c>
      <c r="C106" s="228"/>
      <c r="D106" s="234" t="s">
        <v>475</v>
      </c>
      <c r="E106" s="221"/>
      <c r="F106" s="221"/>
    </row>
    <row r="107" spans="1:6" s="50" customFormat="1" ht="32.25" x14ac:dyDescent="0.4">
      <c r="A107" s="41" t="s">
        <v>207</v>
      </c>
      <c r="B107" s="237">
        <v>1</v>
      </c>
      <c r="C107" s="228"/>
      <c r="D107" s="234" t="s">
        <v>476</v>
      </c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32.25" x14ac:dyDescent="0.4">
      <c r="A109" s="122" t="s">
        <v>338</v>
      </c>
      <c r="B109" s="237">
        <v>1</v>
      </c>
      <c r="C109" s="228"/>
      <c r="D109" s="234" t="s">
        <v>474</v>
      </c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298" t="s">
        <v>38</v>
      </c>
      <c r="B117" s="299"/>
      <c r="C117" s="300"/>
      <c r="D117" s="214">
        <f>SUM(B106:C116)</f>
        <v>19</v>
      </c>
      <c r="E117" s="37"/>
      <c r="F117" s="37"/>
    </row>
    <row r="118" spans="1:6" s="50" customFormat="1" x14ac:dyDescent="0.3">
      <c r="A118" s="298" t="s">
        <v>342</v>
      </c>
      <c r="B118" s="299"/>
      <c r="C118" s="300"/>
      <c r="D118" s="65">
        <f>D117/(COUNT(B106:C116)*2)</f>
        <v>0.86363636363636365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6" t="s">
        <v>208</v>
      </c>
      <c r="B120" s="297"/>
      <c r="C120" s="297"/>
      <c r="D120" s="297"/>
      <c r="E120" s="297"/>
      <c r="F120" s="297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8" t="s">
        <v>38</v>
      </c>
      <c r="B132" s="299"/>
      <c r="C132" s="300"/>
      <c r="D132" s="214">
        <f>SUM(B121:C131)</f>
        <v>0</v>
      </c>
    </row>
    <row r="133" spans="1:6" x14ac:dyDescent="0.3">
      <c r="A133" s="298" t="s">
        <v>342</v>
      </c>
      <c r="B133" s="299"/>
      <c r="C133" s="300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6" t="s">
        <v>78</v>
      </c>
      <c r="B135" s="297"/>
      <c r="C135" s="297"/>
      <c r="D135" s="297"/>
      <c r="E135" s="297"/>
      <c r="F135" s="297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60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298" t="s">
        <v>38</v>
      </c>
      <c r="B148" s="299"/>
      <c r="C148" s="300"/>
      <c r="D148" s="214">
        <f>SUM(B136:C147)</f>
        <v>0</v>
      </c>
    </row>
    <row r="149" spans="1:6" x14ac:dyDescent="0.3">
      <c r="A149" s="298" t="s">
        <v>342</v>
      </c>
      <c r="B149" s="299"/>
      <c r="C149" s="300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6" t="s">
        <v>243</v>
      </c>
      <c r="B151" s="297"/>
      <c r="C151" s="297"/>
      <c r="D151" s="297"/>
      <c r="E151" s="297"/>
      <c r="F151" s="297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1</v>
      </c>
      <c r="C155" s="248" t="str">
        <f>IF(B155=0, -5, "0")</f>
        <v>0</v>
      </c>
      <c r="D155" s="222" t="s">
        <v>426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59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298" t="s">
        <v>38</v>
      </c>
      <c r="B160" s="301"/>
      <c r="C160" s="302"/>
      <c r="D160" s="215">
        <f>SUM(B152:C159)</f>
        <v>15</v>
      </c>
    </row>
    <row r="161" spans="1:6" x14ac:dyDescent="0.3">
      <c r="A161" s="298" t="s">
        <v>342</v>
      </c>
      <c r="B161" s="299"/>
      <c r="C161" s="300"/>
      <c r="D161" s="65">
        <f>D160/(COUNT(B152:C159)*2)</f>
        <v>0.9375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6" t="s">
        <v>85</v>
      </c>
      <c r="B163" s="297"/>
      <c r="C163" s="297"/>
      <c r="D163" s="297"/>
      <c r="E163" s="297"/>
      <c r="F163" s="297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ht="49.5" x14ac:dyDescent="0.3">
      <c r="A165" s="41" t="s">
        <v>334</v>
      </c>
      <c r="B165" s="221">
        <v>1</v>
      </c>
      <c r="C165" s="221"/>
      <c r="D165" s="222" t="s">
        <v>458</v>
      </c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298" t="s">
        <v>38</v>
      </c>
      <c r="B168" s="299"/>
      <c r="C168" s="300"/>
      <c r="D168" s="214">
        <f>SUM(B164:C167)</f>
        <v>7</v>
      </c>
    </row>
    <row r="169" spans="1:6" x14ac:dyDescent="0.3">
      <c r="A169" s="298" t="s">
        <v>342</v>
      </c>
      <c r="B169" s="299"/>
      <c r="C169" s="300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3" t="s">
        <v>17</v>
      </c>
      <c r="B171" s="304"/>
      <c r="C171" s="304"/>
      <c r="D171" s="304"/>
      <c r="E171" s="304"/>
      <c r="F171" s="304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298" t="s">
        <v>38</v>
      </c>
      <c r="B176" s="299"/>
      <c r="C176" s="300"/>
      <c r="D176" s="214">
        <f>SUM(B172:C175)</f>
        <v>8</v>
      </c>
    </row>
    <row r="177" spans="1:6" x14ac:dyDescent="0.3">
      <c r="A177" s="298" t="s">
        <v>342</v>
      </c>
      <c r="B177" s="299"/>
      <c r="C177" s="300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6" t="s">
        <v>87</v>
      </c>
      <c r="B179" s="297"/>
      <c r="C179" s="297"/>
      <c r="D179" s="297"/>
      <c r="E179" s="297"/>
      <c r="F179" s="297"/>
    </row>
    <row r="180" spans="1:6" x14ac:dyDescent="0.3">
      <c r="A180" s="87" t="s">
        <v>364</v>
      </c>
      <c r="B180" s="221">
        <v>0</v>
      </c>
      <c r="C180" s="221"/>
      <c r="D180" s="222" t="s">
        <v>428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298" t="s">
        <v>38</v>
      </c>
      <c r="B185" s="299"/>
      <c r="C185" s="300"/>
      <c r="D185" s="214">
        <f>SUM(B180:C184)</f>
        <v>8</v>
      </c>
    </row>
    <row r="186" spans="1:6" x14ac:dyDescent="0.3">
      <c r="A186" s="298" t="s">
        <v>342</v>
      </c>
      <c r="B186" s="299"/>
      <c r="C186" s="300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6" t="s">
        <v>242</v>
      </c>
      <c r="B188" s="297"/>
      <c r="C188" s="297"/>
      <c r="D188" s="297"/>
      <c r="E188" s="297"/>
      <c r="F188" s="297"/>
    </row>
    <row r="189" spans="1:6" x14ac:dyDescent="0.3">
      <c r="A189" s="41" t="s">
        <v>357</v>
      </c>
      <c r="B189" s="221" t="s">
        <v>34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ht="30.75" x14ac:dyDescent="0.3">
      <c r="A191" s="48" t="s">
        <v>360</v>
      </c>
      <c r="B191" s="221">
        <v>1</v>
      </c>
      <c r="C191" s="221"/>
      <c r="D191" s="265" t="s">
        <v>477</v>
      </c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298" t="s">
        <v>38</v>
      </c>
      <c r="B193" s="299"/>
      <c r="C193" s="300"/>
      <c r="D193" s="97">
        <f>SUM(B189:C192)</f>
        <v>3</v>
      </c>
    </row>
    <row r="194" spans="1:4" x14ac:dyDescent="0.3">
      <c r="A194" s="298" t="s">
        <v>342</v>
      </c>
      <c r="B194" s="299"/>
      <c r="C194" s="300"/>
      <c r="D194" s="65">
        <f>D193/(COUNT(B189:C192)*2)</f>
        <v>0.75</v>
      </c>
    </row>
    <row r="196" spans="1:4" ht="18" x14ac:dyDescent="0.35">
      <c r="A196" s="121" t="s">
        <v>284</v>
      </c>
      <c r="B196" s="120"/>
      <c r="C196" s="120"/>
      <c r="D196" s="220">
        <v>0.25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129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0.81645569620253167</v>
      </c>
    </row>
  </sheetData>
  <sheetProtection algorithmName="SHA-512" hashValue="gsiMLuPE9B5UbRSgKnJvYYtrHPj5gVf95lFPcG0L4DWNAexYqoiSj31lBJqk4SMWv8GB9Ic76SqvJV0dbhbCTw==" saltValue="PxGm1wxxE+id9h2earo5O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152:B159 B180:B184 B45:B50 B55:B61 B189:B192 B87:B100 B106:B116 B121:B131 B66:B82 B136:B147 B164:B167 B172:B175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256" zoomScale="60" zoomScaleNormal="70" workbookViewId="0">
      <selection activeCell="A281" sqref="A281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1"/>
      <c r="E1" s="291"/>
      <c r="F1" s="291"/>
      <c r="G1" s="291"/>
      <c r="H1" s="291"/>
      <c r="I1" s="291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2" t="s">
        <v>201</v>
      </c>
      <c r="B7" s="292"/>
      <c r="C7" s="292"/>
      <c r="D7" s="292"/>
      <c r="E7" s="292"/>
      <c r="F7" s="292"/>
      <c r="G7" s="213"/>
      <c r="H7" s="213"/>
      <c r="I7" s="213"/>
    </row>
    <row r="8" spans="1:9" ht="29.25" x14ac:dyDescent="0.5">
      <c r="A8" s="293" t="str">
        <f>'Page de garde'!D18</f>
        <v>Raoued</v>
      </c>
      <c r="B8" s="293"/>
      <c r="C8" s="293"/>
      <c r="D8" s="293"/>
      <c r="E8" s="293"/>
      <c r="F8" s="293"/>
      <c r="G8" s="216"/>
      <c r="H8" s="216"/>
      <c r="I8" s="213"/>
    </row>
    <row r="9" spans="1:9" ht="24.75" x14ac:dyDescent="0.5">
      <c r="A9" s="38" t="s">
        <v>44</v>
      </c>
      <c r="B9" s="294"/>
      <c r="C9" s="294"/>
      <c r="D9" s="294"/>
      <c r="E9" s="294"/>
      <c r="F9" s="294"/>
      <c r="G9" s="216"/>
      <c r="H9" s="216"/>
      <c r="I9" s="213"/>
    </row>
    <row r="10" spans="1:9" ht="24.75" x14ac:dyDescent="0.5">
      <c r="A10" s="39" t="s">
        <v>46</v>
      </c>
      <c r="B10" s="295"/>
      <c r="C10" s="295"/>
      <c r="D10" s="295"/>
      <c r="E10" s="295"/>
      <c r="F10" s="295"/>
      <c r="G10" s="216"/>
      <c r="H10" s="216"/>
      <c r="I10" s="213"/>
    </row>
    <row r="11" spans="1:9" ht="24.75" x14ac:dyDescent="0.5">
      <c r="A11" s="38" t="s">
        <v>45</v>
      </c>
      <c r="B11" s="290"/>
      <c r="C11" s="290"/>
      <c r="D11" s="290"/>
      <c r="E11" s="290"/>
      <c r="F11" s="290"/>
      <c r="G11" s="216"/>
      <c r="H11" s="216"/>
      <c r="I11" s="213"/>
    </row>
    <row r="12" spans="1:9" ht="24.75" x14ac:dyDescent="0.5">
      <c r="A12" s="38" t="s">
        <v>276</v>
      </c>
      <c r="B12" s="283">
        <f>D505</f>
        <v>0</v>
      </c>
      <c r="C12" s="283"/>
      <c r="D12" s="283"/>
      <c r="E12" s="283"/>
      <c r="F12" s="283"/>
      <c r="G12" s="216"/>
      <c r="H12" s="216"/>
      <c r="I12" s="213"/>
    </row>
    <row r="13" spans="1:9" ht="22.5" x14ac:dyDescent="0.45">
      <c r="A13" s="35"/>
      <c r="B13" s="36"/>
      <c r="C13" s="36"/>
      <c r="D13" s="284"/>
      <c r="E13" s="284"/>
      <c r="F13" s="284"/>
      <c r="G13" s="284"/>
      <c r="H13" s="284"/>
      <c r="I13" s="3"/>
    </row>
    <row r="14" spans="1:9" ht="16.5" customHeight="1" x14ac:dyDescent="0.3">
      <c r="A14" s="285" t="s">
        <v>32</v>
      </c>
      <c r="B14" s="286" t="s">
        <v>33</v>
      </c>
      <c r="C14" s="286"/>
      <c r="D14" s="286" t="s">
        <v>48</v>
      </c>
      <c r="E14" s="287" t="s">
        <v>358</v>
      </c>
      <c r="F14" s="286" t="s">
        <v>214</v>
      </c>
      <c r="G14" s="36"/>
      <c r="H14" s="36"/>
    </row>
    <row r="15" spans="1:9" ht="16.5" customHeight="1" x14ac:dyDescent="0.3">
      <c r="A15" s="285"/>
      <c r="B15" s="77" t="s">
        <v>36</v>
      </c>
      <c r="C15" s="77" t="s">
        <v>35</v>
      </c>
      <c r="D15" s="286"/>
      <c r="E15" s="287"/>
      <c r="F15" s="286"/>
      <c r="G15" s="36"/>
      <c r="H15" s="36"/>
    </row>
    <row r="16" spans="1:9" ht="18" x14ac:dyDescent="0.35">
      <c r="A16" s="278" t="s">
        <v>0</v>
      </c>
      <c r="B16" s="278"/>
      <c r="C16" s="278"/>
      <c r="D16" s="278"/>
      <c r="E16" s="278"/>
      <c r="F16" s="278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8" t="s">
        <v>1</v>
      </c>
      <c r="B18" s="289"/>
      <c r="C18" s="289"/>
      <c r="D18" s="289"/>
      <c r="E18" s="289"/>
      <c r="F18" s="289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9" t="s">
        <v>18</v>
      </c>
      <c r="B26" s="280"/>
      <c r="C26" s="280"/>
      <c r="D26" s="280"/>
      <c r="E26" s="280"/>
      <c r="F26" s="280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8" t="s">
        <v>137</v>
      </c>
      <c r="B43" s="278"/>
      <c r="C43" s="278"/>
      <c r="D43" s="278"/>
      <c r="E43" s="278"/>
      <c r="F43" s="278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1" t="s">
        <v>63</v>
      </c>
      <c r="B45" s="282"/>
      <c r="C45" s="282"/>
      <c r="D45" s="282"/>
      <c r="E45" s="282"/>
      <c r="F45" s="282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9" t="s">
        <v>65</v>
      </c>
      <c r="B57" s="280"/>
      <c r="C57" s="280"/>
      <c r="D57" s="280"/>
      <c r="E57" s="280"/>
      <c r="F57" s="280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9" t="s">
        <v>25</v>
      </c>
      <c r="B84" s="280"/>
      <c r="C84" s="280"/>
      <c r="D84" s="280"/>
      <c r="E84" s="280"/>
      <c r="F84" s="280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8" t="s">
        <v>129</v>
      </c>
      <c r="B99" s="278"/>
      <c r="C99" s="278"/>
      <c r="D99" s="278"/>
      <c r="E99" s="278"/>
      <c r="F99" s="278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1" t="s">
        <v>63</v>
      </c>
      <c r="B101" s="282"/>
      <c r="C101" s="282"/>
      <c r="D101" s="282"/>
      <c r="E101" s="282"/>
      <c r="F101" s="282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9" t="s">
        <v>133</v>
      </c>
      <c r="B113" s="280"/>
      <c r="C113" s="280"/>
      <c r="D113" s="280"/>
      <c r="E113" s="280"/>
      <c r="F113" s="280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9" t="s">
        <v>73</v>
      </c>
      <c r="B137" s="280"/>
      <c r="C137" s="280"/>
      <c r="D137" s="280"/>
      <c r="E137" s="280"/>
      <c r="F137" s="280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8" t="s">
        <v>130</v>
      </c>
      <c r="B152" s="278"/>
      <c r="C152" s="278"/>
      <c r="D152" s="278"/>
      <c r="E152" s="278"/>
      <c r="F152" s="278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1" t="s">
        <v>63</v>
      </c>
      <c r="B154" s="282"/>
      <c r="C154" s="282"/>
      <c r="D154" s="282"/>
      <c r="E154" s="282"/>
      <c r="F154" s="282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9" t="s">
        <v>134</v>
      </c>
      <c r="B166" s="280"/>
      <c r="C166" s="280"/>
      <c r="D166" s="280"/>
      <c r="E166" s="280"/>
      <c r="F166" s="280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8" t="s">
        <v>167</v>
      </c>
      <c r="B192" s="278"/>
      <c r="C192" s="278"/>
      <c r="D192" s="278"/>
      <c r="E192" s="278"/>
      <c r="F192" s="278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9" t="s">
        <v>158</v>
      </c>
      <c r="B194" s="280"/>
      <c r="C194" s="280"/>
      <c r="D194" s="280"/>
      <c r="E194" s="280"/>
      <c r="F194" s="280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9" t="s">
        <v>76</v>
      </c>
      <c r="B209" s="280"/>
      <c r="C209" s="280"/>
      <c r="D209" s="280"/>
      <c r="E209" s="280"/>
      <c r="F209" s="280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9" t="s">
        <v>191</v>
      </c>
      <c r="B232" s="280"/>
      <c r="C232" s="280"/>
      <c r="D232" s="280"/>
      <c r="E232" s="280"/>
      <c r="F232" s="280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8" t="s">
        <v>78</v>
      </c>
      <c r="B248" s="278"/>
      <c r="C248" s="278"/>
      <c r="D248" s="278"/>
      <c r="E248" s="278"/>
      <c r="F248" s="278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9" t="s">
        <v>79</v>
      </c>
      <c r="B250" s="280"/>
      <c r="C250" s="280"/>
      <c r="D250" s="280"/>
      <c r="E250" s="280"/>
      <c r="F250" s="280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9" t="s">
        <v>81</v>
      </c>
      <c r="B266" s="280"/>
      <c r="C266" s="280"/>
      <c r="D266" s="280"/>
      <c r="E266" s="280"/>
      <c r="F266" s="280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8" t="s">
        <v>4</v>
      </c>
      <c r="B291" s="278"/>
      <c r="C291" s="278"/>
      <c r="D291" s="278"/>
      <c r="E291" s="278"/>
      <c r="F291" s="278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9" t="s">
        <v>19</v>
      </c>
      <c r="B293" s="280"/>
      <c r="C293" s="280"/>
      <c r="D293" s="280"/>
      <c r="E293" s="280"/>
      <c r="F293" s="280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9" t="s">
        <v>122</v>
      </c>
      <c r="B305" s="280"/>
      <c r="C305" s="280"/>
      <c r="D305" s="280"/>
      <c r="E305" s="280"/>
      <c r="F305" s="280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8" t="s">
        <v>21</v>
      </c>
      <c r="B324" s="278"/>
      <c r="C324" s="278"/>
      <c r="D324" s="278"/>
      <c r="E324" s="278"/>
      <c r="F324" s="278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9" t="s">
        <v>12</v>
      </c>
      <c r="B326" s="280"/>
      <c r="C326" s="280"/>
      <c r="D326" s="280"/>
      <c r="E326" s="280"/>
      <c r="F326" s="280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9" t="s">
        <v>25</v>
      </c>
      <c r="B339" s="280"/>
      <c r="C339" s="280"/>
      <c r="D339" s="280"/>
      <c r="E339" s="280"/>
      <c r="F339" s="280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8" t="s">
        <v>8</v>
      </c>
      <c r="B352" s="278"/>
      <c r="C352" s="278"/>
      <c r="D352" s="278"/>
      <c r="E352" s="278"/>
      <c r="F352" s="278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1" t="s">
        <v>113</v>
      </c>
      <c r="B354" s="282"/>
      <c r="C354" s="282"/>
      <c r="D354" s="282"/>
      <c r="E354" s="282"/>
      <c r="F354" s="282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9" t="s">
        <v>25</v>
      </c>
      <c r="B366" s="280"/>
      <c r="C366" s="280"/>
      <c r="D366" s="280"/>
      <c r="E366" s="280"/>
      <c r="F366" s="280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9" t="s">
        <v>124</v>
      </c>
      <c r="B382" s="280"/>
      <c r="C382" s="280"/>
      <c r="D382" s="280"/>
      <c r="E382" s="280"/>
      <c r="F382" s="280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79" t="s">
        <v>29</v>
      </c>
      <c r="B391" s="280"/>
      <c r="C391" s="280"/>
      <c r="D391" s="280"/>
      <c r="E391" s="280"/>
      <c r="F391" s="280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8" t="s">
        <v>125</v>
      </c>
      <c r="B405" s="278"/>
      <c r="C405" s="278"/>
      <c r="D405" s="278"/>
      <c r="E405" s="278"/>
      <c r="F405" s="278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1" t="s">
        <v>19</v>
      </c>
      <c r="B407" s="282"/>
      <c r="C407" s="282"/>
      <c r="D407" s="282"/>
      <c r="E407" s="282"/>
      <c r="F407" s="282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1" t="s">
        <v>122</v>
      </c>
      <c r="B418" s="282"/>
      <c r="C418" s="282"/>
      <c r="D418" s="282"/>
      <c r="E418" s="282"/>
      <c r="F418" s="282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8" t="s">
        <v>374</v>
      </c>
      <c r="B435" s="278"/>
      <c r="C435" s="278"/>
      <c r="D435" s="278"/>
      <c r="E435" s="278"/>
      <c r="F435" s="278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9" t="s">
        <v>375</v>
      </c>
      <c r="B437" s="280"/>
      <c r="C437" s="280"/>
      <c r="D437" s="280"/>
      <c r="E437" s="280"/>
      <c r="F437" s="280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9" t="s">
        <v>31</v>
      </c>
      <c r="B444" s="280"/>
      <c r="C444" s="280"/>
      <c r="D444" s="280"/>
      <c r="E444" s="280"/>
      <c r="F444" s="280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8" t="s">
        <v>180</v>
      </c>
      <c r="B454" s="278"/>
      <c r="C454" s="278"/>
      <c r="D454" s="278"/>
      <c r="E454" s="278"/>
      <c r="F454" s="27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8" t="s">
        <v>87</v>
      </c>
      <c r="B464" s="278"/>
      <c r="C464" s="278"/>
      <c r="D464" s="278"/>
      <c r="E464" s="278"/>
      <c r="F464" s="27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8" t="s">
        <v>151</v>
      </c>
      <c r="B473" s="278"/>
      <c r="C473" s="278"/>
      <c r="D473" s="278"/>
      <c r="E473" s="278"/>
      <c r="F473" s="27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8" t="s">
        <v>152</v>
      </c>
      <c r="B494" s="278"/>
      <c r="C494" s="278"/>
      <c r="D494" s="278"/>
      <c r="E494" s="278"/>
      <c r="F494" s="278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zWQUJmLqBFXyH5S+4uTRNgJkRNdpmn9pqK0WodLG1gFCELijgupu9zGbJhYCe9/WphT8fR4dnaI3iqVf4nBkyQ==" saltValue="DZpa5Oo1u/FOcSD7IVDml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8"/>
      <c r="E1" s="308"/>
      <c r="F1" s="308"/>
      <c r="G1" s="308"/>
      <c r="H1" s="308"/>
      <c r="I1" s="308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2" t="s">
        <v>52</v>
      </c>
      <c r="B6" s="292"/>
      <c r="C6" s="292"/>
      <c r="D6" s="292"/>
      <c r="E6" s="292"/>
      <c r="F6" s="292"/>
      <c r="G6" s="216"/>
      <c r="H6" s="216"/>
      <c r="I6" s="216"/>
    </row>
    <row r="7" spans="1:9" s="36" customFormat="1" ht="21.75" customHeight="1" x14ac:dyDescent="0.5">
      <c r="A7" s="293" t="str">
        <f>'A1 Exploitation'!A8:F8</f>
        <v>Raoued</v>
      </c>
      <c r="B7" s="293"/>
      <c r="C7" s="293"/>
      <c r="D7" s="293"/>
      <c r="E7" s="293"/>
      <c r="F7" s="293"/>
      <c r="G7" s="216"/>
      <c r="H7" s="216"/>
      <c r="I7" s="216"/>
    </row>
    <row r="8" spans="1:9" s="36" customFormat="1" ht="24.75" x14ac:dyDescent="0.5">
      <c r="A8" s="38" t="s">
        <v>44</v>
      </c>
      <c r="B8" s="309">
        <f>'A3 Exploitation'!B9:F9</f>
        <v>0</v>
      </c>
      <c r="C8" s="309"/>
      <c r="D8" s="309"/>
      <c r="E8" s="309"/>
      <c r="F8" s="309"/>
      <c r="G8" s="216"/>
      <c r="H8" s="216"/>
      <c r="I8" s="216"/>
    </row>
    <row r="9" spans="1:9" s="36" customFormat="1" ht="24.75" x14ac:dyDescent="0.5">
      <c r="A9" s="39" t="s">
        <v>46</v>
      </c>
      <c r="B9" s="310">
        <f>'A3 Exploitation'!B10:F10</f>
        <v>0</v>
      </c>
      <c r="C9" s="310"/>
      <c r="D9" s="310"/>
      <c r="E9" s="310"/>
      <c r="F9" s="310"/>
      <c r="G9" s="216"/>
      <c r="H9" s="216"/>
      <c r="I9" s="216"/>
    </row>
    <row r="10" spans="1:9" s="36" customFormat="1" ht="24.75" x14ac:dyDescent="0.5">
      <c r="A10" s="38" t="s">
        <v>45</v>
      </c>
      <c r="B10" s="307">
        <f>'A3 Exploitation'!B11:F11</f>
        <v>0</v>
      </c>
      <c r="C10" s="307"/>
      <c r="D10" s="307"/>
      <c r="E10" s="307"/>
      <c r="F10" s="307"/>
      <c r="G10" s="216"/>
      <c r="H10" s="216"/>
      <c r="I10" s="216"/>
    </row>
    <row r="11" spans="1:9" s="36" customFormat="1" ht="24.75" x14ac:dyDescent="0.5">
      <c r="A11" s="38" t="s">
        <v>341</v>
      </c>
      <c r="B11" s="311">
        <f>D198</f>
        <v>0</v>
      </c>
      <c r="C11" s="311"/>
      <c r="D11" s="311"/>
      <c r="E11" s="311"/>
      <c r="F11" s="311"/>
      <c r="G11" s="216"/>
      <c r="H11" s="216"/>
      <c r="I11" s="216"/>
    </row>
    <row r="12" spans="1:9" s="36" customFormat="1" ht="22.5" x14ac:dyDescent="0.45">
      <c r="A12" s="35"/>
      <c r="D12" s="284"/>
      <c r="E12" s="284"/>
      <c r="F12" s="284"/>
      <c r="G12" s="284"/>
      <c r="H12" s="284"/>
      <c r="I12" s="40"/>
    </row>
    <row r="13" spans="1:9" s="36" customFormat="1" ht="11.25" customHeight="1" x14ac:dyDescent="0.3">
      <c r="A13" s="285" t="s">
        <v>32</v>
      </c>
      <c r="B13" s="286" t="s">
        <v>33</v>
      </c>
      <c r="C13" s="286"/>
      <c r="D13" s="286" t="s">
        <v>48</v>
      </c>
      <c r="E13" s="286" t="s">
        <v>213</v>
      </c>
      <c r="F13" s="286" t="s">
        <v>214</v>
      </c>
    </row>
    <row r="14" spans="1:9" s="36" customFormat="1" ht="12.75" customHeight="1" x14ac:dyDescent="0.3">
      <c r="A14" s="285"/>
      <c r="B14" s="70" t="s">
        <v>36</v>
      </c>
      <c r="C14" s="70" t="s">
        <v>35</v>
      </c>
      <c r="D14" s="286"/>
      <c r="E14" s="286"/>
      <c r="F14" s="286"/>
    </row>
    <row r="15" spans="1:9" x14ac:dyDescent="0.3">
      <c r="A15" s="41"/>
      <c r="B15" s="41"/>
      <c r="C15" s="41"/>
      <c r="D15" s="41"/>
    </row>
    <row r="16" spans="1:9" ht="19.5" x14ac:dyDescent="0.4">
      <c r="A16" s="312" t="s">
        <v>0</v>
      </c>
      <c r="B16" s="313"/>
      <c r="C16" s="313"/>
      <c r="D16" s="313"/>
      <c r="E16" s="313"/>
      <c r="F16" s="313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4" t="s">
        <v>38</v>
      </c>
      <c r="B22" s="301"/>
      <c r="C22" s="302"/>
      <c r="D22" s="215">
        <f>SUM(B17:C21)</f>
        <v>0</v>
      </c>
    </row>
    <row r="23" spans="1:6" x14ac:dyDescent="0.3">
      <c r="A23" s="298" t="s">
        <v>342</v>
      </c>
      <c r="B23" s="299"/>
      <c r="C23" s="300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6" t="s">
        <v>4</v>
      </c>
      <c r="B25" s="297"/>
      <c r="C25" s="297"/>
      <c r="D25" s="297"/>
      <c r="E25" s="297"/>
      <c r="F25" s="297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8" t="s">
        <v>38</v>
      </c>
      <c r="B32" s="299"/>
      <c r="C32" s="300"/>
      <c r="D32" s="214">
        <f>SUM(B26:C31)</f>
        <v>0</v>
      </c>
    </row>
    <row r="33" spans="1:7" x14ac:dyDescent="0.3">
      <c r="A33" s="298" t="s">
        <v>342</v>
      </c>
      <c r="B33" s="299"/>
      <c r="C33" s="300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296" t="s">
        <v>246</v>
      </c>
      <c r="B35" s="297"/>
      <c r="C35" s="297"/>
      <c r="D35" s="297"/>
      <c r="E35" s="297"/>
      <c r="F35" s="297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298" t="s">
        <v>38</v>
      </c>
      <c r="B41" s="299"/>
      <c r="C41" s="300"/>
      <c r="D41" s="214">
        <f>SUM(B36:C40)</f>
        <v>0</v>
      </c>
      <c r="E41" s="37"/>
      <c r="F41" s="37"/>
    </row>
    <row r="42" spans="1:7" s="50" customFormat="1" x14ac:dyDescent="0.3">
      <c r="A42" s="298" t="s">
        <v>342</v>
      </c>
      <c r="B42" s="299"/>
      <c r="C42" s="300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05" t="s">
        <v>21</v>
      </c>
      <c r="B44" s="306"/>
      <c r="C44" s="306"/>
      <c r="D44" s="306"/>
      <c r="E44" s="306"/>
      <c r="F44" s="306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8" t="s">
        <v>38</v>
      </c>
      <c r="B51" s="299"/>
      <c r="C51" s="300"/>
      <c r="D51" s="214">
        <f>SUM(B45:C50)</f>
        <v>0</v>
      </c>
    </row>
    <row r="52" spans="1:6" x14ac:dyDescent="0.3">
      <c r="A52" s="298" t="s">
        <v>342</v>
      </c>
      <c r="B52" s="299"/>
      <c r="C52" s="300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6" t="s">
        <v>8</v>
      </c>
      <c r="B54" s="297"/>
      <c r="C54" s="297"/>
      <c r="D54" s="297"/>
      <c r="E54" s="297"/>
      <c r="F54" s="297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8" t="s">
        <v>38</v>
      </c>
      <c r="B62" s="299"/>
      <c r="C62" s="300"/>
      <c r="D62" s="214">
        <f>SUM(B55:C61)</f>
        <v>0</v>
      </c>
    </row>
    <row r="63" spans="1:6" x14ac:dyDescent="0.3">
      <c r="A63" s="298" t="s">
        <v>342</v>
      </c>
      <c r="B63" s="299"/>
      <c r="C63" s="300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6" t="s">
        <v>143</v>
      </c>
      <c r="B65" s="297"/>
      <c r="C65" s="297"/>
      <c r="D65" s="297"/>
      <c r="E65" s="297"/>
      <c r="F65" s="297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8" t="s">
        <v>38</v>
      </c>
      <c r="B83" s="299"/>
      <c r="C83" s="300"/>
      <c r="D83" s="214">
        <f>SUM(B66:C82)</f>
        <v>0</v>
      </c>
    </row>
    <row r="84" spans="1:6" x14ac:dyDescent="0.3">
      <c r="A84" s="298" t="s">
        <v>342</v>
      </c>
      <c r="B84" s="299"/>
      <c r="C84" s="300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6" t="s">
        <v>237</v>
      </c>
      <c r="B86" s="297"/>
      <c r="C86" s="297"/>
      <c r="D86" s="297"/>
      <c r="E86" s="297"/>
      <c r="F86" s="297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8" t="s">
        <v>38</v>
      </c>
      <c r="B101" s="299"/>
      <c r="C101" s="300"/>
      <c r="D101" s="214">
        <f>SUM(B87:C100)</f>
        <v>0</v>
      </c>
    </row>
    <row r="102" spans="1:6" x14ac:dyDescent="0.3">
      <c r="A102" s="298" t="s">
        <v>342</v>
      </c>
      <c r="B102" s="299"/>
      <c r="C102" s="300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6" t="s">
        <v>238</v>
      </c>
      <c r="B105" s="297"/>
      <c r="C105" s="297"/>
      <c r="D105" s="297"/>
      <c r="E105" s="297"/>
      <c r="F105" s="297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8" t="s">
        <v>38</v>
      </c>
      <c r="B117" s="299"/>
      <c r="C117" s="300"/>
      <c r="D117" s="214">
        <f>SUM(B106:C116)</f>
        <v>0</v>
      </c>
      <c r="E117" s="37"/>
      <c r="F117" s="37"/>
    </row>
    <row r="118" spans="1:6" s="50" customFormat="1" x14ac:dyDescent="0.3">
      <c r="A118" s="298" t="s">
        <v>342</v>
      </c>
      <c r="B118" s="299"/>
      <c r="C118" s="300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6" t="s">
        <v>208</v>
      </c>
      <c r="B120" s="297"/>
      <c r="C120" s="297"/>
      <c r="D120" s="297"/>
      <c r="E120" s="297"/>
      <c r="F120" s="297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8" t="s">
        <v>38</v>
      </c>
      <c r="B132" s="299"/>
      <c r="C132" s="300"/>
      <c r="D132" s="214">
        <f>SUM(B121:C131)</f>
        <v>0</v>
      </c>
    </row>
    <row r="133" spans="1:6" x14ac:dyDescent="0.3">
      <c r="A133" s="298" t="s">
        <v>342</v>
      </c>
      <c r="B133" s="299"/>
      <c r="C133" s="300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6" t="s">
        <v>78</v>
      </c>
      <c r="B135" s="297"/>
      <c r="C135" s="297"/>
      <c r="D135" s="297"/>
      <c r="E135" s="297"/>
      <c r="F135" s="297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8" t="s">
        <v>38</v>
      </c>
      <c r="B148" s="299"/>
      <c r="C148" s="300"/>
      <c r="D148" s="214">
        <f>SUM(B136:C147)</f>
        <v>0</v>
      </c>
    </row>
    <row r="149" spans="1:6" x14ac:dyDescent="0.3">
      <c r="A149" s="298" t="s">
        <v>342</v>
      </c>
      <c r="B149" s="299"/>
      <c r="C149" s="300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6" t="s">
        <v>243</v>
      </c>
      <c r="B151" s="297"/>
      <c r="C151" s="297"/>
      <c r="D151" s="297"/>
      <c r="E151" s="297"/>
      <c r="F151" s="297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8" t="s">
        <v>38</v>
      </c>
      <c r="B160" s="301"/>
      <c r="C160" s="302"/>
      <c r="D160" s="215">
        <f>SUM(B152:C159)</f>
        <v>0</v>
      </c>
    </row>
    <row r="161" spans="1:6" x14ac:dyDescent="0.3">
      <c r="A161" s="298" t="s">
        <v>342</v>
      </c>
      <c r="B161" s="299"/>
      <c r="C161" s="300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6" t="s">
        <v>85</v>
      </c>
      <c r="B163" s="297"/>
      <c r="C163" s="297"/>
      <c r="D163" s="297"/>
      <c r="E163" s="297"/>
      <c r="F163" s="297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8" t="s">
        <v>38</v>
      </c>
      <c r="B168" s="299"/>
      <c r="C168" s="300"/>
      <c r="D168" s="214">
        <f>SUM(B164:C167)</f>
        <v>0</v>
      </c>
    </row>
    <row r="169" spans="1:6" x14ac:dyDescent="0.3">
      <c r="A169" s="298" t="s">
        <v>342</v>
      </c>
      <c r="B169" s="299"/>
      <c r="C169" s="300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3" t="s">
        <v>17</v>
      </c>
      <c r="B171" s="304"/>
      <c r="C171" s="304"/>
      <c r="D171" s="304"/>
      <c r="E171" s="304"/>
      <c r="F171" s="304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8" t="s">
        <v>38</v>
      </c>
      <c r="B176" s="299"/>
      <c r="C176" s="300"/>
      <c r="D176" s="214">
        <f>SUM(B172:C175)</f>
        <v>0</v>
      </c>
    </row>
    <row r="177" spans="1:6" x14ac:dyDescent="0.3">
      <c r="A177" s="298" t="s">
        <v>342</v>
      </c>
      <c r="B177" s="299"/>
      <c r="C177" s="300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6" t="s">
        <v>87</v>
      </c>
      <c r="B179" s="297"/>
      <c r="C179" s="297"/>
      <c r="D179" s="297"/>
      <c r="E179" s="297"/>
      <c r="F179" s="297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8" t="s">
        <v>38</v>
      </c>
      <c r="B185" s="299"/>
      <c r="C185" s="300"/>
      <c r="D185" s="214">
        <f>SUM(B180:C184)</f>
        <v>0</v>
      </c>
    </row>
    <row r="186" spans="1:6" x14ac:dyDescent="0.3">
      <c r="A186" s="298" t="s">
        <v>342</v>
      </c>
      <c r="B186" s="299"/>
      <c r="C186" s="300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6" t="s">
        <v>242</v>
      </c>
      <c r="B188" s="297"/>
      <c r="C188" s="297"/>
      <c r="D188" s="297"/>
      <c r="E188" s="297"/>
      <c r="F188" s="297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8" t="s">
        <v>38</v>
      </c>
      <c r="B193" s="299"/>
      <c r="C193" s="300"/>
      <c r="D193" s="97">
        <f>SUM(B189:C192)</f>
        <v>0</v>
      </c>
    </row>
    <row r="194" spans="1:4" x14ac:dyDescent="0.3">
      <c r="A194" s="298" t="s">
        <v>342</v>
      </c>
      <c r="B194" s="299"/>
      <c r="C194" s="300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D19ABdAq9JiwEV3xeCkxSqj0xXLZqmgwhr7hTPs130/id1S6iaQ4Ga1XHpEJo+FJLkB9KN+aiceWbBZXnxdzQ==" saltValue="y+p0wuMVmsDYafcKDqpI7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278" zoomScale="60" zoomScaleNormal="60" workbookViewId="0">
      <selection activeCell="A283" sqref="A283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1"/>
      <c r="E1" s="291"/>
      <c r="F1" s="291"/>
      <c r="G1" s="291"/>
      <c r="H1" s="291"/>
      <c r="I1" s="291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2" t="s">
        <v>201</v>
      </c>
      <c r="B7" s="292"/>
      <c r="C7" s="292"/>
      <c r="D7" s="292"/>
      <c r="E7" s="292"/>
      <c r="F7" s="292"/>
      <c r="G7" s="213"/>
      <c r="H7" s="213"/>
      <c r="I7" s="213"/>
    </row>
    <row r="8" spans="1:9" ht="29.25" x14ac:dyDescent="0.5">
      <c r="A8" s="293" t="str">
        <f>'Page de garde'!D18</f>
        <v>Raoued</v>
      </c>
      <c r="B8" s="293"/>
      <c r="C8" s="293"/>
      <c r="D8" s="293"/>
      <c r="E8" s="293"/>
      <c r="F8" s="293"/>
      <c r="G8" s="216"/>
      <c r="H8" s="216"/>
      <c r="I8" s="213"/>
    </row>
    <row r="9" spans="1:9" ht="24.75" x14ac:dyDescent="0.5">
      <c r="A9" s="38" t="s">
        <v>44</v>
      </c>
      <c r="B9" s="294"/>
      <c r="C9" s="294"/>
      <c r="D9" s="294"/>
      <c r="E9" s="294"/>
      <c r="F9" s="294"/>
      <c r="G9" s="216"/>
      <c r="H9" s="216"/>
      <c r="I9" s="213"/>
    </row>
    <row r="10" spans="1:9" ht="24.75" x14ac:dyDescent="0.5">
      <c r="A10" s="39" t="s">
        <v>46</v>
      </c>
      <c r="B10" s="295"/>
      <c r="C10" s="295"/>
      <c r="D10" s="295"/>
      <c r="E10" s="295"/>
      <c r="F10" s="295"/>
      <c r="G10" s="216"/>
      <c r="H10" s="216"/>
      <c r="I10" s="213"/>
    </row>
    <row r="11" spans="1:9" ht="24.75" x14ac:dyDescent="0.5">
      <c r="A11" s="38" t="s">
        <v>45</v>
      </c>
      <c r="B11" s="290"/>
      <c r="C11" s="290"/>
      <c r="D11" s="290"/>
      <c r="E11" s="290"/>
      <c r="F11" s="290"/>
      <c r="G11" s="216"/>
      <c r="H11" s="216"/>
      <c r="I11" s="213"/>
    </row>
    <row r="12" spans="1:9" ht="24.75" x14ac:dyDescent="0.5">
      <c r="A12" s="38" t="s">
        <v>276</v>
      </c>
      <c r="B12" s="283">
        <f>D505</f>
        <v>0</v>
      </c>
      <c r="C12" s="283"/>
      <c r="D12" s="283"/>
      <c r="E12" s="283"/>
      <c r="F12" s="283"/>
      <c r="G12" s="216"/>
      <c r="H12" s="216"/>
      <c r="I12" s="213"/>
    </row>
    <row r="13" spans="1:9" ht="22.5" x14ac:dyDescent="0.45">
      <c r="A13" s="35"/>
      <c r="B13" s="36"/>
      <c r="C13" s="36"/>
      <c r="D13" s="284"/>
      <c r="E13" s="284"/>
      <c r="F13" s="284"/>
      <c r="G13" s="284"/>
      <c r="H13" s="284"/>
      <c r="I13" s="3"/>
    </row>
    <row r="14" spans="1:9" ht="16.5" customHeight="1" x14ac:dyDescent="0.3">
      <c r="A14" s="285" t="s">
        <v>32</v>
      </c>
      <c r="B14" s="286" t="s">
        <v>33</v>
      </c>
      <c r="C14" s="286"/>
      <c r="D14" s="286" t="s">
        <v>48</v>
      </c>
      <c r="E14" s="287" t="s">
        <v>358</v>
      </c>
      <c r="F14" s="286" t="s">
        <v>214</v>
      </c>
      <c r="G14" s="36"/>
      <c r="H14" s="36"/>
    </row>
    <row r="15" spans="1:9" ht="16.5" customHeight="1" x14ac:dyDescent="0.3">
      <c r="A15" s="285"/>
      <c r="B15" s="77" t="s">
        <v>36</v>
      </c>
      <c r="C15" s="77" t="s">
        <v>35</v>
      </c>
      <c r="D15" s="286"/>
      <c r="E15" s="287"/>
      <c r="F15" s="286"/>
      <c r="G15" s="36"/>
      <c r="H15" s="36"/>
    </row>
    <row r="16" spans="1:9" ht="18" x14ac:dyDescent="0.35">
      <c r="A16" s="278" t="s">
        <v>0</v>
      </c>
      <c r="B16" s="278"/>
      <c r="C16" s="278"/>
      <c r="D16" s="278"/>
      <c r="E16" s="278"/>
      <c r="F16" s="278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8" t="s">
        <v>1</v>
      </c>
      <c r="B18" s="289"/>
      <c r="C18" s="289"/>
      <c r="D18" s="289"/>
      <c r="E18" s="289"/>
      <c r="F18" s="289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9" t="s">
        <v>18</v>
      </c>
      <c r="B26" s="280"/>
      <c r="C26" s="280"/>
      <c r="D26" s="280"/>
      <c r="E26" s="280"/>
      <c r="F26" s="280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8" t="s">
        <v>137</v>
      </c>
      <c r="B43" s="278"/>
      <c r="C43" s="278"/>
      <c r="D43" s="278"/>
      <c r="E43" s="278"/>
      <c r="F43" s="278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1" t="s">
        <v>63</v>
      </c>
      <c r="B45" s="282"/>
      <c r="C45" s="282"/>
      <c r="D45" s="282"/>
      <c r="E45" s="282"/>
      <c r="F45" s="282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9" t="s">
        <v>65</v>
      </c>
      <c r="B57" s="280"/>
      <c r="C57" s="280"/>
      <c r="D57" s="280"/>
      <c r="E57" s="280"/>
      <c r="F57" s="280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9" t="s">
        <v>25</v>
      </c>
      <c r="B84" s="280"/>
      <c r="C84" s="280"/>
      <c r="D84" s="280"/>
      <c r="E84" s="280"/>
      <c r="F84" s="280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8" t="s">
        <v>129</v>
      </c>
      <c r="B99" s="278"/>
      <c r="C99" s="278"/>
      <c r="D99" s="278"/>
      <c r="E99" s="278"/>
      <c r="F99" s="278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1" t="s">
        <v>63</v>
      </c>
      <c r="B101" s="282"/>
      <c r="C101" s="282"/>
      <c r="D101" s="282"/>
      <c r="E101" s="282"/>
      <c r="F101" s="282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9" t="s">
        <v>133</v>
      </c>
      <c r="B113" s="280"/>
      <c r="C113" s="280"/>
      <c r="D113" s="280"/>
      <c r="E113" s="280"/>
      <c r="F113" s="280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9" t="s">
        <v>73</v>
      </c>
      <c r="B137" s="280"/>
      <c r="C137" s="280"/>
      <c r="D137" s="280"/>
      <c r="E137" s="280"/>
      <c r="F137" s="280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8" t="s">
        <v>130</v>
      </c>
      <c r="B152" s="278"/>
      <c r="C152" s="278"/>
      <c r="D152" s="278"/>
      <c r="E152" s="278"/>
      <c r="F152" s="278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1" t="s">
        <v>63</v>
      </c>
      <c r="B154" s="282"/>
      <c r="C154" s="282"/>
      <c r="D154" s="282"/>
      <c r="E154" s="282"/>
      <c r="F154" s="282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9" t="s">
        <v>134</v>
      </c>
      <c r="B166" s="280"/>
      <c r="C166" s="280"/>
      <c r="D166" s="280"/>
      <c r="E166" s="280"/>
      <c r="F166" s="280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8" t="s">
        <v>167</v>
      </c>
      <c r="B192" s="278"/>
      <c r="C192" s="278"/>
      <c r="D192" s="278"/>
      <c r="E192" s="278"/>
      <c r="F192" s="278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9" t="s">
        <v>158</v>
      </c>
      <c r="B194" s="280"/>
      <c r="C194" s="280"/>
      <c r="D194" s="280"/>
      <c r="E194" s="280"/>
      <c r="F194" s="280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9" t="s">
        <v>76</v>
      </c>
      <c r="B209" s="280"/>
      <c r="C209" s="280"/>
      <c r="D209" s="280"/>
      <c r="E209" s="280"/>
      <c r="F209" s="280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9" t="s">
        <v>191</v>
      </c>
      <c r="B232" s="280"/>
      <c r="C232" s="280"/>
      <c r="D232" s="280"/>
      <c r="E232" s="280"/>
      <c r="F232" s="280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8" t="s">
        <v>78</v>
      </c>
      <c r="B248" s="278"/>
      <c r="C248" s="278"/>
      <c r="D248" s="278"/>
      <c r="E248" s="278"/>
      <c r="F248" s="278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9" t="s">
        <v>79</v>
      </c>
      <c r="B250" s="280"/>
      <c r="C250" s="280"/>
      <c r="D250" s="280"/>
      <c r="E250" s="280"/>
      <c r="F250" s="280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9" t="s">
        <v>81</v>
      </c>
      <c r="B266" s="280"/>
      <c r="C266" s="280"/>
      <c r="D266" s="280"/>
      <c r="E266" s="280"/>
      <c r="F266" s="280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8" t="s">
        <v>4</v>
      </c>
      <c r="B291" s="278"/>
      <c r="C291" s="278"/>
      <c r="D291" s="278"/>
      <c r="E291" s="278"/>
      <c r="F291" s="278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9" t="s">
        <v>19</v>
      </c>
      <c r="B293" s="280"/>
      <c r="C293" s="280"/>
      <c r="D293" s="280"/>
      <c r="E293" s="280"/>
      <c r="F293" s="280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9" t="s">
        <v>122</v>
      </c>
      <c r="B305" s="280"/>
      <c r="C305" s="280"/>
      <c r="D305" s="280"/>
      <c r="E305" s="280"/>
      <c r="F305" s="280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8" t="s">
        <v>21</v>
      </c>
      <c r="B324" s="278"/>
      <c r="C324" s="278"/>
      <c r="D324" s="278"/>
      <c r="E324" s="278"/>
      <c r="F324" s="278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9" t="s">
        <v>12</v>
      </c>
      <c r="B326" s="280"/>
      <c r="C326" s="280"/>
      <c r="D326" s="280"/>
      <c r="E326" s="280"/>
      <c r="F326" s="280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9" t="s">
        <v>25</v>
      </c>
      <c r="B339" s="280"/>
      <c r="C339" s="280"/>
      <c r="D339" s="280"/>
      <c r="E339" s="280"/>
      <c r="F339" s="280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8" t="s">
        <v>8</v>
      </c>
      <c r="B352" s="278"/>
      <c r="C352" s="278"/>
      <c r="D352" s="278"/>
      <c r="E352" s="278"/>
      <c r="F352" s="278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1" t="s">
        <v>113</v>
      </c>
      <c r="B354" s="282"/>
      <c r="C354" s="282"/>
      <c r="D354" s="282"/>
      <c r="E354" s="282"/>
      <c r="F354" s="282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9" t="s">
        <v>25</v>
      </c>
      <c r="B366" s="280"/>
      <c r="C366" s="280"/>
      <c r="D366" s="280"/>
      <c r="E366" s="280"/>
      <c r="F366" s="280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9" t="s">
        <v>124</v>
      </c>
      <c r="B382" s="280"/>
      <c r="C382" s="280"/>
      <c r="D382" s="280"/>
      <c r="E382" s="280"/>
      <c r="F382" s="280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79" t="s">
        <v>29</v>
      </c>
      <c r="B391" s="280"/>
      <c r="C391" s="280"/>
      <c r="D391" s="280"/>
      <c r="E391" s="280"/>
      <c r="F391" s="280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8" t="s">
        <v>125</v>
      </c>
      <c r="B405" s="278"/>
      <c r="C405" s="278"/>
      <c r="D405" s="278"/>
      <c r="E405" s="278"/>
      <c r="F405" s="278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1" t="s">
        <v>19</v>
      </c>
      <c r="B407" s="282"/>
      <c r="C407" s="282"/>
      <c r="D407" s="282"/>
      <c r="E407" s="282"/>
      <c r="F407" s="282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1" t="s">
        <v>122</v>
      </c>
      <c r="B418" s="282"/>
      <c r="C418" s="282"/>
      <c r="D418" s="282"/>
      <c r="E418" s="282"/>
      <c r="F418" s="282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8" t="s">
        <v>374</v>
      </c>
      <c r="B435" s="278"/>
      <c r="C435" s="278"/>
      <c r="D435" s="278"/>
      <c r="E435" s="278"/>
      <c r="F435" s="278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9" t="s">
        <v>375</v>
      </c>
      <c r="B437" s="280"/>
      <c r="C437" s="280"/>
      <c r="D437" s="280"/>
      <c r="E437" s="280"/>
      <c r="F437" s="280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9" t="s">
        <v>31</v>
      </c>
      <c r="B444" s="280"/>
      <c r="C444" s="280"/>
      <c r="D444" s="280"/>
      <c r="E444" s="280"/>
      <c r="F444" s="280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8" t="s">
        <v>180</v>
      </c>
      <c r="B454" s="278"/>
      <c r="C454" s="278"/>
      <c r="D454" s="278"/>
      <c r="E454" s="278"/>
      <c r="F454" s="27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8" t="s">
        <v>87</v>
      </c>
      <c r="B464" s="278"/>
      <c r="C464" s="278"/>
      <c r="D464" s="278"/>
      <c r="E464" s="278"/>
      <c r="F464" s="27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8" t="s">
        <v>151</v>
      </c>
      <c r="B473" s="278"/>
      <c r="C473" s="278"/>
      <c r="D473" s="278"/>
      <c r="E473" s="278"/>
      <c r="F473" s="27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8" t="s">
        <v>152</v>
      </c>
      <c r="B494" s="278"/>
      <c r="C494" s="278"/>
      <c r="D494" s="278"/>
      <c r="E494" s="278"/>
      <c r="F494" s="278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BspWnlYJFD0LMzwkX5QZMbnbCshFx20E9ZsRG4pu3D8vVs5sXlqIHRQcb0wVRYjsMTwGRk2ZMkexUTvOE2886A==" saltValue="sJLlPBSQkPv9QVWZz0Dj6A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8"/>
      <c r="E1" s="308"/>
      <c r="F1" s="308"/>
      <c r="G1" s="308"/>
      <c r="H1" s="308"/>
      <c r="I1" s="308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2" t="s">
        <v>52</v>
      </c>
      <c r="B6" s="292"/>
      <c r="C6" s="292"/>
      <c r="D6" s="292"/>
      <c r="E6" s="292"/>
      <c r="F6" s="292"/>
      <c r="G6" s="216"/>
      <c r="H6" s="216"/>
      <c r="I6" s="216"/>
    </row>
    <row r="7" spans="1:9" s="36" customFormat="1" ht="21.75" customHeight="1" x14ac:dyDescent="0.5">
      <c r="A7" s="293" t="str">
        <f>'A1 Exploitation'!A8:F8</f>
        <v>Raoued</v>
      </c>
      <c r="B7" s="293"/>
      <c r="C7" s="293"/>
      <c r="D7" s="293"/>
      <c r="E7" s="293"/>
      <c r="F7" s="293"/>
      <c r="G7" s="216"/>
      <c r="H7" s="216"/>
      <c r="I7" s="216"/>
    </row>
    <row r="8" spans="1:9" s="36" customFormat="1" ht="24.75" x14ac:dyDescent="0.5">
      <c r="A8" s="38" t="s">
        <v>44</v>
      </c>
      <c r="B8" s="309">
        <f>'A4 Exploitation'!B9:F9</f>
        <v>0</v>
      </c>
      <c r="C8" s="309"/>
      <c r="D8" s="309"/>
      <c r="E8" s="309"/>
      <c r="F8" s="309"/>
      <c r="G8" s="216"/>
      <c r="H8" s="216"/>
      <c r="I8" s="216"/>
    </row>
    <row r="9" spans="1:9" s="36" customFormat="1" ht="24.75" x14ac:dyDescent="0.5">
      <c r="A9" s="39" t="s">
        <v>46</v>
      </c>
      <c r="B9" s="310">
        <f>'A4 Exploitation'!B10:F10</f>
        <v>0</v>
      </c>
      <c r="C9" s="310"/>
      <c r="D9" s="310"/>
      <c r="E9" s="310"/>
      <c r="F9" s="310"/>
      <c r="G9" s="216"/>
      <c r="H9" s="216"/>
      <c r="I9" s="216"/>
    </row>
    <row r="10" spans="1:9" s="36" customFormat="1" ht="24.75" x14ac:dyDescent="0.5">
      <c r="A10" s="38" t="s">
        <v>45</v>
      </c>
      <c r="B10" s="307">
        <f>'A4 Exploitation'!B11:F11</f>
        <v>0</v>
      </c>
      <c r="C10" s="307"/>
      <c r="D10" s="307"/>
      <c r="E10" s="307"/>
      <c r="F10" s="307"/>
      <c r="G10" s="216"/>
      <c r="H10" s="216"/>
      <c r="I10" s="216"/>
    </row>
    <row r="11" spans="1:9" s="36" customFormat="1" ht="24.75" x14ac:dyDescent="0.5">
      <c r="A11" s="38" t="s">
        <v>341</v>
      </c>
      <c r="B11" s="315">
        <f>D198</f>
        <v>0</v>
      </c>
      <c r="C11" s="315"/>
      <c r="D11" s="315"/>
      <c r="E11" s="315"/>
      <c r="F11" s="315"/>
      <c r="G11" s="216"/>
      <c r="H11" s="216"/>
      <c r="I11" s="216"/>
    </row>
    <row r="12" spans="1:9" s="36" customFormat="1" ht="22.5" x14ac:dyDescent="0.45">
      <c r="A12" s="35"/>
      <c r="D12" s="284"/>
      <c r="E12" s="284"/>
      <c r="F12" s="284"/>
      <c r="G12" s="284"/>
      <c r="H12" s="284"/>
      <c r="I12" s="40"/>
    </row>
    <row r="13" spans="1:9" s="36" customFormat="1" ht="11.25" customHeight="1" x14ac:dyDescent="0.3">
      <c r="A13" s="285" t="s">
        <v>32</v>
      </c>
      <c r="B13" s="286" t="s">
        <v>33</v>
      </c>
      <c r="C13" s="286"/>
      <c r="D13" s="286" t="s">
        <v>48</v>
      </c>
      <c r="E13" s="286" t="s">
        <v>213</v>
      </c>
      <c r="F13" s="286" t="s">
        <v>214</v>
      </c>
    </row>
    <row r="14" spans="1:9" s="36" customFormat="1" ht="12.75" customHeight="1" x14ac:dyDescent="0.3">
      <c r="A14" s="285"/>
      <c r="B14" s="70" t="s">
        <v>36</v>
      </c>
      <c r="C14" s="70" t="s">
        <v>35</v>
      </c>
      <c r="D14" s="286"/>
      <c r="E14" s="286"/>
      <c r="F14" s="286"/>
    </row>
    <row r="15" spans="1:9" x14ac:dyDescent="0.3">
      <c r="A15" s="41"/>
      <c r="B15" s="41"/>
      <c r="C15" s="41"/>
      <c r="D15" s="41"/>
    </row>
    <row r="16" spans="1:9" ht="19.5" x14ac:dyDescent="0.4">
      <c r="A16" s="312" t="s">
        <v>0</v>
      </c>
      <c r="B16" s="313"/>
      <c r="C16" s="313"/>
      <c r="D16" s="313"/>
      <c r="E16" s="313"/>
      <c r="F16" s="313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4" t="s">
        <v>38</v>
      </c>
      <c r="B22" s="301"/>
      <c r="C22" s="302"/>
      <c r="D22" s="215">
        <f>SUM(B17:C21)</f>
        <v>0</v>
      </c>
    </row>
    <row r="23" spans="1:6" x14ac:dyDescent="0.3">
      <c r="A23" s="298" t="s">
        <v>342</v>
      </c>
      <c r="B23" s="299"/>
      <c r="C23" s="300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6" t="s">
        <v>4</v>
      </c>
      <c r="B25" s="297"/>
      <c r="C25" s="297"/>
      <c r="D25" s="297"/>
      <c r="E25" s="297"/>
      <c r="F25" s="297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8" t="s">
        <v>38</v>
      </c>
      <c r="B32" s="299"/>
      <c r="C32" s="300"/>
      <c r="D32" s="214">
        <f>SUM(B26:C31)</f>
        <v>0</v>
      </c>
    </row>
    <row r="33" spans="1:6" x14ac:dyDescent="0.3">
      <c r="A33" s="298" t="s">
        <v>342</v>
      </c>
      <c r="B33" s="299"/>
      <c r="C33" s="300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6" t="s">
        <v>246</v>
      </c>
      <c r="B35" s="297"/>
      <c r="C35" s="297"/>
      <c r="D35" s="297"/>
      <c r="E35" s="297"/>
      <c r="F35" s="297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8" t="s">
        <v>38</v>
      </c>
      <c r="B41" s="299"/>
      <c r="C41" s="300"/>
      <c r="D41" s="214">
        <f>SUM(B36:C40)</f>
        <v>0</v>
      </c>
      <c r="E41" s="37"/>
      <c r="F41" s="37"/>
    </row>
    <row r="42" spans="1:6" s="50" customFormat="1" x14ac:dyDescent="0.3">
      <c r="A42" s="298" t="s">
        <v>342</v>
      </c>
      <c r="B42" s="299"/>
      <c r="C42" s="300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5" t="s">
        <v>21</v>
      </c>
      <c r="B44" s="306"/>
      <c r="C44" s="306"/>
      <c r="D44" s="306"/>
      <c r="E44" s="306"/>
      <c r="F44" s="306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8" t="s">
        <v>38</v>
      </c>
      <c r="B51" s="299"/>
      <c r="C51" s="300"/>
      <c r="D51" s="214">
        <f>SUM(B45:C50)</f>
        <v>0</v>
      </c>
    </row>
    <row r="52" spans="1:6" x14ac:dyDescent="0.3">
      <c r="A52" s="298" t="s">
        <v>342</v>
      </c>
      <c r="B52" s="299"/>
      <c r="C52" s="300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6" t="s">
        <v>8</v>
      </c>
      <c r="B54" s="297"/>
      <c r="C54" s="297"/>
      <c r="D54" s="297"/>
      <c r="E54" s="297"/>
      <c r="F54" s="297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8" t="s">
        <v>38</v>
      </c>
      <c r="B62" s="299"/>
      <c r="C62" s="300"/>
      <c r="D62" s="214">
        <f>SUM(B55:C61)</f>
        <v>0</v>
      </c>
    </row>
    <row r="63" spans="1:6" x14ac:dyDescent="0.3">
      <c r="A63" s="298" t="s">
        <v>342</v>
      </c>
      <c r="B63" s="299"/>
      <c r="C63" s="300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6" t="s">
        <v>143</v>
      </c>
      <c r="B65" s="297"/>
      <c r="C65" s="297"/>
      <c r="D65" s="297"/>
      <c r="E65" s="297"/>
      <c r="F65" s="297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8" t="s">
        <v>38</v>
      </c>
      <c r="B83" s="299"/>
      <c r="C83" s="300"/>
      <c r="D83" s="214">
        <f>SUM(B66:C82)</f>
        <v>0</v>
      </c>
    </row>
    <row r="84" spans="1:6" x14ac:dyDescent="0.3">
      <c r="A84" s="298" t="s">
        <v>342</v>
      </c>
      <c r="B84" s="299"/>
      <c r="C84" s="300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6" t="s">
        <v>237</v>
      </c>
      <c r="B86" s="297"/>
      <c r="C86" s="297"/>
      <c r="D86" s="297"/>
      <c r="E86" s="297"/>
      <c r="F86" s="297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8" t="s">
        <v>38</v>
      </c>
      <c r="B101" s="299"/>
      <c r="C101" s="300"/>
      <c r="D101" s="214">
        <f>SUM(B87:C100)</f>
        <v>0</v>
      </c>
    </row>
    <row r="102" spans="1:6" x14ac:dyDescent="0.3">
      <c r="A102" s="298" t="s">
        <v>342</v>
      </c>
      <c r="B102" s="299"/>
      <c r="C102" s="300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6" t="s">
        <v>238</v>
      </c>
      <c r="B105" s="297"/>
      <c r="C105" s="297"/>
      <c r="D105" s="297"/>
      <c r="E105" s="297"/>
      <c r="F105" s="297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8" t="s">
        <v>38</v>
      </c>
      <c r="B117" s="299"/>
      <c r="C117" s="300"/>
      <c r="D117" s="214">
        <f>SUM(B106:C116)</f>
        <v>0</v>
      </c>
      <c r="E117" s="37"/>
      <c r="F117" s="37"/>
    </row>
    <row r="118" spans="1:6" s="50" customFormat="1" x14ac:dyDescent="0.3">
      <c r="A118" s="298" t="s">
        <v>342</v>
      </c>
      <c r="B118" s="299"/>
      <c r="C118" s="300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6" t="s">
        <v>208</v>
      </c>
      <c r="B120" s="297"/>
      <c r="C120" s="297"/>
      <c r="D120" s="297"/>
      <c r="E120" s="297"/>
      <c r="F120" s="297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8" t="s">
        <v>38</v>
      </c>
      <c r="B132" s="299"/>
      <c r="C132" s="300"/>
      <c r="D132" s="214">
        <f>SUM(B121:C131)</f>
        <v>0</v>
      </c>
    </row>
    <row r="133" spans="1:6" x14ac:dyDescent="0.3">
      <c r="A133" s="298" t="s">
        <v>342</v>
      </c>
      <c r="B133" s="299"/>
      <c r="C133" s="300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6" t="s">
        <v>78</v>
      </c>
      <c r="B135" s="297"/>
      <c r="C135" s="297"/>
      <c r="D135" s="297"/>
      <c r="E135" s="297"/>
      <c r="F135" s="297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8" t="s">
        <v>38</v>
      </c>
      <c r="B148" s="299"/>
      <c r="C148" s="300"/>
      <c r="D148" s="214">
        <f>SUM(B136:C147)</f>
        <v>0</v>
      </c>
    </row>
    <row r="149" spans="1:6" x14ac:dyDescent="0.3">
      <c r="A149" s="298" t="s">
        <v>342</v>
      </c>
      <c r="B149" s="299"/>
      <c r="C149" s="300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6" t="s">
        <v>243</v>
      </c>
      <c r="B151" s="297"/>
      <c r="C151" s="297"/>
      <c r="D151" s="297"/>
      <c r="E151" s="297"/>
      <c r="F151" s="297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8" t="s">
        <v>38</v>
      </c>
      <c r="B160" s="301"/>
      <c r="C160" s="302"/>
      <c r="D160" s="215">
        <f>SUM(B152:C159)</f>
        <v>0</v>
      </c>
    </row>
    <row r="161" spans="1:6" x14ac:dyDescent="0.3">
      <c r="A161" s="298" t="s">
        <v>342</v>
      </c>
      <c r="B161" s="299"/>
      <c r="C161" s="300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6" t="s">
        <v>85</v>
      </c>
      <c r="B163" s="297"/>
      <c r="C163" s="297"/>
      <c r="D163" s="297"/>
      <c r="E163" s="297"/>
      <c r="F163" s="297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8" t="s">
        <v>38</v>
      </c>
      <c r="B168" s="299"/>
      <c r="C168" s="300"/>
      <c r="D168" s="214">
        <f>SUM(B164:C167)</f>
        <v>0</v>
      </c>
    </row>
    <row r="169" spans="1:6" x14ac:dyDescent="0.3">
      <c r="A169" s="298" t="s">
        <v>342</v>
      </c>
      <c r="B169" s="299"/>
      <c r="C169" s="300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3" t="s">
        <v>17</v>
      </c>
      <c r="B171" s="304"/>
      <c r="C171" s="304"/>
      <c r="D171" s="304"/>
      <c r="E171" s="304"/>
      <c r="F171" s="304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8" t="s">
        <v>38</v>
      </c>
      <c r="B176" s="299"/>
      <c r="C176" s="300"/>
      <c r="D176" s="214">
        <f>SUM(B172:C175)</f>
        <v>0</v>
      </c>
    </row>
    <row r="177" spans="1:6" x14ac:dyDescent="0.3">
      <c r="A177" s="298" t="s">
        <v>342</v>
      </c>
      <c r="B177" s="299"/>
      <c r="C177" s="300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6" t="s">
        <v>87</v>
      </c>
      <c r="B179" s="297"/>
      <c r="C179" s="297"/>
      <c r="D179" s="297"/>
      <c r="E179" s="297"/>
      <c r="F179" s="297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8" t="s">
        <v>38</v>
      </c>
      <c r="B185" s="299"/>
      <c r="C185" s="300"/>
      <c r="D185" s="214">
        <f>SUM(B180:C184)</f>
        <v>0</v>
      </c>
    </row>
    <row r="186" spans="1:6" x14ac:dyDescent="0.3">
      <c r="A186" s="298" t="s">
        <v>342</v>
      </c>
      <c r="B186" s="299"/>
      <c r="C186" s="300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6" t="s">
        <v>242</v>
      </c>
      <c r="B188" s="297"/>
      <c r="C188" s="297"/>
      <c r="D188" s="297"/>
      <c r="E188" s="297"/>
      <c r="F188" s="297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8" t="s">
        <v>38</v>
      </c>
      <c r="B193" s="299"/>
      <c r="C193" s="300"/>
      <c r="D193" s="97">
        <f>SUM(B189:C192)</f>
        <v>0</v>
      </c>
    </row>
    <row r="194" spans="1:4" x14ac:dyDescent="0.3">
      <c r="A194" s="298" t="s">
        <v>342</v>
      </c>
      <c r="B194" s="299"/>
      <c r="C194" s="300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UrP6KxgIwL6EC40erOSWQNLwwQqe4pn/ccAUovgmzMRWCpTe6P7VWgWZJ74E08r0d5Qyjf/sgL+o9smNKb9tA==" saltValue="35Sgqb3ULiZD4SBA3ercUQ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2017-07-07T09:59:38Z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