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codeName="ThisWorkbook"/>
  <mc:AlternateContent xmlns:mc="http://schemas.openxmlformats.org/markup-compatibility/2006">
    <mc:Choice Requires="x15">
      <x15ac:absPath xmlns:x15ac="http://schemas.microsoft.com/office/spreadsheetml/2010/11/ac" url="E:\UHD\Audits magasins UHD\Market\CM Rades\2018\février\"/>
    </mc:Choice>
  </mc:AlternateContent>
  <xr:revisionPtr revIDLastSave="0" documentId="13_ncr:1_{DAA59151-836A-449D-97A7-1CD2DD2E8BD9}" xr6:coauthVersionLast="31" xr6:coauthVersionMax="31" xr10:uidLastSave="{00000000-0000-0000-0000-000000000000}"/>
  <bookViews>
    <workbookView xWindow="0" yWindow="0" windowWidth="20490" windowHeight="7620" tabRatio="916" activeTab="1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6" l="1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542" i="36"/>
  <c r="C530" i="36"/>
  <c r="C528" i="36"/>
  <c r="C490" i="36"/>
  <c r="C469" i="36"/>
  <c r="C466" i="36"/>
  <c r="C465" i="36"/>
  <c r="C461" i="36"/>
  <c r="C455" i="36"/>
  <c r="C438" i="36"/>
  <c r="C432" i="36"/>
  <c r="C431" i="36"/>
  <c r="C425" i="36"/>
  <c r="C422" i="36"/>
  <c r="C415" i="36"/>
  <c r="C411" i="36"/>
  <c r="C405" i="36"/>
  <c r="C402" i="36"/>
  <c r="C381" i="36"/>
  <c r="C378" i="36"/>
  <c r="C371" i="36"/>
  <c r="C369" i="36"/>
  <c r="C368" i="36"/>
  <c r="C348" i="36"/>
  <c r="C344" i="36"/>
  <c r="C342" i="36"/>
  <c r="C340" i="36"/>
  <c r="C331" i="36"/>
  <c r="C304" i="36"/>
  <c r="C302" i="36"/>
  <c r="C297" i="36"/>
  <c r="C295" i="36"/>
  <c r="C294" i="36"/>
  <c r="C291" i="36"/>
  <c r="C282" i="36"/>
  <c r="C278" i="36"/>
  <c r="C252" i="36"/>
  <c r="C251" i="36"/>
  <c r="C250" i="36"/>
  <c r="C249" i="36"/>
  <c r="C240" i="36"/>
  <c r="C238" i="36"/>
  <c r="C235" i="36"/>
  <c r="C230" i="36"/>
  <c r="C227" i="36"/>
  <c r="C220" i="36"/>
  <c r="C219" i="36"/>
  <c r="C194" i="36"/>
  <c r="C190" i="36"/>
  <c r="C186" i="36"/>
  <c r="C184" i="36"/>
  <c r="C182" i="36"/>
  <c r="C181" i="36"/>
  <c r="C170" i="36"/>
  <c r="C147" i="36"/>
  <c r="C145" i="36"/>
  <c r="C143" i="36"/>
  <c r="C138" i="36"/>
  <c r="C134" i="36"/>
  <c r="C132" i="36"/>
  <c r="C131" i="36"/>
  <c r="C129" i="36"/>
  <c r="C125" i="36"/>
  <c r="C115" i="36"/>
  <c r="C91" i="36"/>
  <c r="C89" i="36"/>
  <c r="C82" i="36"/>
  <c r="C79" i="36"/>
  <c r="C74" i="36"/>
  <c r="C72" i="36"/>
  <c r="C69" i="36"/>
  <c r="C68" i="36"/>
  <c r="C65" i="36"/>
  <c r="C59" i="36"/>
  <c r="C35" i="36"/>
  <c r="C34" i="36"/>
  <c r="C30" i="36"/>
  <c r="D25" i="43" l="1"/>
  <c r="D26" i="43" s="1"/>
  <c r="D61" i="43"/>
  <c r="D62" i="43" s="1"/>
  <c r="D84" i="43"/>
  <c r="D85" i="43"/>
  <c r="D117" i="43"/>
  <c r="D118" i="43" s="1"/>
  <c r="D139" i="43"/>
  <c r="D140" i="43" s="1"/>
  <c r="D172" i="43"/>
  <c r="D173" i="43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B10" i="32" l="1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38"/>
  <c r="D477" i="38" s="1"/>
  <c r="B476" i="43"/>
  <c r="D477" i="43" s="1"/>
  <c r="D476" i="40"/>
  <c r="B476" i="40" s="1"/>
  <c r="D477" i="40" s="1"/>
  <c r="D222" i="40"/>
  <c r="D223" i="40" s="1"/>
  <c r="D25" i="40"/>
  <c r="D26" i="40" s="1"/>
  <c r="D476" i="38"/>
  <c r="D285" i="38"/>
  <c r="D286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B476" i="33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D532" i="40" s="1"/>
  <c r="B532" i="40" s="1"/>
  <c r="D533" i="40" s="1"/>
  <c r="D534" i="40" s="1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D439" i="40" s="1"/>
  <c r="B439" i="40" s="1"/>
  <c r="F386" i="40"/>
  <c r="E386" i="40"/>
  <c r="F353" i="40"/>
  <c r="E353" i="40"/>
  <c r="D353" i="40" s="1"/>
  <c r="B353" i="40" s="1"/>
  <c r="D354" i="40" s="1"/>
  <c r="F313" i="40"/>
  <c r="E313" i="40"/>
  <c r="F261" i="40"/>
  <c r="E261" i="40"/>
  <c r="D261" i="40" s="1"/>
  <c r="B261" i="40" s="1"/>
  <c r="F200" i="40"/>
  <c r="E200" i="40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D543" i="38" s="1"/>
  <c r="B543" i="38" s="1"/>
  <c r="D544" i="38" s="1"/>
  <c r="E543" i="38"/>
  <c r="F532" i="38"/>
  <c r="E532" i="38"/>
  <c r="D532" i="38" s="1"/>
  <c r="B532" i="38" s="1"/>
  <c r="D533" i="38" s="1"/>
  <c r="D534" i="38" s="1"/>
  <c r="F512" i="38"/>
  <c r="E512" i="38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F353" i="38"/>
  <c r="E353" i="38"/>
  <c r="D353" i="38" s="1"/>
  <c r="B353" i="38" s="1"/>
  <c r="D354" i="38" s="1"/>
  <c r="F313" i="38"/>
  <c r="E313" i="38"/>
  <c r="F261" i="38"/>
  <c r="E261" i="38"/>
  <c r="D261" i="38" s="1"/>
  <c r="B261" i="38" s="1"/>
  <c r="F200" i="38"/>
  <c r="E200" i="38"/>
  <c r="F153" i="38"/>
  <c r="E153" i="38"/>
  <c r="D153" i="38" s="1"/>
  <c r="B153" i="38" s="1"/>
  <c r="D154" i="38" s="1"/>
  <c r="F99" i="38"/>
  <c r="E99" i="38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F512" i="33"/>
  <c r="E512" i="33"/>
  <c r="D512" i="33" s="1"/>
  <c r="B512" i="33" s="1"/>
  <c r="D513" i="33" s="1"/>
  <c r="D514" i="33" s="1"/>
  <c r="F498" i="33"/>
  <c r="E498" i="33"/>
  <c r="F476" i="33"/>
  <c r="E476" i="33"/>
  <c r="F439" i="33"/>
  <c r="E439" i="33"/>
  <c r="F386" i="33"/>
  <c r="E386" i="33"/>
  <c r="D386" i="33" s="1"/>
  <c r="B386" i="33" s="1"/>
  <c r="D387" i="33" s="1"/>
  <c r="F353" i="33"/>
  <c r="E353" i="33"/>
  <c r="F313" i="33"/>
  <c r="E313" i="33"/>
  <c r="D313" i="33" s="1"/>
  <c r="B313" i="33" s="1"/>
  <c r="F261" i="33"/>
  <c r="E261" i="33"/>
  <c r="F200" i="33"/>
  <c r="E200" i="33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261" i="33" l="1"/>
  <c r="B261" i="33" s="1"/>
  <c r="D262" i="33" s="1"/>
  <c r="D353" i="33"/>
  <c r="B353" i="33" s="1"/>
  <c r="D354" i="33" s="1"/>
  <c r="D439" i="33"/>
  <c r="B439" i="33" s="1"/>
  <c r="D440" i="33" s="1"/>
  <c r="D498" i="33"/>
  <c r="B498" i="33" s="1"/>
  <c r="D499" i="33" s="1"/>
  <c r="D532" i="33"/>
  <c r="B532" i="33" s="1"/>
  <c r="D533" i="33" s="1"/>
  <c r="D534" i="33" s="1"/>
  <c r="D99" i="38"/>
  <c r="D200" i="38"/>
  <c r="B200" i="38" s="1"/>
  <c r="D313" i="38"/>
  <c r="B313" i="38" s="1"/>
  <c r="D314" i="38" s="1"/>
  <c r="D315" i="38" s="1"/>
  <c r="D386" i="38"/>
  <c r="B386" i="38" s="1"/>
  <c r="D387" i="38" s="1"/>
  <c r="D512" i="38"/>
  <c r="D99" i="40"/>
  <c r="B99" i="40" s="1"/>
  <c r="D100" i="40" s="1"/>
  <c r="D101" i="40" s="1"/>
  <c r="D200" i="40"/>
  <c r="B200" i="40" s="1"/>
  <c r="D201" i="40" s="1"/>
  <c r="D202" i="40" s="1"/>
  <c r="D313" i="40"/>
  <c r="B313" i="40" s="1"/>
  <c r="D314" i="40" s="1"/>
  <c r="D386" i="40"/>
  <c r="B386" i="40" s="1"/>
  <c r="D387" i="40" s="1"/>
  <c r="D512" i="40"/>
  <c r="D543" i="40"/>
  <c r="B543" i="40" s="1"/>
  <c r="D544" i="40" s="1"/>
  <c r="D545" i="40" s="1"/>
  <c r="B99" i="33"/>
  <c r="D100" i="33" s="1"/>
  <c r="B41" i="40"/>
  <c r="D42" i="40" s="1"/>
  <c r="D45" i="40" s="1"/>
  <c r="D46" i="40" s="1"/>
  <c r="B439" i="38"/>
  <c r="D440" i="38" s="1"/>
  <c r="B99" i="38"/>
  <c r="D100" i="38" s="1"/>
  <c r="D101" i="38" s="1"/>
  <c r="B512" i="38"/>
  <c r="D513" i="38" s="1"/>
  <c r="D514" i="38" s="1"/>
  <c r="D513" i="40"/>
  <c r="D514" i="40" s="1"/>
  <c r="B512" i="40"/>
  <c r="D41" i="43"/>
  <c r="D532" i="43"/>
  <c r="B532" i="43" s="1"/>
  <c r="D533" i="43" s="1"/>
  <c r="D534" i="43" s="1"/>
  <c r="B162" i="29" s="1"/>
  <c r="D386" i="43"/>
  <c r="B386" i="43" s="1"/>
  <c r="D387" i="43" s="1"/>
  <c r="D390" i="43" s="1"/>
  <c r="D391" i="43" s="1"/>
  <c r="D512" i="43"/>
  <c r="B512" i="43" s="1"/>
  <c r="D513" i="43" s="1"/>
  <c r="D514" i="43" s="1"/>
  <c r="B152" i="29" s="1"/>
  <c r="D543" i="43"/>
  <c r="B543" i="43" s="1"/>
  <c r="D544" i="43" s="1"/>
  <c r="D200" i="33"/>
  <c r="B200" i="33" s="1"/>
  <c r="D201" i="33" s="1"/>
  <c r="D204" i="33" s="1"/>
  <c r="D205" i="33" s="1"/>
  <c r="D155" i="43"/>
  <c r="D157" i="43"/>
  <c r="D158" i="43" s="1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263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317" i="40"/>
  <c r="D318" i="40" s="1"/>
  <c r="D315" i="40"/>
  <c r="D355" i="40"/>
  <c r="D500" i="40"/>
  <c r="D85" i="40"/>
  <c r="D173" i="40"/>
  <c r="D388" i="38"/>
  <c r="D390" i="38"/>
  <c r="D391" i="38" s="1"/>
  <c r="D545" i="38"/>
  <c r="D155" i="38"/>
  <c r="D157" i="38"/>
  <c r="D158" i="38" s="1"/>
  <c r="D480" i="38"/>
  <c r="D481" i="38" s="1"/>
  <c r="D478" i="38"/>
  <c r="D102" i="38"/>
  <c r="D103" i="38" s="1"/>
  <c r="D317" i="38"/>
  <c r="D318" i="38" s="1"/>
  <c r="D43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388" i="33"/>
  <c r="D390" i="33"/>
  <c r="D391" i="33" s="1"/>
  <c r="D317" i="33"/>
  <c r="D318" i="33" s="1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D457" i="36"/>
  <c r="D458" i="36" s="1"/>
  <c r="D406" i="36"/>
  <c r="D407" i="36" s="1"/>
  <c r="D333" i="36"/>
  <c r="D334" i="36" s="1"/>
  <c r="D172" i="36"/>
  <c r="D173" i="36" s="1"/>
  <c r="D117" i="36"/>
  <c r="D118" i="36" s="1"/>
  <c r="D265" i="38" l="1"/>
  <c r="D266" i="38" s="1"/>
  <c r="D547" i="40"/>
  <c r="D547" i="38"/>
  <c r="D263" i="40"/>
  <c r="D478" i="33"/>
  <c r="D388" i="43"/>
  <c r="D441" i="38"/>
  <c r="D443" i="38"/>
  <c r="D444" i="38" s="1"/>
  <c r="D102" i="33"/>
  <c r="D103" i="33" s="1"/>
  <c r="D101" i="33"/>
  <c r="D202" i="33"/>
  <c r="D547" i="43"/>
  <c r="B44" i="29" s="1"/>
  <c r="B41" i="43"/>
  <c r="D42" i="43" s="1"/>
  <c r="D43" i="40"/>
  <c r="D441" i="40"/>
  <c r="D547" i="33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63" i="39" l="1"/>
  <c r="D64" i="39" s="1"/>
  <c r="D118" i="39"/>
  <c r="D119" i="39" s="1"/>
  <c r="D548" i="38"/>
  <c r="D549" i="38" s="1"/>
  <c r="D161" i="39"/>
  <c r="D162" i="39" s="1"/>
  <c r="D63" i="41"/>
  <c r="D64" i="41" s="1"/>
  <c r="D161" i="41"/>
  <c r="D162" i="41" s="1"/>
  <c r="D43" i="43"/>
  <c r="D45" i="43"/>
  <c r="D46" i="43" s="1"/>
  <c r="D133" i="39"/>
  <c r="D134" i="39" s="1"/>
  <c r="D133" i="41"/>
  <c r="D134" i="41" s="1"/>
  <c r="D84" i="39"/>
  <c r="D85" i="39" s="1"/>
  <c r="D149" i="39"/>
  <c r="D150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548" i="40"/>
  <c r="D549" i="40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548" i="43" l="1"/>
  <c r="D549" i="43" s="1"/>
  <c r="B12" i="43" s="1"/>
  <c r="D198" i="41"/>
  <c r="D199" i="41" s="1"/>
  <c r="D198" i="39"/>
  <c r="D199" i="39" s="1"/>
  <c r="B11" i="41"/>
  <c r="B184" i="29"/>
  <c r="B11" i="39"/>
  <c r="B183" i="29"/>
  <c r="B128" i="29"/>
  <c r="B101" i="29"/>
  <c r="B35" i="29" l="1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D544" i="36"/>
  <c r="D545" i="36" s="1"/>
  <c r="A537" i="36"/>
  <c r="A517" i="36"/>
  <c r="B151" i="29"/>
  <c r="A506" i="36"/>
  <c r="D493" i="36"/>
  <c r="A484" i="36"/>
  <c r="A447" i="36"/>
  <c r="D426" i="36"/>
  <c r="D427" i="36" s="1"/>
  <c r="D417" i="36"/>
  <c r="A394" i="36"/>
  <c r="D387" i="36"/>
  <c r="D388" i="36" s="1"/>
  <c r="A361" i="36"/>
  <c r="A321" i="36"/>
  <c r="D285" i="36"/>
  <c r="A269" i="36"/>
  <c r="A208" i="36"/>
  <c r="D201" i="36"/>
  <c r="A161" i="36"/>
  <c r="D154" i="36"/>
  <c r="D155" i="36" s="1"/>
  <c r="A106" i="36"/>
  <c r="D61" i="36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63" i="35" l="1"/>
  <c r="D64" i="35" s="1"/>
  <c r="D161" i="35"/>
  <c r="D162" i="35" s="1"/>
  <c r="B41" i="31"/>
  <c r="D42" i="31" s="1"/>
  <c r="D133" i="35"/>
  <c r="D134" i="35" s="1"/>
  <c r="D102" i="35"/>
  <c r="D103" i="35" s="1"/>
  <c r="D101" i="31"/>
  <c r="D102" i="31"/>
  <c r="D103" i="31" s="1"/>
  <c r="D202" i="31"/>
  <c r="D204" i="31"/>
  <c r="D205" i="31" s="1"/>
  <c r="D317" i="31"/>
  <c r="D318" i="31" s="1"/>
  <c r="D315" i="31"/>
  <c r="D388" i="31"/>
  <c r="D390" i="31"/>
  <c r="D391" i="31" s="1"/>
  <c r="D118" i="35"/>
  <c r="D119" i="35" s="1"/>
  <c r="D157" i="31"/>
  <c r="D158" i="31" s="1"/>
  <c r="D155" i="31"/>
  <c r="D263" i="31"/>
  <c r="D265" i="31"/>
  <c r="D266" i="31" s="1"/>
  <c r="D357" i="31"/>
  <c r="D358" i="31" s="1"/>
  <c r="D355" i="31"/>
  <c r="D441" i="31"/>
  <c r="D443" i="31"/>
  <c r="D444" i="31" s="1"/>
  <c r="D502" i="31"/>
  <c r="D503" i="31" s="1"/>
  <c r="D500" i="31"/>
  <c r="D161" i="37"/>
  <c r="D162" i="37" s="1"/>
  <c r="D149" i="37"/>
  <c r="D150" i="37" s="1"/>
  <c r="D133" i="37"/>
  <c r="D134" i="37" s="1"/>
  <c r="D118" i="37"/>
  <c r="D119" i="37" s="1"/>
  <c r="D102" i="37"/>
  <c r="D103" i="37" s="1"/>
  <c r="D84" i="37"/>
  <c r="D85" i="37" s="1"/>
  <c r="D63" i="37"/>
  <c r="D64" i="37" s="1"/>
  <c r="D84" i="35"/>
  <c r="D85" i="35" s="1"/>
  <c r="D533" i="36"/>
  <c r="D534" i="36" s="1"/>
  <c r="B161" i="29" s="1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2" i="36"/>
  <c r="D45" i="36" s="1"/>
  <c r="B144" i="29"/>
  <c r="D197" i="35"/>
  <c r="D195" i="37"/>
  <c r="B170" i="29"/>
  <c r="D198" i="35"/>
  <c r="D199" i="35" s="1"/>
  <c r="B11" i="35" s="1"/>
  <c r="D195" i="35"/>
  <c r="B172" i="29"/>
  <c r="B90" i="29"/>
  <c r="B117" i="29"/>
  <c r="B135" i="29"/>
  <c r="B63" i="29"/>
  <c r="B72" i="29"/>
  <c r="B108" i="29"/>
  <c r="D198" i="37" l="1"/>
  <c r="D199" i="37" s="1"/>
  <c r="D43" i="31"/>
  <c r="D45" i="31"/>
  <c r="D46" i="31" s="1"/>
  <c r="D390" i="36"/>
  <c r="D391" i="36" s="1"/>
  <c r="B115" i="29" s="1"/>
  <c r="D443" i="36"/>
  <c r="B124" i="29" s="1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103" i="36" s="1"/>
  <c r="B61" i="29" s="1"/>
  <c r="D43" i="36"/>
  <c r="D46" i="36"/>
  <c r="B52" i="29" s="1"/>
  <c r="B99" i="29"/>
  <c r="B81" i="29"/>
  <c r="B11" i="37"/>
  <c r="B179" i="29"/>
  <c r="B79" i="29"/>
  <c r="B43" i="29"/>
  <c r="B45" i="29"/>
  <c r="D548" i="36" l="1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61" i="32" l="1"/>
  <c r="D162" i="32" s="1"/>
  <c r="D84" i="32"/>
  <c r="D85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D545" i="31" l="1"/>
  <c r="B173" i="29" s="1"/>
  <c r="D548" i="31"/>
  <c r="D549" i="31" s="1"/>
  <c r="B11" i="32"/>
  <c r="B182" i="29"/>
  <c r="B100" i="29"/>
  <c r="C191" i="25"/>
  <c r="D194" i="25" s="1"/>
  <c r="C165" i="25"/>
  <c r="C157" i="25"/>
  <c r="C156" i="25"/>
  <c r="C155" i="25"/>
  <c r="C145" i="25"/>
  <c r="C144" i="25"/>
  <c r="D149" i="25" s="1"/>
  <c r="D150" i="25" s="1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C60" i="25"/>
  <c r="C56" i="25"/>
  <c r="C51" i="25"/>
  <c r="C37" i="25"/>
  <c r="D42" i="25" s="1"/>
  <c r="D43" i="25" s="1"/>
  <c r="D186" i="25"/>
  <c r="D187" i="25" s="1"/>
  <c r="D177" i="25"/>
  <c r="D178" i="25" s="1"/>
  <c r="D169" i="25"/>
  <c r="D170" i="25" s="1"/>
  <c r="D52" i="25"/>
  <c r="D53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63" i="25" l="1"/>
  <c r="D64" i="25" s="1"/>
  <c r="D102" i="25"/>
  <c r="D103" i="25" s="1"/>
  <c r="D161" i="25"/>
  <c r="D162" i="25" s="1"/>
  <c r="D133" i="25"/>
  <c r="D134" i="25" s="1"/>
  <c r="D195" i="25"/>
  <c r="B27" i="29"/>
  <c r="B37" i="29"/>
  <c r="B12" i="31"/>
  <c r="D198" i="25" l="1"/>
  <c r="D199" i="25" s="1"/>
  <c r="B11" i="25" s="1"/>
  <c r="B26" i="29"/>
  <c r="B46" i="29"/>
  <c r="B181" i="29" l="1"/>
</calcChain>
</file>

<file path=xl/sharedStrings.xml><?xml version="1.0" encoding="utf-8"?>
<sst xmlns="http://schemas.openxmlformats.org/spreadsheetml/2006/main" count="5441" uniqueCount="431">
  <si>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</si>
  <si>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</si>
  <si>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</si>
  <si>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</si>
  <si>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</si>
  <si>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</si>
  <si>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</si>
  <si>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</si>
  <si>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</si>
  <si>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</si>
  <si>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</si>
  <si>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</si>
  <si>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</si>
  <si>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</si>
  <si>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</si>
  <si>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</si>
  <si>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</si>
  <si>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</si>
  <si>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</si>
  <si>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</si>
  <si>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</si>
  <si>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</si>
  <si>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</si>
  <si>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</si>
  <si>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</si>
  <si>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</si>
  <si>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</si>
  <si>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</si>
  <si>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</si>
  <si>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</si>
  <si>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</si>
  <si>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</si>
  <si>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</si>
  <si>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</si>
  <si>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</si>
  <si>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</si>
  <si>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</si>
  <si>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</si>
  <si>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</si>
  <si>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</si>
  <si>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</si>
  <si>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</si>
  <si>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</si>
  <si>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</si>
  <si>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</si>
  <si>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</si>
  <si>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</si>
  <si>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</si>
  <si>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</si>
  <si>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</si>
  <si>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</si>
  <si>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</si>
  <si>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</si>
  <si>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</si>
  <si>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</si>
  <si>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</si>
  <si>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</si>
  <si>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</si>
  <si>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</si>
  <si>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</si>
  <si>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</si>
  <si>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</si>
  <si>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</si>
  <si>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</si>
  <si>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</si>
  <si>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</si>
  <si>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</si>
  <si>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</si>
  <si>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</si>
  <si>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</si>
  <si>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</si>
  <si>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</si>
  <si>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</si>
  <si>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</si>
  <si>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</si>
  <si>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</si>
  <si>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</si>
  <si>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</si>
  <si>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</si>
  <si>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</si>
  <si>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</si>
  <si>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</si>
  <si>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</si>
  <si>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</si>
  <si>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</si>
  <si>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</si>
  <si>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</si>
  <si>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</si>
  <si>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</si>
  <si>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</si>
  <si>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</si>
  <si>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</si>
  <si>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</si>
  <si>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</si>
  <si>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</si>
  <si>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</si>
  <si>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</si>
  <si>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</si>
  <si>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</si>
  <si>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</si>
  <si>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</si>
  <si>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</si>
  <si>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</si>
  <si>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</si>
  <si>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</si>
  <si>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</si>
  <si>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</si>
  <si>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</si>
  <si>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</si>
  <si>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</si>
  <si>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</si>
  <si>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</si>
  <si>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</si>
  <si>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</si>
  <si>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</si>
  <si>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</si>
  <si>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</si>
  <si>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</si>
  <si>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</si>
  <si>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</si>
  <si>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</si>
  <si>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</si>
  <si>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</si>
  <si>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</si>
  <si>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</si>
  <si>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</si>
  <si>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</si>
  <si>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</si>
  <si>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</si>
  <si>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</si>
  <si>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</si>
  <si>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</si>
  <si>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</si>
  <si>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</si>
  <si>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</si>
  <si>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</si>
  <si>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</si>
  <si>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</si>
  <si>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</si>
  <si>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</si>
  <si>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</si>
  <si>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</si>
  <si>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</si>
  <si>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</si>
  <si>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</si>
  <si>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</si>
  <si>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</si>
  <si>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</si>
  <si>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</si>
  <si>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</si>
  <si>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</si>
  <si>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</si>
  <si>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</si>
  <si>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</si>
  <si>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</si>
  <si>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</si>
  <si>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</si>
  <si>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</si>
  <si>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</si>
  <si>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</si>
  <si>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</si>
  <si>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</si>
  <si>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</si>
  <si>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</si>
  <si>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</si>
  <si>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</si>
  <si>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</si>
  <si>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</si>
  <si>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</si>
  <si>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</si>
  <si>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</si>
  <si>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</si>
  <si>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</si>
  <si>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</si>
  <si>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</si>
  <si>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</si>
  <si>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</si>
  <si>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</si>
  <si>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</si>
  <si>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</si>
  <si>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</si>
  <si>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</si>
  <si>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</si>
  <si>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</si>
  <si>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</si>
  <si>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</si>
  <si>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</si>
  <si>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</si>
  <si>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</si>
  <si>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</si>
  <si>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</si>
  <si>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</si>
  <si>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</si>
  <si>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</si>
  <si>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</si>
  <si>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</si>
  <si>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</si>
  <si>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</si>
  <si>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</si>
  <si>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</si>
  <si>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</si>
  <si>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</si>
  <si>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</si>
  <si>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</si>
  <si>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</si>
  <si>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</si>
  <si>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</si>
  <si>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</si>
  <si>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</si>
  <si>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</si>
  <si>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</si>
  <si>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</si>
  <si>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</si>
  <si>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</si>
  <si>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</si>
  <si>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</si>
  <si>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</si>
  <si>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</si>
  <si>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</si>
  <si>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</si>
  <si>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</si>
  <si>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</si>
  <si>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</si>
  <si>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</si>
  <si>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</si>
  <si>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</si>
  <si>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</si>
  <si>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</si>
  <si>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</si>
  <si>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</si>
  <si>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</si>
  <si>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</si>
  <si>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</si>
  <si>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</si>
  <si>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</si>
  <si>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</si>
  <si>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</si>
  <si>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</si>
  <si>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</si>
  <si>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</si>
  <si>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</si>
  <si>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</si>
  <si>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</si>
  <si>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</si>
  <si>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</si>
  <si>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</si>
  <si>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</si>
  <si>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</si>
  <si>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</si>
  <si>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</si>
  <si>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</si>
  <si>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</si>
  <si>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</si>
  <si>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</si>
  <si>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</si>
  <si>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</si>
  <si>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</si>
  <si>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</si>
  <si>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</si>
  <si>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</si>
  <si>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</si>
  <si>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</si>
  <si>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</si>
  <si>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</si>
  <si>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</si>
  <si>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</si>
  <si>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</si>
  <si>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</si>
  <si>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</si>
  <si>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</si>
  <si>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</si>
  <si>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</si>
  <si>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</si>
  <si>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</si>
  <si>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</si>
  <si>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</si>
  <si>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</si>
  <si>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</si>
  <si>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</si>
  <si>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</si>
  <si>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</si>
  <si>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</si>
  <si>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</si>
  <si>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</si>
  <si>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</si>
  <si>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</si>
  <si>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</si>
  <si>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</si>
  <si>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</si>
  <si>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</si>
  <si>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</si>
  <si>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</si>
  <si>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</si>
  <si>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</si>
  <si>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</si>
  <si>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</si>
  <si>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</si>
  <si>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</si>
  <si>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</si>
  <si>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</si>
  <si>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</si>
  <si>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</si>
  <si>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</si>
  <si>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</si>
  <si>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</si>
  <si>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</si>
  <si>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</si>
  <si>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</si>
  <si>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</si>
  <si>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</si>
  <si>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</si>
  <si>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</si>
  <si>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</si>
  <si>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</si>
  <si>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</si>
  <si>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</si>
  <si>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</si>
  <si>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</si>
  <si>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</si>
  <si>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</si>
  <si>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</si>
  <si>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</si>
  <si>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</si>
  <si>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</si>
  <si>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</si>
  <si>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</si>
  <si>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</si>
  <si>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</si>
  <si>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</si>
  <si>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</si>
  <si>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</si>
  <si>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</si>
  <si>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</si>
  <si>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</si>
  <si>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</si>
  <si>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</si>
  <si>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</si>
  <si>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</si>
  <si>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</si>
  <si>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</si>
  <si>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</si>
  <si>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</si>
  <si>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</si>
  <si>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</si>
  <si>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</si>
  <si>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</si>
  <si>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</si>
  <si>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</si>
  <si>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</si>
  <si>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</si>
  <si>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</si>
  <si>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</si>
  <si>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</si>
  <si>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</si>
  <si>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</si>
  <si>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</si>
  <si>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</si>
  <si>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</si>
  <si>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</si>
  <si>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</si>
  <si>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</si>
  <si>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</si>
  <si>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</si>
  <si>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</si>
  <si>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</si>
  <si>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</si>
  <si>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</si>
  <si>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</si>
  <si>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</si>
  <si>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</si>
  <si>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</si>
  <si>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</si>
  <si>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</si>
  <si>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</si>
  <si>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</si>
  <si>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</si>
  <si>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</si>
  <si>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</si>
  <si>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</si>
  <si>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</si>
  <si>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</si>
  <si>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</si>
  <si>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</si>
  <si>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</si>
  <si>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</si>
  <si>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</si>
  <si>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</si>
  <si>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</si>
  <si>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</si>
  <si>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</si>
  <si>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</si>
  <si>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</si>
  <si>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</si>
  <si>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</si>
  <si>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</si>
  <si>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</si>
  <si>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</si>
  <si>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</si>
  <si>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</si>
  <si>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</si>
  <si>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</si>
  <si>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</si>
  <si>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</si>
  <si>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</si>
  <si>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</si>
  <si>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</si>
  <si>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</si>
  <si>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</si>
  <si>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Chef rayon EPCS M Zied BOUDERBALA</t>
  </si>
  <si>
    <t>Présence des palettes en bois et des cartons d'emballages usés, procéder à l'évacuation de ces déchets du magasin.</t>
  </si>
  <si>
    <t>Accorder plus d'attention au rangement de l'espace destiné au stockage des produits non-conformes.</t>
  </si>
  <si>
    <t>Les barquettes de fraises préemballées étaient entreposées à température ambiante,alors que le fournisseur (San Lucar) indique que la conservation doit être à 4°C, ces barquettes étaient déplacées dans le meuble froid. (voir photos).</t>
  </si>
  <si>
    <t>Présence d'une vingtaine de barquettes de dattes"Dattes Deglet nour de Tunisie"  (Gbra) ,250g et 500g ,dont la DLUO est dépassée ,datant du 31/12/2017. (voir photo).</t>
  </si>
  <si>
    <t>Renforer le tri de ces produits.
Respecter la notion FEFO.</t>
  </si>
  <si>
    <t>Utilisation des palettes en bois pour l'entreposage des sacs de sucre, remplacer ces palettes par des palettes en plastique.</t>
  </si>
  <si>
    <t>Les étagères étaient poussiéreuses.
Présence de restes de produits déversés (couscous…) sur les étagères . Renforcer le nettoyage à ce niveau.</t>
  </si>
  <si>
    <t xml:space="preserve">Exposition des piments dans des cartons, remplacer les piments dans des caisses en plastique. </t>
  </si>
  <si>
    <t>L'étanchéité de la porte de réception n'était pas satisfaisante.(voir photo)</t>
  </si>
  <si>
    <t>le sol du quai de réception était ébréché dû aux travaux publics.(voir photo)</t>
  </si>
  <si>
    <t>L'hgromètrie relevée était de 67°C.</t>
  </si>
  <si>
    <t>Le sol de la chambre froide était ébréché.</t>
  </si>
  <si>
    <t>Le sol de la chambre froide était ébréché.
la chambranle était brisée.
La jointure de séparation était démontée</t>
  </si>
  <si>
    <t>Prévoir une station de nettoyage.</t>
  </si>
  <si>
    <t>Le système d’ouverture à pédale des poubelles du rayon FLEG et de la salle de pause était rompu.</t>
  </si>
  <si>
    <t>Température affichée: 3,2°C
Température mesurée: 2,6°C</t>
  </si>
  <si>
    <t>Le contrôle du nettoyage et désinfection n’était pas quotidien, une sensibilisation à ce sujet était réalisée le jour de l’audit.</t>
  </si>
  <si>
    <t>CM Rades</t>
  </si>
  <si>
    <t>M Dhia MECHLAOUI/ Dr Raja BOUHALFAYA</t>
  </si>
  <si>
    <t>Absence de papier essui-tout dans les sanitaires des hommes et des femmes.</t>
  </si>
  <si>
    <t xml:space="preserve">Un robinet ordinaire fait office d'une station de nettoyage. Absence de dispositif de surperssion et de tuyau </t>
  </si>
  <si>
    <t>Absence de local déchets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</si>
</sst>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7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9" fontId="8" fillId="14" borderId="1" xfId="0" applyNumberFormat="1" applyFont="1" applyFill="1" applyBorder="1" applyProtection="1"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5439744"/>
        <c:axId val="1427957184"/>
      </c:barChart>
      <c:catAx>
        <c:axId val="161543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7957184"/>
        <c:crosses val="autoZero"/>
        <c:auto val="1"/>
        <c:lblAlgn val="ctr"/>
        <c:lblOffset val="100"/>
        <c:noMultiLvlLbl val="0"/>
      </c:catAx>
      <c:valAx>
        <c:axId val="142795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543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465648"/>
        <c:axId val="1656455312"/>
      </c:barChart>
      <c:catAx>
        <c:axId val="165646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55312"/>
        <c:crosses val="autoZero"/>
        <c:auto val="1"/>
        <c:lblAlgn val="ctr"/>
        <c:lblOffset val="100"/>
        <c:noMultiLvlLbl val="0"/>
      </c:catAx>
      <c:valAx>
        <c:axId val="165645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46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459664"/>
        <c:axId val="1656466192"/>
      </c:barChart>
      <c:catAx>
        <c:axId val="165645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66192"/>
        <c:crosses val="autoZero"/>
        <c:auto val="1"/>
        <c:lblAlgn val="ctr"/>
        <c:lblOffset val="100"/>
        <c:noMultiLvlLbl val="0"/>
      </c:catAx>
      <c:valAx>
        <c:axId val="165646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45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464016"/>
        <c:axId val="1656456400"/>
      </c:barChart>
      <c:catAx>
        <c:axId val="165646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56400"/>
        <c:crosses val="autoZero"/>
        <c:auto val="1"/>
        <c:lblAlgn val="ctr"/>
        <c:lblOffset val="100"/>
        <c:noMultiLvlLbl val="0"/>
      </c:catAx>
      <c:valAx>
        <c:axId val="165645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46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455856"/>
        <c:axId val="1656457488"/>
      </c:barChart>
      <c:catAx>
        <c:axId val="165645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57488"/>
        <c:crosses val="autoZero"/>
        <c:auto val="1"/>
        <c:lblAlgn val="ctr"/>
        <c:lblOffset val="100"/>
        <c:noMultiLvlLbl val="0"/>
      </c:catAx>
      <c:valAx>
        <c:axId val="1656457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45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466736"/>
        <c:axId val="1656458576"/>
      </c:barChart>
      <c:catAx>
        <c:axId val="165646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58576"/>
        <c:crosses val="autoZero"/>
        <c:auto val="1"/>
        <c:lblAlgn val="ctr"/>
        <c:lblOffset val="100"/>
        <c:noMultiLvlLbl val="0"/>
      </c:catAx>
      <c:valAx>
        <c:axId val="165645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46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0.82978723404255317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453680"/>
        <c:axId val="1656463472"/>
      </c:barChart>
      <c:catAx>
        <c:axId val="165645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63472"/>
        <c:crosses val="autoZero"/>
        <c:auto val="1"/>
        <c:lblAlgn val="ctr"/>
        <c:lblOffset val="100"/>
        <c:noMultiLvlLbl val="0"/>
      </c:catAx>
      <c:valAx>
        <c:axId val="165646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45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0.89719626168224298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467824"/>
        <c:axId val="1656452592"/>
      </c:barChart>
      <c:catAx>
        <c:axId val="165646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52592"/>
        <c:crosses val="autoZero"/>
        <c:auto val="1"/>
        <c:lblAlgn val="ctr"/>
        <c:lblOffset val="100"/>
        <c:noMultiLvlLbl val="0"/>
      </c:catAx>
      <c:valAx>
        <c:axId val="165645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46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0.86349174786239802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57453504"/>
        <c:axId val="1657450240"/>
        <c:extLst/>
      </c:barChart>
      <c:catAx>
        <c:axId val="165745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7450240"/>
        <c:crosses val="autoZero"/>
        <c:auto val="1"/>
        <c:lblAlgn val="ctr"/>
        <c:lblOffset val="100"/>
        <c:noMultiLvlLbl val="0"/>
      </c:catAx>
      <c:valAx>
        <c:axId val="16574502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745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0.66500000000000004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57454048"/>
        <c:axId val="1657454592"/>
        <c:extLst/>
      </c:barChart>
      <c:catAx>
        <c:axId val="165745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7454592"/>
        <c:crosses val="autoZero"/>
        <c:auto val="1"/>
        <c:lblAlgn val="ctr"/>
        <c:lblOffset val="100"/>
        <c:noMultiLvlLbl val="0"/>
      </c:catAx>
      <c:valAx>
        <c:axId val="165745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745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67984"/>
        <c:axId val="1656275056"/>
      </c:barChart>
      <c:catAx>
        <c:axId val="165626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275056"/>
        <c:crosses val="autoZero"/>
        <c:auto val="1"/>
        <c:lblAlgn val="ctr"/>
        <c:lblOffset val="100"/>
        <c:noMultiLvlLbl val="0"/>
      </c:catAx>
      <c:valAx>
        <c:axId val="1656275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6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64720"/>
        <c:axId val="1656262544"/>
      </c:barChart>
      <c:catAx>
        <c:axId val="165626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262544"/>
        <c:crosses val="autoZero"/>
        <c:auto val="1"/>
        <c:lblAlgn val="ctr"/>
        <c:lblOffset val="100"/>
        <c:noMultiLvlLbl val="0"/>
      </c:catAx>
      <c:valAx>
        <c:axId val="165626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6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77232"/>
        <c:axId val="1656277776"/>
      </c:barChart>
      <c:catAx>
        <c:axId val="165627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277776"/>
        <c:crosses val="autoZero"/>
        <c:auto val="1"/>
        <c:lblAlgn val="ctr"/>
        <c:lblOffset val="100"/>
        <c:noMultiLvlLbl val="0"/>
      </c:catAx>
      <c:valAx>
        <c:axId val="1656277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7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63632"/>
        <c:axId val="1656272336"/>
      </c:barChart>
      <c:catAx>
        <c:axId val="165626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272336"/>
        <c:crosses val="autoZero"/>
        <c:auto val="1"/>
        <c:lblAlgn val="ctr"/>
        <c:lblOffset val="100"/>
        <c:noMultiLvlLbl val="0"/>
      </c:catAx>
      <c:valAx>
        <c:axId val="165627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6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66896"/>
        <c:axId val="1656267440"/>
      </c:barChart>
      <c:catAx>
        <c:axId val="165626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267440"/>
        <c:crosses val="autoZero"/>
        <c:auto val="1"/>
        <c:lblAlgn val="ctr"/>
        <c:lblOffset val="100"/>
        <c:noMultiLvlLbl val="0"/>
      </c:catAx>
      <c:valAx>
        <c:axId val="165626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6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69616"/>
        <c:axId val="1656270160"/>
      </c:barChart>
      <c:catAx>
        <c:axId val="16562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270160"/>
        <c:crosses val="autoZero"/>
        <c:auto val="1"/>
        <c:lblAlgn val="ctr"/>
        <c:lblOffset val="100"/>
        <c:noMultiLvlLbl val="0"/>
      </c:catAx>
      <c:valAx>
        <c:axId val="165627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6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71792"/>
        <c:axId val="1656274512"/>
      </c:barChart>
      <c:catAx>
        <c:axId val="165627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274512"/>
        <c:crosses val="autoZero"/>
        <c:auto val="1"/>
        <c:lblAlgn val="ctr"/>
        <c:lblOffset val="100"/>
        <c:noMultiLvlLbl val="0"/>
      </c:catAx>
      <c:valAx>
        <c:axId val="165627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7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6276688"/>
        <c:axId val="1656461840"/>
      </c:barChart>
      <c:catAx>
        <c:axId val="165627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6461840"/>
        <c:crosses val="autoZero"/>
        <c:auto val="1"/>
        <c:lblAlgn val="ctr"/>
        <c:lblOffset val="100"/>
        <c:noMultiLvlLbl val="0"/>
      </c:catAx>
      <c:valAx>
        <c:axId val="165646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627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9E7B0AA9-AE64-4E76-A732-65D8C6BF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01DC8B8C-83E7-4E3C-969C-9E3B02836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9" name="Image 8" descr="http://www.servi.com.tn/static/upload/748daf0152b74bf124be98188d120343.png">
          <a:extLst>
            <a:ext uri="{FF2B5EF4-FFF2-40B4-BE49-F238E27FC236}">
              <a16:creationId xmlns:a16="http://schemas.microsoft.com/office/drawing/2014/main" id="{65380F21-7C55-4E01-A95B-63848CF2F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17A865D-EC24-41AB-BC47-71D28FC9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0F02342B-7893-44FF-89E3-0EE07B20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9" name="Image 8" descr="http://www.servi.com.tn/static/upload/748daf0152b74bf124be98188d120343.png">
          <a:extLst>
            <a:ext uri="{FF2B5EF4-FFF2-40B4-BE49-F238E27FC236}">
              <a16:creationId xmlns:a16="http://schemas.microsoft.com/office/drawing/2014/main" id="{A085D9F9-D785-4003-A183-73D9FABD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0692F14-F691-495A-894D-32A0D3FD0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303F1E4-AACA-44DA-AF03-613C37C6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3F82A578-9E16-4391-AAE2-E754FE2E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5B67888E-3478-4251-9661-D711C164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BEEC8D2A-E5C6-46B3-90C2-611F2BADC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0DB657B-FC51-4885-9FA5-65AEF0A84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B416E035-0688-4408-8128-DCB33AD7B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EDD01DAC-88DE-4BE9-99EF-CFECE7BC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6FDC445F-C89B-4D5F-8D2C-27F1593D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36D22880-DAB7-4977-8B23-CDEB8E5D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AA3C2474-9FE9-4D50-9AA0-4B75CC75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118" zoomScaleSheetLayoutView="100" workbookViewId="0">
      <selection activeCell="D39" sqref="D3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0" t="s">
        <v>324</v>
      </c>
      <c r="B18" s="300"/>
      <c r="C18" s="300"/>
      <c r="D18" s="301" t="s">
        <v>426</v>
      </c>
      <c r="E18" s="301"/>
      <c r="F18" s="301"/>
      <c r="G18" s="301"/>
      <c r="H18" s="301"/>
      <c r="I18" s="301"/>
      <c r="J18" s="301"/>
      <c r="K18" s="30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2" t="s">
        <v>325</v>
      </c>
      <c r="B21" s="302"/>
      <c r="C21" s="302"/>
      <c r="D21" s="302"/>
      <c r="E21" s="302"/>
      <c r="F21" s="302"/>
      <c r="G21" s="302"/>
      <c r="H21" s="302"/>
      <c r="I21" s="302"/>
      <c r="J21" s="302"/>
      <c r="K21" s="30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6" t="s">
        <v>327</v>
      </c>
      <c r="C23" s="296"/>
      <c r="D23" s="78"/>
      <c r="E23" s="78"/>
      <c r="F23" s="78"/>
      <c r="G23" s="78"/>
      <c r="H23" s="78"/>
      <c r="I23" s="78"/>
      <c r="J23" s="77" t="str">
        <f>D18</f>
        <v>CM Rades</v>
      </c>
    </row>
    <row r="24" spans="1:11" ht="33" customHeight="1" x14ac:dyDescent="0.25">
      <c r="A24" s="86" t="s">
        <v>328</v>
      </c>
      <c r="B24" s="295">
        <f>AVERAGE('A1 Exploitation'!D549,'A1 Technique'!D199)</f>
        <v>0.86349174786239802</v>
      </c>
      <c r="C24" s="29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5">
        <f>AVERAGE('A2 Exploitation'!D549,'A2 Technique'!D199)</f>
        <v>0</v>
      </c>
      <c r="C25" s="29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5">
        <f>AVERAGE('A3 Exploitation'!D549,'A3 Technique'!D199)</f>
        <v>0</v>
      </c>
      <c r="C26" s="29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5">
        <f>AVERAGE('A4 Exploitation'!D549,'A4 Technique'!D199)</f>
        <v>0</v>
      </c>
      <c r="C27" s="29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5">
        <f>AVERAGE('A5 Exploitation'!D549,'A5 Technique'!D199)</f>
        <v>0</v>
      </c>
      <c r="C28" s="29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5">
        <f>AVERAGE('A6 Exploitation'!D549,'A6 Technique'!D199)</f>
        <v>0</v>
      </c>
      <c r="C29" s="29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6" t="s">
        <v>334</v>
      </c>
      <c r="C33" s="296"/>
      <c r="D33" s="78"/>
      <c r="E33" s="78"/>
      <c r="F33" s="78"/>
      <c r="G33" s="78"/>
      <c r="H33" s="78"/>
      <c r="I33" s="78"/>
      <c r="J33" s="77" t="str">
        <f>D18</f>
        <v>CM Rades</v>
      </c>
    </row>
    <row r="34" spans="1:10" ht="33" customHeight="1" x14ac:dyDescent="0.25">
      <c r="A34" s="86" t="s">
        <v>328</v>
      </c>
      <c r="B34" s="295">
        <f>'A1 Exploitation'!D549</f>
        <v>0.89719626168224298</v>
      </c>
      <c r="C34" s="29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5">
        <f>'A2 Exploitation'!D549</f>
        <v>0</v>
      </c>
      <c r="C35" s="29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5">
        <f>'A3 Exploitation'!D549</f>
        <v>0</v>
      </c>
      <c r="C36" s="29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5">
        <f>'A4 Exploitation'!D549</f>
        <v>0</v>
      </c>
      <c r="C37" s="29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5">
        <f>'A5 Exploitation'!D549</f>
        <v>0</v>
      </c>
      <c r="C38" s="29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5">
        <f>'A6 Exploitation'!D549</f>
        <v>0</v>
      </c>
      <c r="C39" s="29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299" t="s">
        <v>335</v>
      </c>
      <c r="C42" s="299"/>
      <c r="D42" s="78"/>
      <c r="E42" s="78"/>
      <c r="F42" s="78"/>
      <c r="G42" s="78"/>
      <c r="H42" s="78"/>
      <c r="I42" s="78"/>
      <c r="J42" s="77" t="str">
        <f>D18</f>
        <v>CM Rades</v>
      </c>
    </row>
    <row r="43" spans="1:10" ht="33" customHeight="1" x14ac:dyDescent="0.25">
      <c r="A43" s="86" t="s">
        <v>328</v>
      </c>
      <c r="B43" s="295">
        <f>AVERAGE('A1 Exploitation'!D547, 'A1 Technique'!D197)</f>
        <v>0.66500000000000004</v>
      </c>
      <c r="C43" s="29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5" t="e">
        <f>AVERAGE('A2 Exploitation'!D547, 'A2 Technique'!D197)</f>
        <v>#DIV/0!</v>
      </c>
      <c r="C44" s="29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5" t="e">
        <f>AVERAGE('A3 Exploitation'!D547, 'A3 Technique'!D197)</f>
        <v>#DIV/0!</v>
      </c>
      <c r="C45" s="29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5" t="e">
        <f>AVERAGE('A4 Exploitation'!D547, 'A4 Technique'!D197)</f>
        <v>#DIV/0!</v>
      </c>
      <c r="C46" s="29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5" t="e">
        <f>AVERAGE('A5 Exploitation'!D547, 'A5 Technique'!D197)</f>
        <v>#DIV/0!</v>
      </c>
      <c r="C47" s="29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5" t="e">
        <f>AVERAGE('A6 Exploitation'!D547, 'A6 Technique'!D197)</f>
        <v>#DIV/0!</v>
      </c>
      <c r="C48" s="29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6" t="s">
        <v>336</v>
      </c>
      <c r="C51" s="296"/>
      <c r="D51" s="78"/>
      <c r="E51" s="78"/>
      <c r="F51" s="78"/>
      <c r="G51" s="78"/>
      <c r="H51" s="78"/>
      <c r="I51" s="78"/>
      <c r="J51" s="77" t="str">
        <f>D18</f>
        <v>CM Rades</v>
      </c>
    </row>
    <row r="52" spans="1:10" ht="33" customHeight="1" x14ac:dyDescent="0.25">
      <c r="A52" s="86" t="s">
        <v>328</v>
      </c>
      <c r="B52" s="298">
        <f>'A1 Exploitation'!D46</f>
        <v>0.9285714285714286</v>
      </c>
      <c r="C52" s="29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298">
        <f>'A2 Exploitation'!D46</f>
        <v>0</v>
      </c>
      <c r="C53" s="29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298">
        <f>'A3 Exploitation'!D46</f>
        <v>0</v>
      </c>
      <c r="C54" s="29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298">
        <f>'A4 Exploitation'!D46</f>
        <v>0</v>
      </c>
      <c r="C55" s="29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298">
        <f>'A5 Exploitation'!D46</f>
        <v>0</v>
      </c>
      <c r="C56" s="29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298">
        <f>'A6 Exploitation'!D46</f>
        <v>0</v>
      </c>
      <c r="C57" s="29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6" t="s">
        <v>337</v>
      </c>
      <c r="C60" s="296"/>
      <c r="D60" s="78"/>
      <c r="E60" s="78"/>
      <c r="F60" s="78"/>
      <c r="G60" s="78"/>
      <c r="H60" s="78"/>
      <c r="I60" s="78"/>
      <c r="J60" s="77" t="str">
        <f>D18</f>
        <v>CM Rades</v>
      </c>
    </row>
    <row r="61" spans="1:10" ht="33" customHeight="1" x14ac:dyDescent="0.25">
      <c r="A61" s="86" t="s">
        <v>328</v>
      </c>
      <c r="B61" s="295" t="e">
        <f>'A1 Exploitation'!D103</f>
        <v>#DIV/0!</v>
      </c>
      <c r="C61" s="29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5">
        <f>'A2 Exploitation'!D103</f>
        <v>0</v>
      </c>
      <c r="C62" s="29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5">
        <f>'A3 Exploitation'!D103</f>
        <v>0</v>
      </c>
      <c r="C63" s="29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5">
        <f>'A4 Exploitation'!D103</f>
        <v>0</v>
      </c>
      <c r="C64" s="29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5">
        <f>'A5 Exploitation'!D103</f>
        <v>0</v>
      </c>
      <c r="C65" s="29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5">
        <f>'A6 Exploitation'!D103</f>
        <v>0</v>
      </c>
      <c r="C66" s="29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6" t="s">
        <v>338</v>
      </c>
      <c r="C69" s="296"/>
      <c r="D69" s="78"/>
      <c r="E69" s="78"/>
      <c r="F69" s="78"/>
      <c r="G69" s="78"/>
      <c r="H69" s="78"/>
      <c r="I69" s="78"/>
      <c r="J69" s="77" t="str">
        <f>D18</f>
        <v>CM Rades</v>
      </c>
    </row>
    <row r="70" spans="1:10" ht="33" customHeight="1" x14ac:dyDescent="0.25">
      <c r="A70" s="86" t="s">
        <v>328</v>
      </c>
      <c r="B70" s="295" t="e">
        <f>'A1 Exploitation'!D158</f>
        <v>#DIV/0!</v>
      </c>
      <c r="C70" s="29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5">
        <f>'A2 Exploitation'!D158</f>
        <v>0</v>
      </c>
      <c r="C71" s="29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5">
        <f>'A3 Exploitation'!D158</f>
        <v>0</v>
      </c>
      <c r="C72" s="29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5">
        <f>'A4 Exploitation'!D158</f>
        <v>0</v>
      </c>
      <c r="C73" s="29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5">
        <f>'A5 Exploitation'!D158</f>
        <v>0</v>
      </c>
      <c r="C74" s="29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5">
        <f>'A6 Exploitation'!D158</f>
        <v>0</v>
      </c>
      <c r="C75" s="29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6" t="s">
        <v>339</v>
      </c>
      <c r="C78" s="296"/>
      <c r="D78" s="78"/>
      <c r="E78" s="78"/>
      <c r="F78" s="78"/>
      <c r="G78" s="78"/>
      <c r="H78" s="78"/>
      <c r="I78" s="78"/>
      <c r="J78" s="77" t="str">
        <f>D18</f>
        <v>CM Rades</v>
      </c>
    </row>
    <row r="79" spans="1:10" ht="33" customHeight="1" x14ac:dyDescent="0.25">
      <c r="A79" s="86" t="s">
        <v>328</v>
      </c>
      <c r="B79" s="295" t="e">
        <f>'A1 Exploitation'!D205</f>
        <v>#DIV/0!</v>
      </c>
      <c r="C79" s="29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5">
        <f>'A2 Exploitation'!D205</f>
        <v>0</v>
      </c>
      <c r="C80" s="29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5">
        <f>'A3 Exploitation'!D205</f>
        <v>0</v>
      </c>
      <c r="C81" s="29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5">
        <f>'A4 Exploitation'!D205</f>
        <v>0</v>
      </c>
      <c r="C82" s="29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5">
        <f>'A5 Exploitation'!D205</f>
        <v>0</v>
      </c>
      <c r="C83" s="29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5">
        <f>'A6 Exploitation'!D205</f>
        <v>0</v>
      </c>
      <c r="C84" s="29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6" t="s">
        <v>340</v>
      </c>
      <c r="C87" s="296"/>
      <c r="D87" s="78"/>
      <c r="E87" s="78"/>
      <c r="F87" s="78"/>
      <c r="G87" s="78"/>
      <c r="H87" s="78"/>
      <c r="I87" s="78"/>
      <c r="J87" s="77" t="str">
        <f>D18</f>
        <v>CM Rades</v>
      </c>
    </row>
    <row r="88" spans="1:10" ht="33" customHeight="1" x14ac:dyDescent="0.25">
      <c r="A88" s="86" t="s">
        <v>328</v>
      </c>
      <c r="B88" s="295" t="e">
        <f>'A1 Exploitation'!D266</f>
        <v>#DIV/0!</v>
      </c>
      <c r="C88" s="29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5">
        <f>'A2 Exploitation'!D266</f>
        <v>0</v>
      </c>
      <c r="C89" s="29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5">
        <f>'A3 Exploitation'!D266</f>
        <v>0</v>
      </c>
      <c r="C90" s="29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5">
        <f>'A4 Exploitation'!D266</f>
        <v>0</v>
      </c>
      <c r="C91" s="29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5">
        <f>'A5 Exploitation'!D266</f>
        <v>0</v>
      </c>
      <c r="C92" s="29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5">
        <f>'A6 Exploitation'!D266</f>
        <v>0</v>
      </c>
      <c r="C93" s="29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6" t="s">
        <v>341</v>
      </c>
      <c r="C96" s="296"/>
      <c r="D96" s="78"/>
      <c r="E96" s="78"/>
      <c r="F96" s="78"/>
      <c r="G96" s="78"/>
      <c r="H96" s="78"/>
      <c r="I96" s="78"/>
      <c r="J96" s="77" t="str">
        <f>D18</f>
        <v>CM Rades</v>
      </c>
    </row>
    <row r="97" spans="1:10" ht="33" customHeight="1" x14ac:dyDescent="0.25">
      <c r="A97" s="86" t="s">
        <v>328</v>
      </c>
      <c r="B97" s="295" t="e">
        <f>'A1 Exploitation'!D318</f>
        <v>#DIV/0!</v>
      </c>
      <c r="C97" s="29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5">
        <f>'A2 Exploitation'!D318</f>
        <v>0</v>
      </c>
      <c r="C98" s="29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5">
        <f>'A3 Exploitation'!D318</f>
        <v>0</v>
      </c>
      <c r="C99" s="29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5">
        <f>'A4 Exploitation'!D318</f>
        <v>0</v>
      </c>
      <c r="C100" s="29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5">
        <f>'A5 Exploitation'!D318</f>
        <v>0</v>
      </c>
      <c r="C101" s="29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5">
        <f>'A6 Exploitation'!D318</f>
        <v>0</v>
      </c>
      <c r="C102" s="29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6" t="s">
        <v>342</v>
      </c>
      <c r="C105" s="296"/>
      <c r="D105" s="78"/>
      <c r="E105" s="78"/>
      <c r="F105" s="78"/>
      <c r="G105" s="78"/>
      <c r="H105" s="78"/>
      <c r="I105" s="78"/>
      <c r="J105" s="77" t="str">
        <f>D18</f>
        <v>CM Rades</v>
      </c>
    </row>
    <row r="106" spans="1:10" ht="33" customHeight="1" x14ac:dyDescent="0.25">
      <c r="A106" s="86" t="s">
        <v>328</v>
      </c>
      <c r="B106" s="295">
        <f>'A1 Exploitation'!D358</f>
        <v>0.68</v>
      </c>
      <c r="C106" s="29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5">
        <f>'A2 Exploitation'!D358</f>
        <v>0</v>
      </c>
      <c r="C107" s="29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5">
        <f>'A3 Exploitation'!D358</f>
        <v>0</v>
      </c>
      <c r="C108" s="29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5">
        <f>'A4 Exploitation'!D358</f>
        <v>0</v>
      </c>
      <c r="C109" s="29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5">
        <f>'A5 Exploitation'!D358</f>
        <v>0</v>
      </c>
      <c r="C110" s="29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5">
        <f>'A6 Exploitation'!D358</f>
        <v>0</v>
      </c>
      <c r="C111" s="29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6" t="s">
        <v>343</v>
      </c>
      <c r="C114" s="296"/>
      <c r="D114" s="78"/>
      <c r="E114" s="78"/>
      <c r="F114" s="78"/>
      <c r="G114" s="78"/>
      <c r="H114" s="78"/>
      <c r="I114" s="78"/>
      <c r="J114" s="77" t="str">
        <f>D18</f>
        <v>CM Rades</v>
      </c>
    </row>
    <row r="115" spans="1:10" ht="33" customHeight="1" x14ac:dyDescent="0.25">
      <c r="A115" s="86" t="s">
        <v>328</v>
      </c>
      <c r="B115" s="295">
        <f>'A1 Exploitation'!D391</f>
        <v>0.94117647058823528</v>
      </c>
      <c r="C115" s="29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5">
        <f>'A2 Exploitation'!D391</f>
        <v>0</v>
      </c>
      <c r="C116" s="29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5">
        <f>'A3 Exploitation'!D391</f>
        <v>0</v>
      </c>
      <c r="C117" s="29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5">
        <f>'A4 Exploitation'!D391</f>
        <v>0</v>
      </c>
      <c r="C118" s="29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5">
        <f>'A5 Exploitation'!D391</f>
        <v>0</v>
      </c>
      <c r="C119" s="29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5">
        <f>'A6 Exploitation'!D391</f>
        <v>0</v>
      </c>
      <c r="C120" s="29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6" t="s">
        <v>344</v>
      </c>
      <c r="C123" s="296"/>
      <c r="D123" s="78"/>
      <c r="E123" s="78"/>
      <c r="F123" s="78"/>
      <c r="G123" s="78"/>
      <c r="H123" s="78"/>
      <c r="I123" s="78"/>
      <c r="J123" s="77" t="str">
        <f>D18</f>
        <v>CM Rades</v>
      </c>
    </row>
    <row r="124" spans="1:10" ht="33" customHeight="1" x14ac:dyDescent="0.25">
      <c r="A124" s="86" t="s">
        <v>328</v>
      </c>
      <c r="B124" s="295">
        <f>'A1 Exploitation'!D444</f>
        <v>0.98275862068965514</v>
      </c>
      <c r="C124" s="29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5">
        <f>'A2 Exploitation'!D444</f>
        <v>0</v>
      </c>
      <c r="C125" s="29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5">
        <f>'A3 Exploitation'!D444</f>
        <v>0</v>
      </c>
      <c r="C126" s="29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5">
        <f>'A4 Exploitation'!D444</f>
        <v>0</v>
      </c>
      <c r="C127" s="29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5">
        <f>'A5 Exploitation'!D444</f>
        <v>0</v>
      </c>
      <c r="C128" s="29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5">
        <f>'A6 Exploitation'!D444</f>
        <v>0</v>
      </c>
      <c r="C129" s="29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6" t="s">
        <v>345</v>
      </c>
      <c r="C132" s="296"/>
      <c r="D132" s="78"/>
      <c r="E132" s="78"/>
      <c r="F132" s="78"/>
      <c r="G132" s="78"/>
      <c r="H132" s="78"/>
      <c r="I132" s="78"/>
      <c r="J132" s="77" t="str">
        <f>D18</f>
        <v>CM Rades</v>
      </c>
    </row>
    <row r="133" spans="1:10" ht="33" customHeight="1" x14ac:dyDescent="0.25">
      <c r="A133" s="86" t="s">
        <v>328</v>
      </c>
      <c r="B133" s="295" t="e">
        <f>'A1 Exploitation'!D481</f>
        <v>#DIV/0!</v>
      </c>
      <c r="C133" s="29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5">
        <f>'A2 Exploitation'!D481</f>
        <v>0</v>
      </c>
      <c r="C134" s="29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5">
        <f>'A3 Exploitation'!D481</f>
        <v>0</v>
      </c>
      <c r="C135" s="29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5">
        <f>'A4 Exploitation'!D481</f>
        <v>0</v>
      </c>
      <c r="C136" s="29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5">
        <f>'A5 Exploitation'!D481</f>
        <v>0</v>
      </c>
      <c r="C137" s="29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5">
        <f>'A6 Exploitation'!D481</f>
        <v>0</v>
      </c>
      <c r="C138" s="29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6" t="s">
        <v>346</v>
      </c>
      <c r="C141" s="296"/>
      <c r="D141" s="78"/>
      <c r="E141" s="78"/>
      <c r="F141" s="78"/>
      <c r="G141" s="78"/>
      <c r="H141" s="78"/>
      <c r="I141" s="78"/>
      <c r="J141" s="77" t="str">
        <f>D18</f>
        <v>CM Rades</v>
      </c>
    </row>
    <row r="142" spans="1:10" ht="33" customHeight="1" x14ac:dyDescent="0.25">
      <c r="A142" s="86" t="s">
        <v>328</v>
      </c>
      <c r="B142" s="295">
        <f>'A1 Exploitation'!D503</f>
        <v>0.9375</v>
      </c>
      <c r="C142" s="29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5">
        <f>'A2 Exploitation'!D503</f>
        <v>0</v>
      </c>
      <c r="C143" s="29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5">
        <f>'A3 Exploitation'!D503</f>
        <v>0</v>
      </c>
      <c r="C144" s="29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5">
        <f>'A4 Exploitation'!D503</f>
        <v>0</v>
      </c>
      <c r="C145" s="29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5">
        <f>'A5 Exploitation'!D503</f>
        <v>0</v>
      </c>
      <c r="C146" s="29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5">
        <f>'A6 Exploitation'!D503</f>
        <v>0</v>
      </c>
      <c r="C147" s="29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6" t="s">
        <v>347</v>
      </c>
      <c r="C150" s="296"/>
      <c r="D150" s="78"/>
      <c r="E150" s="78"/>
      <c r="F150" s="78"/>
      <c r="G150" s="78"/>
      <c r="H150" s="78"/>
      <c r="I150" s="78"/>
      <c r="J150" s="77" t="str">
        <f>D18</f>
        <v>CM Rades</v>
      </c>
    </row>
    <row r="151" spans="1:10" ht="33" customHeight="1" x14ac:dyDescent="0.25">
      <c r="A151" s="86" t="s">
        <v>328</v>
      </c>
      <c r="B151" s="295">
        <f>'A1 Exploitation'!D514</f>
        <v>1</v>
      </c>
      <c r="C151" s="29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5">
        <f>'A2 Exploitation'!D514</f>
        <v>0</v>
      </c>
      <c r="C152" s="29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5">
        <f>'A3 Exploitation'!D514</f>
        <v>0</v>
      </c>
      <c r="C153" s="29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5">
        <f>'A4 Exploitation'!D514</f>
        <v>0</v>
      </c>
      <c r="C154" s="29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5">
        <f>'A5 Exploitation'!D514</f>
        <v>0</v>
      </c>
      <c r="C155" s="29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5">
        <f>'A6 Exploitation'!D514</f>
        <v>0</v>
      </c>
      <c r="C156" s="29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7"/>
      <c r="C159" s="29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6" t="s">
        <v>348</v>
      </c>
      <c r="C160" s="296"/>
      <c r="D160" s="78"/>
      <c r="E160" s="78"/>
      <c r="F160" s="78"/>
      <c r="G160" s="78"/>
      <c r="H160" s="78"/>
      <c r="I160" s="78"/>
      <c r="J160" s="77" t="str">
        <f>D18</f>
        <v>CM Rades</v>
      </c>
    </row>
    <row r="161" spans="1:10" ht="33" customHeight="1" x14ac:dyDescent="0.25">
      <c r="A161" s="86" t="s">
        <v>328</v>
      </c>
      <c r="B161" s="295">
        <f>'A1 Exploitation'!D534</f>
        <v>1</v>
      </c>
      <c r="C161" s="29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5">
        <f>'A2 Exploitation'!D534</f>
        <v>0</v>
      </c>
      <c r="C162" s="29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5">
        <f>'A3 Exploitation'!D534</f>
        <v>0</v>
      </c>
      <c r="C163" s="29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5">
        <f>'A4 Exploitation'!D534</f>
        <v>0</v>
      </c>
      <c r="C164" s="295"/>
    </row>
    <row r="165" spans="1:10" ht="33" customHeight="1" x14ac:dyDescent="0.25">
      <c r="A165" s="85" t="s">
        <v>332</v>
      </c>
      <c r="B165" s="295">
        <f>'A5 Exploitation'!D534</f>
        <v>0</v>
      </c>
      <c r="C165" s="295"/>
    </row>
    <row r="166" spans="1:10" ht="18" x14ac:dyDescent="0.25">
      <c r="A166" s="85" t="s">
        <v>333</v>
      </c>
      <c r="B166" s="295">
        <f>'A6 Exploitation'!D534</f>
        <v>0</v>
      </c>
      <c r="C166" s="29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6" t="s">
        <v>349</v>
      </c>
      <c r="C169" s="296"/>
      <c r="J169" s="77" t="str">
        <f>D18</f>
        <v>CM Rades</v>
      </c>
    </row>
    <row r="170" spans="1:10" ht="33" customHeight="1" x14ac:dyDescent="0.25">
      <c r="A170" s="86" t="s">
        <v>328</v>
      </c>
      <c r="B170" s="295">
        <f>'A1 Exploitation'!D545</f>
        <v>1</v>
      </c>
      <c r="C170" s="295"/>
    </row>
    <row r="171" spans="1:10" ht="33" customHeight="1" x14ac:dyDescent="0.25">
      <c r="A171" s="85" t="s">
        <v>329</v>
      </c>
      <c r="B171" s="295">
        <f>'A2 Exploitation'!D545</f>
        <v>0</v>
      </c>
      <c r="C171" s="295"/>
    </row>
    <row r="172" spans="1:10" ht="33" customHeight="1" x14ac:dyDescent="0.25">
      <c r="A172" s="86" t="s">
        <v>330</v>
      </c>
      <c r="B172" s="295">
        <f>'A3 Exploitation'!D545</f>
        <v>0</v>
      </c>
      <c r="C172" s="295"/>
    </row>
    <row r="173" spans="1:10" ht="33" customHeight="1" x14ac:dyDescent="0.25">
      <c r="A173" s="86" t="s">
        <v>331</v>
      </c>
      <c r="B173" s="295">
        <f>'A4 Exploitation'!D545</f>
        <v>0</v>
      </c>
      <c r="C173" s="295"/>
    </row>
    <row r="174" spans="1:10" ht="33" customHeight="1" x14ac:dyDescent="0.25">
      <c r="A174" s="85" t="s">
        <v>332</v>
      </c>
      <c r="B174" s="295">
        <f>'A5 Exploitation'!D545</f>
        <v>0</v>
      </c>
      <c r="C174" s="295"/>
    </row>
    <row r="175" spans="1:10" ht="18" x14ac:dyDescent="0.25">
      <c r="A175" s="85" t="s">
        <v>333</v>
      </c>
      <c r="B175" s="295">
        <f>'A6 Exploitation'!D545</f>
        <v>0</v>
      </c>
      <c r="C175" s="29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6" t="s">
        <v>350</v>
      </c>
      <c r="C178" s="296"/>
      <c r="J178" s="77" t="str">
        <f>D18</f>
        <v>CM Rades</v>
      </c>
    </row>
    <row r="179" spans="1:10" ht="33" customHeight="1" x14ac:dyDescent="0.25">
      <c r="A179" s="86" t="s">
        <v>328</v>
      </c>
      <c r="B179" s="295">
        <f>'A1 Technique'!D199</f>
        <v>0.82978723404255317</v>
      </c>
      <c r="C179" s="295"/>
    </row>
    <row r="180" spans="1:10" ht="33" customHeight="1" x14ac:dyDescent="0.25">
      <c r="A180" s="85" t="s">
        <v>329</v>
      </c>
      <c r="B180" s="295">
        <f>'A2 Technique'!D199</f>
        <v>0</v>
      </c>
      <c r="C180" s="295"/>
    </row>
    <row r="181" spans="1:10" ht="33" customHeight="1" x14ac:dyDescent="0.25">
      <c r="A181" s="86" t="s">
        <v>330</v>
      </c>
      <c r="B181" s="295">
        <f>'A3 Technique'!D199</f>
        <v>0</v>
      </c>
      <c r="C181" s="295"/>
    </row>
    <row r="182" spans="1:10" ht="33" customHeight="1" x14ac:dyDescent="0.25">
      <c r="A182" s="86" t="s">
        <v>331</v>
      </c>
      <c r="B182" s="295">
        <f>'A4 Technique'!D199</f>
        <v>0</v>
      </c>
      <c r="C182" s="295"/>
    </row>
    <row r="183" spans="1:10" ht="33" customHeight="1" x14ac:dyDescent="0.25">
      <c r="A183" s="85" t="s">
        <v>332</v>
      </c>
      <c r="B183" s="295">
        <f>'A5 Technique'!D199</f>
        <v>0</v>
      </c>
      <c r="C183" s="295"/>
    </row>
    <row r="184" spans="1:10" ht="18" x14ac:dyDescent="0.25">
      <c r="A184" s="85" t="s">
        <v>333</v>
      </c>
      <c r="B184" s="295">
        <f>'A6 Technique'!D199</f>
        <v>0</v>
      </c>
      <c r="C184" s="29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2"/>
      <c r="E1" s="322"/>
      <c r="F1" s="322"/>
      <c r="G1" s="32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25"/>
    </row>
    <row r="8" spans="1:7" ht="29.25" x14ac:dyDescent="0.45">
      <c r="A8" s="324" t="str">
        <f>'Page de garde'!D18</f>
        <v>CM Rades</v>
      </c>
      <c r="B8" s="324"/>
      <c r="C8" s="324"/>
      <c r="D8" s="324"/>
      <c r="E8" s="324"/>
      <c r="F8" s="324"/>
      <c r="G8" s="125"/>
    </row>
    <row r="9" spans="1:7" ht="24" x14ac:dyDescent="0.45">
      <c r="A9" s="14" t="s">
        <v>42</v>
      </c>
      <c r="B9" s="325"/>
      <c r="C9" s="325"/>
      <c r="D9" s="325"/>
      <c r="E9" s="325"/>
      <c r="F9" s="325"/>
      <c r="G9" s="125"/>
    </row>
    <row r="10" spans="1:7" ht="24" x14ac:dyDescent="0.45">
      <c r="A10" s="15" t="s">
        <v>44</v>
      </c>
      <c r="B10" s="326"/>
      <c r="C10" s="326"/>
      <c r="D10" s="326"/>
      <c r="E10" s="326"/>
      <c r="F10" s="326"/>
      <c r="G10" s="125"/>
    </row>
    <row r="11" spans="1:7" ht="24" x14ac:dyDescent="0.45">
      <c r="A11" s="14" t="s">
        <v>43</v>
      </c>
      <c r="B11" s="321"/>
      <c r="C11" s="321"/>
      <c r="D11" s="321"/>
      <c r="E11" s="321"/>
      <c r="F11" s="321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3" t="s">
        <v>30</v>
      </c>
      <c r="B17" s="304" t="s">
        <v>31</v>
      </c>
      <c r="C17" s="304"/>
      <c r="D17" s="304" t="s">
        <v>46</v>
      </c>
      <c r="E17" s="305" t="s">
        <v>310</v>
      </c>
      <c r="F17" s="305" t="s">
        <v>358</v>
      </c>
    </row>
    <row r="18" spans="1:8" ht="16.5" customHeight="1" x14ac:dyDescent="0.3">
      <c r="A18" s="303"/>
      <c r="B18" s="41" t="s">
        <v>34</v>
      </c>
      <c r="C18" s="41" t="s">
        <v>33</v>
      </c>
      <c r="D18" s="304"/>
      <c r="E18" s="305"/>
      <c r="F18" s="30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3" t="s">
        <v>379</v>
      </c>
      <c r="B38" s="314"/>
      <c r="C38" s="314"/>
      <c r="D38" s="314"/>
      <c r="E38" s="314"/>
      <c r="F38" s="31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3" t="s">
        <v>30</v>
      </c>
      <c r="B50" s="304" t="s">
        <v>31</v>
      </c>
      <c r="C50" s="304"/>
      <c r="D50" s="304" t="s">
        <v>46</v>
      </c>
      <c r="E50" s="305" t="s">
        <v>310</v>
      </c>
      <c r="F50" s="305" t="s">
        <v>360</v>
      </c>
      <c r="G50" s="127"/>
    </row>
    <row r="51" spans="1:7" ht="16.5" customHeight="1" x14ac:dyDescent="0.3">
      <c r="A51" s="303"/>
      <c r="B51" s="41" t="s">
        <v>34</v>
      </c>
      <c r="C51" s="41" t="s">
        <v>33</v>
      </c>
      <c r="D51" s="304"/>
      <c r="E51" s="305"/>
      <c r="F51" s="30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3" t="s">
        <v>379</v>
      </c>
      <c r="B94" s="314"/>
      <c r="C94" s="314"/>
      <c r="D94" s="314"/>
      <c r="E94" s="314"/>
      <c r="F94" s="31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3" t="s">
        <v>30</v>
      </c>
      <c r="B107" s="304" t="s">
        <v>31</v>
      </c>
      <c r="C107" s="304"/>
      <c r="D107" s="304" t="s">
        <v>46</v>
      </c>
      <c r="E107" s="305" t="s">
        <v>310</v>
      </c>
      <c r="F107" s="305" t="s">
        <v>360</v>
      </c>
    </row>
    <row r="108" spans="1:7" ht="16.5" customHeight="1" x14ac:dyDescent="0.3">
      <c r="A108" s="303"/>
      <c r="B108" s="41" t="s">
        <v>34</v>
      </c>
      <c r="C108" s="41" t="s">
        <v>33</v>
      </c>
      <c r="D108" s="304"/>
      <c r="E108" s="305"/>
      <c r="F108" s="30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6" t="s">
        <v>379</v>
      </c>
      <c r="B148" s="317"/>
      <c r="C148" s="317"/>
      <c r="D148" s="31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3" t="s">
        <v>30</v>
      </c>
      <c r="B162" s="304" t="s">
        <v>31</v>
      </c>
      <c r="C162" s="304"/>
      <c r="D162" s="304" t="s">
        <v>46</v>
      </c>
      <c r="E162" s="305" t="s">
        <v>310</v>
      </c>
      <c r="F162" s="305" t="s">
        <v>360</v>
      </c>
      <c r="G162" s="127"/>
    </row>
    <row r="163" spans="1:7" ht="16.5" customHeight="1" x14ac:dyDescent="0.3">
      <c r="A163" s="303"/>
      <c r="B163" s="41" t="s">
        <v>34</v>
      </c>
      <c r="C163" s="41" t="s">
        <v>33</v>
      </c>
      <c r="D163" s="304"/>
      <c r="E163" s="305"/>
      <c r="F163" s="30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09" t="s">
        <v>379</v>
      </c>
      <c r="B195" s="309"/>
      <c r="C195" s="309"/>
      <c r="D195" s="309"/>
      <c r="E195" s="309"/>
      <c r="F195" s="30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3" t="s">
        <v>30</v>
      </c>
      <c r="B209" s="304" t="s">
        <v>31</v>
      </c>
      <c r="C209" s="304"/>
      <c r="D209" s="304" t="s">
        <v>46</v>
      </c>
      <c r="E209" s="305" t="s">
        <v>310</v>
      </c>
      <c r="F209" s="305" t="s">
        <v>360</v>
      </c>
      <c r="G209" s="127"/>
    </row>
    <row r="210" spans="1:7" ht="16.5" customHeight="1" x14ac:dyDescent="0.3">
      <c r="A210" s="303"/>
      <c r="B210" s="41" t="s">
        <v>34</v>
      </c>
      <c r="C210" s="41" t="s">
        <v>33</v>
      </c>
      <c r="D210" s="304"/>
      <c r="E210" s="305"/>
      <c r="F210" s="30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09" t="s">
        <v>379</v>
      </c>
      <c r="B256" s="309"/>
      <c r="C256" s="309"/>
      <c r="D256" s="309"/>
      <c r="E256" s="309"/>
      <c r="F256" s="30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3" t="s">
        <v>30</v>
      </c>
      <c r="B270" s="304" t="s">
        <v>31</v>
      </c>
      <c r="C270" s="304"/>
      <c r="D270" s="304" t="s">
        <v>46</v>
      </c>
      <c r="E270" s="305" t="s">
        <v>310</v>
      </c>
      <c r="F270" s="305" t="s">
        <v>360</v>
      </c>
      <c r="G270" s="214"/>
    </row>
    <row r="271" spans="1:7" s="16" customFormat="1" ht="16.5" customHeight="1" x14ac:dyDescent="0.3">
      <c r="A271" s="303"/>
      <c r="B271" s="41" t="s">
        <v>34</v>
      </c>
      <c r="C271" s="41" t="s">
        <v>33</v>
      </c>
      <c r="D271" s="304"/>
      <c r="E271" s="305"/>
      <c r="F271" s="30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0" t="s">
        <v>396</v>
      </c>
      <c r="B308" s="311"/>
      <c r="C308" s="311"/>
      <c r="D308" s="311"/>
      <c r="E308" s="311"/>
      <c r="F308" s="31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3" t="s">
        <v>30</v>
      </c>
      <c r="B322" s="304" t="s">
        <v>31</v>
      </c>
      <c r="C322" s="304"/>
      <c r="D322" s="304" t="s">
        <v>46</v>
      </c>
      <c r="E322" s="305" t="s">
        <v>310</v>
      </c>
      <c r="F322" s="305" t="s">
        <v>360</v>
      </c>
      <c r="G322" s="127"/>
    </row>
    <row r="323" spans="1:7" ht="16.5" customHeight="1" x14ac:dyDescent="0.3">
      <c r="A323" s="303"/>
      <c r="B323" s="41" t="s">
        <v>34</v>
      </c>
      <c r="C323" s="41" t="s">
        <v>33</v>
      </c>
      <c r="D323" s="304"/>
      <c r="E323" s="305"/>
      <c r="F323" s="30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0" t="s">
        <v>379</v>
      </c>
      <c r="B349" s="311"/>
      <c r="C349" s="311"/>
      <c r="D349" s="311"/>
      <c r="E349" s="311"/>
      <c r="F349" s="31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3" t="s">
        <v>30</v>
      </c>
      <c r="B362" s="304" t="s">
        <v>31</v>
      </c>
      <c r="C362" s="304"/>
      <c r="D362" s="304" t="s">
        <v>46</v>
      </c>
      <c r="E362" s="305" t="s">
        <v>310</v>
      </c>
      <c r="F362" s="305" t="s">
        <v>360</v>
      </c>
      <c r="G362" s="127"/>
    </row>
    <row r="363" spans="1:7" ht="16.5" customHeight="1" x14ac:dyDescent="0.3">
      <c r="A363" s="303"/>
      <c r="B363" s="41" t="s">
        <v>34</v>
      </c>
      <c r="C363" s="41" t="s">
        <v>33</v>
      </c>
      <c r="D363" s="304"/>
      <c r="E363" s="305"/>
      <c r="F363" s="30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09" t="s">
        <v>379</v>
      </c>
      <c r="B383" s="309"/>
      <c r="C383" s="309"/>
      <c r="D383" s="309"/>
      <c r="E383" s="309"/>
      <c r="F383" s="30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3" t="s">
        <v>30</v>
      </c>
      <c r="B395" s="304" t="s">
        <v>31</v>
      </c>
      <c r="C395" s="304"/>
      <c r="D395" s="304" t="s">
        <v>46</v>
      </c>
      <c r="E395" s="305" t="s">
        <v>310</v>
      </c>
      <c r="F395" s="305" t="s">
        <v>360</v>
      </c>
      <c r="G395" s="127"/>
    </row>
    <row r="396" spans="1:7" ht="16.5" customHeight="1" x14ac:dyDescent="0.3">
      <c r="A396" s="303"/>
      <c r="B396" s="41" t="s">
        <v>34</v>
      </c>
      <c r="C396" s="41" t="s">
        <v>33</v>
      </c>
      <c r="D396" s="304"/>
      <c r="E396" s="305"/>
      <c r="F396" s="30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09" t="s">
        <v>379</v>
      </c>
      <c r="B435" s="309"/>
      <c r="C435" s="309"/>
      <c r="D435" s="309"/>
      <c r="E435" s="309"/>
      <c r="F435" s="30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3" t="s">
        <v>30</v>
      </c>
      <c r="B448" s="304" t="s">
        <v>31</v>
      </c>
      <c r="C448" s="304"/>
      <c r="D448" s="304" t="s">
        <v>46</v>
      </c>
      <c r="E448" s="305" t="s">
        <v>310</v>
      </c>
      <c r="F448" s="305" t="s">
        <v>360</v>
      </c>
      <c r="G448" s="127"/>
    </row>
    <row r="449" spans="1:6" ht="16.5" customHeight="1" x14ac:dyDescent="0.3">
      <c r="A449" s="303"/>
      <c r="B449" s="41" t="s">
        <v>34</v>
      </c>
      <c r="C449" s="41" t="s">
        <v>33</v>
      </c>
      <c r="D449" s="304"/>
      <c r="E449" s="305"/>
      <c r="F449" s="30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6" t="s">
        <v>379</v>
      </c>
      <c r="B471" s="307"/>
      <c r="C471" s="307"/>
      <c r="D471" s="307"/>
      <c r="E471" s="307"/>
      <c r="F471" s="30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8" t="s">
        <v>367</v>
      </c>
      <c r="B483" s="308"/>
      <c r="C483" s="308"/>
      <c r="D483" s="30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3" t="s">
        <v>30</v>
      </c>
      <c r="B485" s="304" t="s">
        <v>31</v>
      </c>
      <c r="C485" s="304"/>
      <c r="D485" s="304" t="s">
        <v>46</v>
      </c>
      <c r="E485" s="305" t="s">
        <v>310</v>
      </c>
      <c r="F485" s="305" t="s">
        <v>360</v>
      </c>
      <c r="G485" s="127"/>
    </row>
    <row r="486" spans="1:7" ht="16.5" customHeight="1" x14ac:dyDescent="0.3">
      <c r="A486" s="303"/>
      <c r="B486" s="41" t="s">
        <v>34</v>
      </c>
      <c r="C486" s="41" t="s">
        <v>33</v>
      </c>
      <c r="D486" s="304"/>
      <c r="E486" s="305"/>
      <c r="F486" s="30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3" t="s">
        <v>30</v>
      </c>
      <c r="B507" s="304" t="s">
        <v>31</v>
      </c>
      <c r="C507" s="304"/>
      <c r="D507" s="304" t="s">
        <v>46</v>
      </c>
      <c r="E507" s="305" t="s">
        <v>310</v>
      </c>
      <c r="F507" s="305" t="s">
        <v>360</v>
      </c>
      <c r="G507" s="127"/>
    </row>
    <row r="508" spans="1:7" ht="16.5" customHeight="1" x14ac:dyDescent="0.3">
      <c r="A508" s="303"/>
      <c r="B508" s="41" t="s">
        <v>34</v>
      </c>
      <c r="C508" s="41" t="s">
        <v>33</v>
      </c>
      <c r="D508" s="304"/>
      <c r="E508" s="305"/>
      <c r="F508" s="30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3" t="s">
        <v>30</v>
      </c>
      <c r="B518" s="304" t="s">
        <v>31</v>
      </c>
      <c r="C518" s="304"/>
      <c r="D518" s="304" t="s">
        <v>46</v>
      </c>
      <c r="E518" s="305" t="s">
        <v>310</v>
      </c>
      <c r="F518" s="305" t="s">
        <v>360</v>
      </c>
      <c r="G518" s="127"/>
    </row>
    <row r="519" spans="1:7" ht="16.5" customHeight="1" x14ac:dyDescent="0.3">
      <c r="A519" s="303"/>
      <c r="B519" s="41" t="s">
        <v>34</v>
      </c>
      <c r="C519" s="41" t="s">
        <v>33</v>
      </c>
      <c r="D519" s="304"/>
      <c r="E519" s="305"/>
      <c r="F519" s="30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3" t="s">
        <v>30</v>
      </c>
      <c r="B538" s="304" t="s">
        <v>31</v>
      </c>
      <c r="C538" s="304"/>
      <c r="D538" s="304" t="s">
        <v>46</v>
      </c>
      <c r="E538" s="305" t="s">
        <v>310</v>
      </c>
      <c r="F538" s="305" t="s">
        <v>360</v>
      </c>
      <c r="G538" s="127"/>
    </row>
    <row r="539" spans="1:7" ht="16.5" customHeight="1" x14ac:dyDescent="0.3">
      <c r="A539" s="303"/>
      <c r="B539" s="41" t="s">
        <v>34</v>
      </c>
      <c r="C539" s="41" t="s">
        <v>33</v>
      </c>
      <c r="D539" s="304"/>
      <c r="E539" s="305"/>
      <c r="F539" s="30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MXjHJDWH3xxxewUYTlsRcFXK/ocOC3GKKS5V3flFUkLZnUVVRaPHDhBGcgY06PWsRjacF9FihvkRbtC2puC62Q==" saltValue="4RVFtLL1AXyG5wIBpsche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2"/>
      <c r="E1" s="322"/>
      <c r="F1" s="322"/>
      <c r="G1" s="32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3" t="s">
        <v>50</v>
      </c>
      <c r="B6" s="343"/>
      <c r="C6" s="343"/>
      <c r="D6" s="343"/>
      <c r="E6" s="343"/>
      <c r="F6" s="343"/>
      <c r="G6" s="125"/>
    </row>
    <row r="7" spans="1:7" s="12" customFormat="1" ht="21.75" customHeight="1" x14ac:dyDescent="0.45">
      <c r="A7" s="324" t="str">
        <f>'A5 Exploitation'!A8:F8</f>
        <v>CM Rades</v>
      </c>
      <c r="B7" s="324"/>
      <c r="C7" s="324"/>
      <c r="D7" s="324"/>
      <c r="E7" s="324"/>
      <c r="F7" s="324"/>
      <c r="G7" s="125"/>
    </row>
    <row r="8" spans="1:7" s="12" customFormat="1" ht="24" x14ac:dyDescent="0.45">
      <c r="A8" s="14" t="s">
        <v>42</v>
      </c>
      <c r="B8" s="344">
        <f>'A5 Exploitation'!B9:F9</f>
        <v>0</v>
      </c>
      <c r="C8" s="344"/>
      <c r="D8" s="344"/>
      <c r="E8" s="344"/>
      <c r="F8" s="344"/>
      <c r="G8" s="125"/>
    </row>
    <row r="9" spans="1:7" s="12" customFormat="1" ht="24" x14ac:dyDescent="0.45">
      <c r="A9" s="15" t="s">
        <v>44</v>
      </c>
      <c r="B9" s="345">
        <f>'A5 Exploitation'!B10:F10</f>
        <v>0</v>
      </c>
      <c r="C9" s="345"/>
      <c r="D9" s="345"/>
      <c r="E9" s="345"/>
      <c r="F9" s="345"/>
      <c r="G9" s="125"/>
    </row>
    <row r="10" spans="1:7" s="12" customFormat="1" ht="24" x14ac:dyDescent="0.45">
      <c r="A10" s="14" t="s">
        <v>43</v>
      </c>
      <c r="B10" s="342">
        <f>'A5 Exploitation'!B11:F11</f>
        <v>0</v>
      </c>
      <c r="C10" s="342"/>
      <c r="D10" s="342"/>
      <c r="E10" s="342"/>
      <c r="F10" s="342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03" t="s">
        <v>30</v>
      </c>
      <c r="B13" s="304" t="s">
        <v>31</v>
      </c>
      <c r="C13" s="304"/>
      <c r="D13" s="304" t="s">
        <v>46</v>
      </c>
      <c r="E13" s="304" t="s">
        <v>190</v>
      </c>
      <c r="F13" s="304" t="s">
        <v>191</v>
      </c>
      <c r="G13" s="112"/>
    </row>
    <row r="14" spans="1:7" s="12" customFormat="1" ht="12.75" customHeight="1" x14ac:dyDescent="0.3">
      <c r="A14" s="303"/>
      <c r="B14" s="34" t="s">
        <v>34</v>
      </c>
      <c r="C14" s="34" t="s">
        <v>33</v>
      </c>
      <c r="D14" s="304"/>
      <c r="E14" s="304"/>
      <c r="F14" s="30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4"/>
      <c r="C22" s="335"/>
      <c r="D22" s="258">
        <f>SUM(B17:C21)</f>
        <v>0</v>
      </c>
    </row>
    <row r="23" spans="1:7" x14ac:dyDescent="0.3">
      <c r="A23" s="329" t="s">
        <v>295</v>
      </c>
      <c r="B23" s="330"/>
      <c r="C23" s="33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7" t="s">
        <v>4</v>
      </c>
      <c r="B25" s="328"/>
      <c r="C25" s="328"/>
      <c r="D25" s="328"/>
      <c r="E25" s="328"/>
      <c r="F25" s="32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29" t="s">
        <v>36</v>
      </c>
      <c r="B33" s="330"/>
      <c r="C33" s="331"/>
      <c r="D33" s="257">
        <f>SUM(B26:C32)</f>
        <v>0</v>
      </c>
    </row>
    <row r="34" spans="1:7" x14ac:dyDescent="0.3">
      <c r="A34" s="329" t="s">
        <v>295</v>
      </c>
      <c r="B34" s="330"/>
      <c r="C34" s="33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7" t="s">
        <v>219</v>
      </c>
      <c r="B36" s="328"/>
      <c r="C36" s="328"/>
      <c r="D36" s="328"/>
      <c r="E36" s="328"/>
      <c r="F36" s="32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29" t="s">
        <v>36</v>
      </c>
      <c r="B42" s="330"/>
      <c r="C42" s="331"/>
      <c r="D42" s="257">
        <f>SUM(B37:C41)</f>
        <v>0</v>
      </c>
      <c r="E42" s="13"/>
      <c r="F42" s="13"/>
      <c r="G42" s="126"/>
    </row>
    <row r="43" spans="1:7" s="22" customFormat="1" x14ac:dyDescent="0.3">
      <c r="A43" s="329" t="s">
        <v>295</v>
      </c>
      <c r="B43" s="330"/>
      <c r="C43" s="33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39" t="s">
        <v>21</v>
      </c>
      <c r="B45" s="340"/>
      <c r="C45" s="340"/>
      <c r="D45" s="340"/>
      <c r="E45" s="340"/>
      <c r="F45" s="34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29" t="s">
        <v>36</v>
      </c>
      <c r="B52" s="330"/>
      <c r="C52" s="331"/>
      <c r="D52" s="257">
        <f>SUM(B46:C51)</f>
        <v>0</v>
      </c>
    </row>
    <row r="53" spans="1:7" x14ac:dyDescent="0.3">
      <c r="A53" s="329" t="s">
        <v>295</v>
      </c>
      <c r="B53" s="330"/>
      <c r="C53" s="33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7" t="s">
        <v>8</v>
      </c>
      <c r="B55" s="328"/>
      <c r="C55" s="328"/>
      <c r="D55" s="328"/>
      <c r="E55" s="328"/>
      <c r="F55" s="32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29" t="s">
        <v>36</v>
      </c>
      <c r="B63" s="330"/>
      <c r="C63" s="331"/>
      <c r="D63" s="257">
        <f>SUM(B56:C62)</f>
        <v>0</v>
      </c>
    </row>
    <row r="64" spans="1:7" x14ac:dyDescent="0.3">
      <c r="A64" s="329" t="s">
        <v>295</v>
      </c>
      <c r="B64" s="330"/>
      <c r="C64" s="33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7" t="s">
        <v>130</v>
      </c>
      <c r="B66" s="328"/>
      <c r="C66" s="328"/>
      <c r="D66" s="328"/>
      <c r="E66" s="328"/>
      <c r="F66" s="32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29" t="s">
        <v>36</v>
      </c>
      <c r="B84" s="330"/>
      <c r="C84" s="331"/>
      <c r="D84" s="257">
        <f>SUM(B67:C83)</f>
        <v>0</v>
      </c>
    </row>
    <row r="85" spans="1:7" x14ac:dyDescent="0.3">
      <c r="A85" s="329" t="s">
        <v>295</v>
      </c>
      <c r="B85" s="330"/>
      <c r="C85" s="33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7" t="s">
        <v>211</v>
      </c>
      <c r="B87" s="328"/>
      <c r="C87" s="328"/>
      <c r="D87" s="328"/>
      <c r="E87" s="328"/>
      <c r="F87" s="32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29" t="s">
        <v>36</v>
      </c>
      <c r="B102" s="330"/>
      <c r="C102" s="331"/>
      <c r="D102" s="257">
        <f>SUM(B88:C101)</f>
        <v>0</v>
      </c>
    </row>
    <row r="103" spans="1:7" x14ac:dyDescent="0.3">
      <c r="A103" s="329" t="s">
        <v>295</v>
      </c>
      <c r="B103" s="330"/>
      <c r="C103" s="33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7" t="s">
        <v>212</v>
      </c>
      <c r="B106" s="328"/>
      <c r="C106" s="328"/>
      <c r="D106" s="328"/>
      <c r="E106" s="328"/>
      <c r="F106" s="32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29" t="s">
        <v>36</v>
      </c>
      <c r="B118" s="330"/>
      <c r="C118" s="33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29" t="s">
        <v>295</v>
      </c>
      <c r="B119" s="330"/>
      <c r="C119" s="33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7" t="s">
        <v>185</v>
      </c>
      <c r="B121" s="328"/>
      <c r="C121" s="328"/>
      <c r="D121" s="328"/>
      <c r="E121" s="328"/>
      <c r="F121" s="32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29" t="s">
        <v>36</v>
      </c>
      <c r="B133" s="330"/>
      <c r="C133" s="331"/>
      <c r="D133" s="257">
        <f>SUM(B122:C132)</f>
        <v>0</v>
      </c>
    </row>
    <row r="134" spans="1:7" x14ac:dyDescent="0.3">
      <c r="A134" s="329" t="s">
        <v>295</v>
      </c>
      <c r="B134" s="330"/>
      <c r="C134" s="33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7" t="s">
        <v>71</v>
      </c>
      <c r="B136" s="328"/>
      <c r="C136" s="328"/>
      <c r="D136" s="328"/>
      <c r="E136" s="328"/>
      <c r="F136" s="32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29" t="s">
        <v>36</v>
      </c>
      <c r="B149" s="330"/>
      <c r="C149" s="331"/>
      <c r="D149" s="257">
        <f>SUM(B137:C148)</f>
        <v>0</v>
      </c>
    </row>
    <row r="150" spans="1:7" x14ac:dyDescent="0.3">
      <c r="A150" s="329" t="s">
        <v>295</v>
      </c>
      <c r="B150" s="330"/>
      <c r="C150" s="33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7" t="s">
        <v>217</v>
      </c>
      <c r="B152" s="328"/>
      <c r="C152" s="328"/>
      <c r="D152" s="328"/>
      <c r="E152" s="328"/>
      <c r="F152" s="32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29" t="s">
        <v>36</v>
      </c>
      <c r="B161" s="334"/>
      <c r="C161" s="335"/>
      <c r="D161" s="258">
        <f>SUM(B153:C160)</f>
        <v>0</v>
      </c>
    </row>
    <row r="162" spans="1:7" x14ac:dyDescent="0.3">
      <c r="A162" s="329" t="s">
        <v>295</v>
      </c>
      <c r="B162" s="330"/>
      <c r="C162" s="33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7" t="s">
        <v>77</v>
      </c>
      <c r="B164" s="328"/>
      <c r="C164" s="328"/>
      <c r="D164" s="328"/>
      <c r="E164" s="328"/>
      <c r="F164" s="32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29" t="s">
        <v>36</v>
      </c>
      <c r="B169" s="330"/>
      <c r="C169" s="331"/>
      <c r="D169" s="257">
        <f>SUM(B165:C168)</f>
        <v>0</v>
      </c>
    </row>
    <row r="170" spans="1:7" x14ac:dyDescent="0.3">
      <c r="A170" s="329" t="s">
        <v>295</v>
      </c>
      <c r="B170" s="330"/>
      <c r="C170" s="33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2" t="s">
        <v>17</v>
      </c>
      <c r="B172" s="333"/>
      <c r="C172" s="333"/>
      <c r="D172" s="333"/>
      <c r="E172" s="333"/>
      <c r="F172" s="33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29" t="s">
        <v>36</v>
      </c>
      <c r="B177" s="330"/>
      <c r="C177" s="331"/>
      <c r="D177" s="257">
        <f>SUM(B173:C176)</f>
        <v>0</v>
      </c>
    </row>
    <row r="178" spans="1:7" x14ac:dyDescent="0.3">
      <c r="A178" s="329" t="s">
        <v>295</v>
      </c>
      <c r="B178" s="330"/>
      <c r="C178" s="33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7" t="s">
        <v>78</v>
      </c>
      <c r="B180" s="328"/>
      <c r="C180" s="328"/>
      <c r="D180" s="328"/>
      <c r="E180" s="328"/>
      <c r="F180" s="32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29" t="s">
        <v>36</v>
      </c>
      <c r="B186" s="330"/>
      <c r="C186" s="331"/>
      <c r="D186" s="257">
        <f>SUM(B181:C185)</f>
        <v>0</v>
      </c>
    </row>
    <row r="187" spans="1:7" x14ac:dyDescent="0.3">
      <c r="A187" s="329" t="s">
        <v>295</v>
      </c>
      <c r="B187" s="330"/>
      <c r="C187" s="33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7" t="s">
        <v>216</v>
      </c>
      <c r="B189" s="328"/>
      <c r="C189" s="328"/>
      <c r="D189" s="328"/>
      <c r="E189" s="328"/>
      <c r="F189" s="32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29" t="s">
        <v>36</v>
      </c>
      <c r="B194" s="330"/>
      <c r="C194" s="331"/>
      <c r="D194" s="54">
        <f>SUM(B190:C193)</f>
        <v>0</v>
      </c>
    </row>
    <row r="195" spans="1:6" x14ac:dyDescent="0.3">
      <c r="A195" s="329" t="s">
        <v>295</v>
      </c>
      <c r="B195" s="330"/>
      <c r="C195" s="33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topLeftCell="A19" zoomScale="60" workbookViewId="0">
      <selection activeCell="C34" sqref="C3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2"/>
      <c r="E1" s="322"/>
      <c r="F1" s="322"/>
      <c r="G1" s="32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25"/>
    </row>
    <row r="8" spans="1:7" ht="29.25" x14ac:dyDescent="0.45">
      <c r="A8" s="324" t="str">
        <f>'Page de garde'!D18</f>
        <v>CM Rades</v>
      </c>
      <c r="B8" s="324"/>
      <c r="C8" s="324"/>
      <c r="D8" s="324"/>
      <c r="E8" s="324"/>
      <c r="F8" s="324"/>
      <c r="G8" s="125"/>
    </row>
    <row r="9" spans="1:7" ht="24" x14ac:dyDescent="0.45">
      <c r="A9" s="14" t="s">
        <v>42</v>
      </c>
      <c r="B9" s="325"/>
      <c r="C9" s="325"/>
      <c r="D9" s="325"/>
      <c r="E9" s="325"/>
      <c r="F9" s="325"/>
      <c r="G9" s="125"/>
    </row>
    <row r="10" spans="1:7" ht="24" x14ac:dyDescent="0.45">
      <c r="A10" s="15" t="s">
        <v>44</v>
      </c>
      <c r="B10" s="326"/>
      <c r="C10" s="326"/>
      <c r="D10" s="326"/>
      <c r="E10" s="326"/>
      <c r="F10" s="326"/>
      <c r="G10" s="125"/>
    </row>
    <row r="11" spans="1:7" ht="24" x14ac:dyDescent="0.45">
      <c r="A11" s="14" t="s">
        <v>43</v>
      </c>
      <c r="B11" s="321"/>
      <c r="C11" s="321"/>
      <c r="D11" s="321"/>
      <c r="E11" s="321"/>
      <c r="F11" s="321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3" t="s">
        <v>30</v>
      </c>
      <c r="B17" s="304" t="s">
        <v>31</v>
      </c>
      <c r="C17" s="304"/>
      <c r="D17" s="304" t="s">
        <v>46</v>
      </c>
      <c r="E17" s="305" t="s">
        <v>310</v>
      </c>
      <c r="F17" s="305" t="s">
        <v>358</v>
      </c>
    </row>
    <row r="18" spans="1:8" ht="16.5" customHeight="1" x14ac:dyDescent="0.3">
      <c r="A18" s="303"/>
      <c r="B18" s="41" t="s">
        <v>34</v>
      </c>
      <c r="C18" s="41" t="s">
        <v>33</v>
      </c>
      <c r="D18" s="304"/>
      <c r="E18" s="305"/>
      <c r="F18" s="30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3" t="s">
        <v>379</v>
      </c>
      <c r="B38" s="314"/>
      <c r="C38" s="314"/>
      <c r="D38" s="314"/>
      <c r="E38" s="314"/>
      <c r="F38" s="31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3" t="s">
        <v>30</v>
      </c>
      <c r="B50" s="304" t="s">
        <v>31</v>
      </c>
      <c r="C50" s="304"/>
      <c r="D50" s="304" t="s">
        <v>46</v>
      </c>
      <c r="E50" s="305" t="s">
        <v>310</v>
      </c>
      <c r="F50" s="305" t="s">
        <v>360</v>
      </c>
      <c r="G50" s="127"/>
    </row>
    <row r="51" spans="1:7" ht="16.5" customHeight="1" x14ac:dyDescent="0.3">
      <c r="A51" s="303"/>
      <c r="B51" s="41" t="s">
        <v>34</v>
      </c>
      <c r="C51" s="41" t="s">
        <v>33</v>
      </c>
      <c r="D51" s="304"/>
      <c r="E51" s="305"/>
      <c r="F51" s="30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3" t="s">
        <v>379</v>
      </c>
      <c r="B94" s="314"/>
      <c r="C94" s="314"/>
      <c r="D94" s="314"/>
      <c r="E94" s="314"/>
      <c r="F94" s="31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3" t="s">
        <v>30</v>
      </c>
      <c r="B107" s="304" t="s">
        <v>31</v>
      </c>
      <c r="C107" s="304"/>
      <c r="D107" s="304" t="s">
        <v>46</v>
      </c>
      <c r="E107" s="305" t="s">
        <v>310</v>
      </c>
      <c r="F107" s="305" t="s">
        <v>360</v>
      </c>
    </row>
    <row r="108" spans="1:7" ht="16.5" customHeight="1" x14ac:dyDescent="0.3">
      <c r="A108" s="303"/>
      <c r="B108" s="41" t="s">
        <v>34</v>
      </c>
      <c r="C108" s="41" t="s">
        <v>33</v>
      </c>
      <c r="D108" s="304"/>
      <c r="E108" s="305"/>
      <c r="F108" s="30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6" t="s">
        <v>379</v>
      </c>
      <c r="B148" s="317"/>
      <c r="C148" s="317"/>
      <c r="D148" s="31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3" t="s">
        <v>30</v>
      </c>
      <c r="B162" s="304" t="s">
        <v>31</v>
      </c>
      <c r="C162" s="304"/>
      <c r="D162" s="304" t="s">
        <v>46</v>
      </c>
      <c r="E162" s="305" t="s">
        <v>310</v>
      </c>
      <c r="F162" s="305" t="s">
        <v>360</v>
      </c>
      <c r="G162" s="127"/>
    </row>
    <row r="163" spans="1:7" ht="16.5" customHeight="1" x14ac:dyDescent="0.3">
      <c r="A163" s="303"/>
      <c r="B163" s="41" t="s">
        <v>34</v>
      </c>
      <c r="C163" s="41" t="s">
        <v>33</v>
      </c>
      <c r="D163" s="304"/>
      <c r="E163" s="305"/>
      <c r="F163" s="30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09" t="s">
        <v>379</v>
      </c>
      <c r="B195" s="309"/>
      <c r="C195" s="309"/>
      <c r="D195" s="309"/>
      <c r="E195" s="309"/>
      <c r="F195" s="30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3" t="s">
        <v>30</v>
      </c>
      <c r="B209" s="304" t="s">
        <v>31</v>
      </c>
      <c r="C209" s="304"/>
      <c r="D209" s="304" t="s">
        <v>46</v>
      </c>
      <c r="E209" s="305" t="s">
        <v>310</v>
      </c>
      <c r="F209" s="305" t="s">
        <v>360</v>
      </c>
      <c r="G209" s="127"/>
    </row>
    <row r="210" spans="1:7" ht="16.5" customHeight="1" x14ac:dyDescent="0.3">
      <c r="A210" s="303"/>
      <c r="B210" s="41" t="s">
        <v>34</v>
      </c>
      <c r="C210" s="41" t="s">
        <v>33</v>
      </c>
      <c r="D210" s="304"/>
      <c r="E210" s="305"/>
      <c r="F210" s="30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09" t="s">
        <v>379</v>
      </c>
      <c r="B256" s="309"/>
      <c r="C256" s="309"/>
      <c r="D256" s="309"/>
      <c r="E256" s="309"/>
      <c r="F256" s="30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3" t="s">
        <v>30</v>
      </c>
      <c r="B270" s="304" t="s">
        <v>31</v>
      </c>
      <c r="C270" s="304"/>
      <c r="D270" s="304" t="s">
        <v>46</v>
      </c>
      <c r="E270" s="305" t="s">
        <v>310</v>
      </c>
      <c r="F270" s="305" t="s">
        <v>360</v>
      </c>
      <c r="G270" s="214"/>
    </row>
    <row r="271" spans="1:7" s="16" customFormat="1" ht="16.5" customHeight="1" x14ac:dyDescent="0.3">
      <c r="A271" s="303"/>
      <c r="B271" s="41" t="s">
        <v>34</v>
      </c>
      <c r="C271" s="41" t="s">
        <v>33</v>
      </c>
      <c r="D271" s="304"/>
      <c r="E271" s="305"/>
      <c r="F271" s="30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0" t="s">
        <v>396</v>
      </c>
      <c r="B308" s="311"/>
      <c r="C308" s="311"/>
      <c r="D308" s="311"/>
      <c r="E308" s="311"/>
      <c r="F308" s="31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3" t="s">
        <v>30</v>
      </c>
      <c r="B322" s="304" t="s">
        <v>31</v>
      </c>
      <c r="C322" s="304"/>
      <c r="D322" s="304" t="s">
        <v>46</v>
      </c>
      <c r="E322" s="305" t="s">
        <v>310</v>
      </c>
      <c r="F322" s="305" t="s">
        <v>360</v>
      </c>
      <c r="G322" s="127"/>
    </row>
    <row r="323" spans="1:7" ht="16.5" customHeight="1" x14ac:dyDescent="0.3">
      <c r="A323" s="303"/>
      <c r="B323" s="41" t="s">
        <v>34</v>
      </c>
      <c r="C323" s="41" t="s">
        <v>33</v>
      </c>
      <c r="D323" s="304"/>
      <c r="E323" s="305"/>
      <c r="F323" s="30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0" t="s">
        <v>379</v>
      </c>
      <c r="B349" s="311"/>
      <c r="C349" s="311"/>
      <c r="D349" s="311"/>
      <c r="E349" s="311"/>
      <c r="F349" s="31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3" t="s">
        <v>30</v>
      </c>
      <c r="B362" s="304" t="s">
        <v>31</v>
      </c>
      <c r="C362" s="304"/>
      <c r="D362" s="304" t="s">
        <v>46</v>
      </c>
      <c r="E362" s="305" t="s">
        <v>310</v>
      </c>
      <c r="F362" s="305" t="s">
        <v>360</v>
      </c>
      <c r="G362" s="127"/>
    </row>
    <row r="363" spans="1:7" ht="16.5" customHeight="1" x14ac:dyDescent="0.3">
      <c r="A363" s="303"/>
      <c r="B363" s="41" t="s">
        <v>34</v>
      </c>
      <c r="C363" s="41" t="s">
        <v>33</v>
      </c>
      <c r="D363" s="304"/>
      <c r="E363" s="305"/>
      <c r="F363" s="30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09" t="s">
        <v>379</v>
      </c>
      <c r="B383" s="309"/>
      <c r="C383" s="309"/>
      <c r="D383" s="309"/>
      <c r="E383" s="309"/>
      <c r="F383" s="30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3" t="s">
        <v>30</v>
      </c>
      <c r="B395" s="304" t="s">
        <v>31</v>
      </c>
      <c r="C395" s="304"/>
      <c r="D395" s="304" t="s">
        <v>46</v>
      </c>
      <c r="E395" s="305" t="s">
        <v>310</v>
      </c>
      <c r="F395" s="305" t="s">
        <v>360</v>
      </c>
      <c r="G395" s="127"/>
    </row>
    <row r="396" spans="1:7" ht="16.5" customHeight="1" x14ac:dyDescent="0.3">
      <c r="A396" s="303"/>
      <c r="B396" s="41" t="s">
        <v>34</v>
      </c>
      <c r="C396" s="41" t="s">
        <v>33</v>
      </c>
      <c r="D396" s="304"/>
      <c r="E396" s="305"/>
      <c r="F396" s="30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09" t="s">
        <v>379</v>
      </c>
      <c r="B435" s="309"/>
      <c r="C435" s="309"/>
      <c r="D435" s="309"/>
      <c r="E435" s="309"/>
      <c r="F435" s="30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3" t="s">
        <v>30</v>
      </c>
      <c r="B448" s="304" t="s">
        <v>31</v>
      </c>
      <c r="C448" s="304"/>
      <c r="D448" s="304" t="s">
        <v>46</v>
      </c>
      <c r="E448" s="305" t="s">
        <v>310</v>
      </c>
      <c r="F448" s="305" t="s">
        <v>360</v>
      </c>
      <c r="G448" s="127"/>
    </row>
    <row r="449" spans="1:6" ht="16.5" customHeight="1" x14ac:dyDescent="0.3">
      <c r="A449" s="303"/>
      <c r="B449" s="41" t="s">
        <v>34</v>
      </c>
      <c r="C449" s="41" t="s">
        <v>33</v>
      </c>
      <c r="D449" s="304"/>
      <c r="E449" s="305"/>
      <c r="F449" s="30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6" t="s">
        <v>379</v>
      </c>
      <c r="B471" s="307"/>
      <c r="C471" s="307"/>
      <c r="D471" s="307"/>
      <c r="E471" s="307"/>
      <c r="F471" s="30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8" t="s">
        <v>367</v>
      </c>
      <c r="B483" s="308"/>
      <c r="C483" s="308"/>
      <c r="D483" s="30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3" t="s">
        <v>30</v>
      </c>
      <c r="B485" s="304" t="s">
        <v>31</v>
      </c>
      <c r="C485" s="304"/>
      <c r="D485" s="304" t="s">
        <v>46</v>
      </c>
      <c r="E485" s="305" t="s">
        <v>310</v>
      </c>
      <c r="F485" s="305" t="s">
        <v>360</v>
      </c>
      <c r="G485" s="127"/>
    </row>
    <row r="486" spans="1:7" ht="16.5" customHeight="1" x14ac:dyDescent="0.3">
      <c r="A486" s="303"/>
      <c r="B486" s="41" t="s">
        <v>34</v>
      </c>
      <c r="C486" s="41" t="s">
        <v>33</v>
      </c>
      <c r="D486" s="304"/>
      <c r="E486" s="305"/>
      <c r="F486" s="30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3" t="s">
        <v>30</v>
      </c>
      <c r="B507" s="304" t="s">
        <v>31</v>
      </c>
      <c r="C507" s="304"/>
      <c r="D507" s="304" t="s">
        <v>46</v>
      </c>
      <c r="E507" s="305" t="s">
        <v>310</v>
      </c>
      <c r="F507" s="305" t="s">
        <v>360</v>
      </c>
      <c r="G507" s="127"/>
    </row>
    <row r="508" spans="1:7" ht="16.5" customHeight="1" x14ac:dyDescent="0.3">
      <c r="A508" s="303"/>
      <c r="B508" s="41" t="s">
        <v>34</v>
      </c>
      <c r="C508" s="41" t="s">
        <v>33</v>
      </c>
      <c r="D508" s="304"/>
      <c r="E508" s="305"/>
      <c r="F508" s="30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3" t="s">
        <v>30</v>
      </c>
      <c r="B518" s="304" t="s">
        <v>31</v>
      </c>
      <c r="C518" s="304"/>
      <c r="D518" s="304" t="s">
        <v>46</v>
      </c>
      <c r="E518" s="305" t="s">
        <v>310</v>
      </c>
      <c r="F518" s="305" t="s">
        <v>360</v>
      </c>
      <c r="G518" s="127"/>
    </row>
    <row r="519" spans="1:7" ht="16.5" customHeight="1" x14ac:dyDescent="0.3">
      <c r="A519" s="303"/>
      <c r="B519" s="41" t="s">
        <v>34</v>
      </c>
      <c r="C519" s="41" t="s">
        <v>33</v>
      </c>
      <c r="D519" s="304"/>
      <c r="E519" s="305"/>
      <c r="F519" s="30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3" t="s">
        <v>30</v>
      </c>
      <c r="B538" s="304" t="s">
        <v>31</v>
      </c>
      <c r="C538" s="304"/>
      <c r="D538" s="304" t="s">
        <v>46</v>
      </c>
      <c r="E538" s="305" t="s">
        <v>310</v>
      </c>
      <c r="F538" s="305" t="s">
        <v>360</v>
      </c>
      <c r="G538" s="127"/>
    </row>
    <row r="539" spans="1:7" ht="16.5" customHeight="1" x14ac:dyDescent="0.3">
      <c r="A539" s="303"/>
      <c r="B539" s="41" t="s">
        <v>34</v>
      </c>
      <c r="C539" s="41" t="s">
        <v>33</v>
      </c>
      <c r="D539" s="304"/>
      <c r="E539" s="305"/>
      <c r="F539" s="30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tT9jlZPZCjCmtc6FLPhEKzQDBuFzfyP41ycr103oBuNg9d6HBDMw0kgyzcGyaE5amd8ps3mqOPLlgHiYM6n/fg==" saltValue="V7NpNzz1c2w/NQrxTdrAY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2"/>
      <c r="E1" s="322"/>
      <c r="F1" s="322"/>
      <c r="G1" s="32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3" t="s">
        <v>50</v>
      </c>
      <c r="B6" s="343"/>
      <c r="C6" s="343"/>
      <c r="D6" s="343"/>
      <c r="E6" s="343"/>
      <c r="F6" s="343"/>
      <c r="G6" s="125"/>
    </row>
    <row r="7" spans="1:7" s="12" customFormat="1" ht="21.75" customHeight="1" x14ac:dyDescent="0.45">
      <c r="A7" s="324" t="str">
        <f>'A6 Exploitation'!A8:F8</f>
        <v>CM Rades</v>
      </c>
      <c r="B7" s="324"/>
      <c r="C7" s="324"/>
      <c r="D7" s="324"/>
      <c r="E7" s="324"/>
      <c r="F7" s="324"/>
      <c r="G7" s="125"/>
    </row>
    <row r="8" spans="1:7" s="12" customFormat="1" ht="24" x14ac:dyDescent="0.45">
      <c r="A8" s="14" t="s">
        <v>42</v>
      </c>
      <c r="B8" s="344">
        <f>'A6 Exploitation'!B9:F9</f>
        <v>0</v>
      </c>
      <c r="C8" s="344"/>
      <c r="D8" s="344"/>
      <c r="E8" s="344"/>
      <c r="F8" s="344"/>
      <c r="G8" s="125"/>
    </row>
    <row r="9" spans="1:7" s="12" customFormat="1" ht="24" x14ac:dyDescent="0.45">
      <c r="A9" s="15" t="s">
        <v>44</v>
      </c>
      <c r="B9" s="345">
        <f>'A6 Exploitation'!B10:F10</f>
        <v>0</v>
      </c>
      <c r="C9" s="345"/>
      <c r="D9" s="345"/>
      <c r="E9" s="345"/>
      <c r="F9" s="345"/>
      <c r="G9" s="125"/>
    </row>
    <row r="10" spans="1:7" s="12" customFormat="1" ht="24" x14ac:dyDescent="0.45">
      <c r="A10" s="14" t="s">
        <v>43</v>
      </c>
      <c r="B10" s="342">
        <f>'A6 Exploitation'!B11:F11</f>
        <v>0</v>
      </c>
      <c r="C10" s="342"/>
      <c r="D10" s="342"/>
      <c r="E10" s="342"/>
      <c r="F10" s="342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03" t="s">
        <v>30</v>
      </c>
      <c r="B13" s="304" t="s">
        <v>31</v>
      </c>
      <c r="C13" s="304"/>
      <c r="D13" s="304" t="s">
        <v>46</v>
      </c>
      <c r="E13" s="304" t="s">
        <v>190</v>
      </c>
      <c r="F13" s="304" t="s">
        <v>191</v>
      </c>
      <c r="G13" s="112"/>
    </row>
    <row r="14" spans="1:7" s="12" customFormat="1" ht="12.75" customHeight="1" x14ac:dyDescent="0.3">
      <c r="A14" s="303"/>
      <c r="B14" s="34" t="s">
        <v>34</v>
      </c>
      <c r="C14" s="34" t="s">
        <v>33</v>
      </c>
      <c r="D14" s="304"/>
      <c r="E14" s="304"/>
      <c r="F14" s="30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4"/>
      <c r="C22" s="335"/>
      <c r="D22" s="258">
        <f>SUM(B17:C21)</f>
        <v>0</v>
      </c>
    </row>
    <row r="23" spans="1:7" x14ac:dyDescent="0.3">
      <c r="A23" s="329" t="s">
        <v>295</v>
      </c>
      <c r="B23" s="330"/>
      <c r="C23" s="33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7" t="s">
        <v>4</v>
      </c>
      <c r="B25" s="328"/>
      <c r="C25" s="328"/>
      <c r="D25" s="328"/>
      <c r="E25" s="328"/>
      <c r="F25" s="32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29" t="s">
        <v>36</v>
      </c>
      <c r="B33" s="330"/>
      <c r="C33" s="331"/>
      <c r="D33" s="257">
        <f>SUM(B26:C32)</f>
        <v>0</v>
      </c>
    </row>
    <row r="34" spans="1:7" x14ac:dyDescent="0.3">
      <c r="A34" s="329" t="s">
        <v>295</v>
      </c>
      <c r="B34" s="330"/>
      <c r="C34" s="33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7" t="s">
        <v>219</v>
      </c>
      <c r="B36" s="328"/>
      <c r="C36" s="328"/>
      <c r="D36" s="328"/>
      <c r="E36" s="328"/>
      <c r="F36" s="32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29" t="s">
        <v>36</v>
      </c>
      <c r="B42" s="330"/>
      <c r="C42" s="331"/>
      <c r="D42" s="257">
        <f>SUM(B37:C41)</f>
        <v>0</v>
      </c>
      <c r="E42" s="13"/>
      <c r="F42" s="13"/>
      <c r="G42" s="126"/>
    </row>
    <row r="43" spans="1:7" s="22" customFormat="1" x14ac:dyDescent="0.3">
      <c r="A43" s="329" t="s">
        <v>295</v>
      </c>
      <c r="B43" s="330"/>
      <c r="C43" s="33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39" t="s">
        <v>21</v>
      </c>
      <c r="B45" s="340"/>
      <c r="C45" s="340"/>
      <c r="D45" s="340"/>
      <c r="E45" s="340"/>
      <c r="F45" s="34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29" t="s">
        <v>36</v>
      </c>
      <c r="B52" s="330"/>
      <c r="C52" s="331"/>
      <c r="D52" s="257">
        <f>SUM(B46:C51)</f>
        <v>0</v>
      </c>
    </row>
    <row r="53" spans="1:7" x14ac:dyDescent="0.3">
      <c r="A53" s="329" t="s">
        <v>295</v>
      </c>
      <c r="B53" s="330"/>
      <c r="C53" s="33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7" t="s">
        <v>8</v>
      </c>
      <c r="B55" s="328"/>
      <c r="C55" s="328"/>
      <c r="D55" s="328"/>
      <c r="E55" s="328"/>
      <c r="F55" s="32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29" t="s">
        <v>36</v>
      </c>
      <c r="B63" s="330"/>
      <c r="C63" s="331"/>
      <c r="D63" s="257">
        <f>SUM(B56:C62)</f>
        <v>0</v>
      </c>
    </row>
    <row r="64" spans="1:7" x14ac:dyDescent="0.3">
      <c r="A64" s="329" t="s">
        <v>295</v>
      </c>
      <c r="B64" s="330"/>
      <c r="C64" s="33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7" t="s">
        <v>130</v>
      </c>
      <c r="B66" s="328"/>
      <c r="C66" s="328"/>
      <c r="D66" s="328"/>
      <c r="E66" s="328"/>
      <c r="F66" s="32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29" t="s">
        <v>36</v>
      </c>
      <c r="B84" s="330"/>
      <c r="C84" s="331"/>
      <c r="D84" s="257">
        <f>SUM(B67:C83)</f>
        <v>0</v>
      </c>
    </row>
    <row r="85" spans="1:7" x14ac:dyDescent="0.3">
      <c r="A85" s="329" t="s">
        <v>295</v>
      </c>
      <c r="B85" s="330"/>
      <c r="C85" s="33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7" t="s">
        <v>211</v>
      </c>
      <c r="B87" s="328"/>
      <c r="C87" s="328"/>
      <c r="D87" s="328"/>
      <c r="E87" s="328"/>
      <c r="F87" s="32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29" t="s">
        <v>36</v>
      </c>
      <c r="B102" s="330"/>
      <c r="C102" s="331"/>
      <c r="D102" s="257">
        <f>SUM(B88:C101)</f>
        <v>0</v>
      </c>
    </row>
    <row r="103" spans="1:7" x14ac:dyDescent="0.3">
      <c r="A103" s="329" t="s">
        <v>295</v>
      </c>
      <c r="B103" s="330"/>
      <c r="C103" s="33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7" t="s">
        <v>212</v>
      </c>
      <c r="B106" s="328"/>
      <c r="C106" s="328"/>
      <c r="D106" s="328"/>
      <c r="E106" s="328"/>
      <c r="F106" s="32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29" t="s">
        <v>36</v>
      </c>
      <c r="B118" s="330"/>
      <c r="C118" s="33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29" t="s">
        <v>295</v>
      </c>
      <c r="B119" s="330"/>
      <c r="C119" s="33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7" t="s">
        <v>185</v>
      </c>
      <c r="B121" s="328"/>
      <c r="C121" s="328"/>
      <c r="D121" s="328"/>
      <c r="E121" s="328"/>
      <c r="F121" s="32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29" t="s">
        <v>36</v>
      </c>
      <c r="B133" s="330"/>
      <c r="C133" s="331"/>
      <c r="D133" s="257">
        <f>SUM(B122:C132)</f>
        <v>0</v>
      </c>
    </row>
    <row r="134" spans="1:7" x14ac:dyDescent="0.3">
      <c r="A134" s="329" t="s">
        <v>295</v>
      </c>
      <c r="B134" s="330"/>
      <c r="C134" s="33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7" t="s">
        <v>71</v>
      </c>
      <c r="B136" s="328"/>
      <c r="C136" s="328"/>
      <c r="D136" s="328"/>
      <c r="E136" s="328"/>
      <c r="F136" s="32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29" t="s">
        <v>36</v>
      </c>
      <c r="B149" s="330"/>
      <c r="C149" s="331"/>
      <c r="D149" s="257">
        <f>SUM(B137:C148)</f>
        <v>0</v>
      </c>
    </row>
    <row r="150" spans="1:7" x14ac:dyDescent="0.3">
      <c r="A150" s="329" t="s">
        <v>295</v>
      </c>
      <c r="B150" s="330"/>
      <c r="C150" s="33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7" t="s">
        <v>217</v>
      </c>
      <c r="B152" s="328"/>
      <c r="C152" s="328"/>
      <c r="D152" s="328"/>
      <c r="E152" s="328"/>
      <c r="F152" s="32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29" t="s">
        <v>36</v>
      </c>
      <c r="B161" s="334"/>
      <c r="C161" s="335"/>
      <c r="D161" s="258">
        <f>SUM(B153:C160)</f>
        <v>0</v>
      </c>
    </row>
    <row r="162" spans="1:7" x14ac:dyDescent="0.3">
      <c r="A162" s="329" t="s">
        <v>295</v>
      </c>
      <c r="B162" s="330"/>
      <c r="C162" s="33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7" t="s">
        <v>77</v>
      </c>
      <c r="B164" s="328"/>
      <c r="C164" s="328"/>
      <c r="D164" s="328"/>
      <c r="E164" s="328"/>
      <c r="F164" s="32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29" t="s">
        <v>36</v>
      </c>
      <c r="B169" s="330"/>
      <c r="C169" s="331"/>
      <c r="D169" s="257">
        <f>SUM(B165:C168)</f>
        <v>0</v>
      </c>
    </row>
    <row r="170" spans="1:7" x14ac:dyDescent="0.3">
      <c r="A170" s="329" t="s">
        <v>295</v>
      </c>
      <c r="B170" s="330"/>
      <c r="C170" s="33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2" t="s">
        <v>17</v>
      </c>
      <c r="B172" s="333"/>
      <c r="C172" s="333"/>
      <c r="D172" s="333"/>
      <c r="E172" s="333"/>
      <c r="F172" s="33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29" t="s">
        <v>36</v>
      </c>
      <c r="B177" s="330"/>
      <c r="C177" s="331"/>
      <c r="D177" s="257">
        <f>SUM(B173:C176)</f>
        <v>0</v>
      </c>
    </row>
    <row r="178" spans="1:7" x14ac:dyDescent="0.3">
      <c r="A178" s="329" t="s">
        <v>295</v>
      </c>
      <c r="B178" s="330"/>
      <c r="C178" s="33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7" t="s">
        <v>78</v>
      </c>
      <c r="B180" s="328"/>
      <c r="C180" s="328"/>
      <c r="D180" s="328"/>
      <c r="E180" s="328"/>
      <c r="F180" s="32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29" t="s">
        <v>36</v>
      </c>
      <c r="B186" s="330"/>
      <c r="C186" s="331"/>
      <c r="D186" s="257">
        <f>SUM(B181:C185)</f>
        <v>0</v>
      </c>
    </row>
    <row r="187" spans="1:7" x14ac:dyDescent="0.3">
      <c r="A187" s="329" t="s">
        <v>295</v>
      </c>
      <c r="B187" s="330"/>
      <c r="C187" s="33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7" t="s">
        <v>216</v>
      </c>
      <c r="B189" s="328"/>
      <c r="C189" s="328"/>
      <c r="D189" s="328"/>
      <c r="E189" s="328"/>
      <c r="F189" s="32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29" t="s">
        <v>36</v>
      </c>
      <c r="B194" s="330"/>
      <c r="C194" s="331"/>
      <c r="D194" s="54">
        <f>SUM(B190:C193)</f>
        <v>0</v>
      </c>
    </row>
    <row r="195" spans="1:6" x14ac:dyDescent="0.3">
      <c r="A195" s="329" t="s">
        <v>295</v>
      </c>
      <c r="B195" s="330"/>
      <c r="C195" s="33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tabSelected="1" view="pageBreakPreview" topLeftCell="A433" zoomScaleSheetLayoutView="100" workbookViewId="0">
      <selection activeCell="D444" sqref="D444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2"/>
      <c r="E1" s="322"/>
      <c r="F1" s="322"/>
      <c r="G1" s="322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25"/>
    </row>
    <row r="8" spans="1:7" ht="29.25" x14ac:dyDescent="0.45">
      <c r="A8" s="324" t="str">
        <f>'Page de garde'!D18</f>
        <v>CM Rades</v>
      </c>
      <c r="B8" s="324"/>
      <c r="C8" s="324"/>
      <c r="D8" s="324"/>
      <c r="E8" s="324"/>
      <c r="F8" s="324"/>
      <c r="G8" s="125"/>
    </row>
    <row r="9" spans="1:7" ht="24" x14ac:dyDescent="0.45">
      <c r="A9" s="14" t="s">
        <v>42</v>
      </c>
      <c r="B9" s="325" t="s">
        <v>427</v>
      </c>
      <c r="C9" s="325"/>
      <c r="D9" s="325"/>
      <c r="E9" s="325"/>
      <c r="F9" s="325"/>
      <c r="G9" s="125"/>
    </row>
    <row r="10" spans="1:7" ht="24" x14ac:dyDescent="0.45">
      <c r="A10" s="15" t="s">
        <v>44</v>
      </c>
      <c r="B10" s="326" t="s">
        <v>408</v>
      </c>
      <c r="C10" s="326"/>
      <c r="D10" s="326"/>
      <c r="E10" s="326"/>
      <c r="F10" s="326"/>
      <c r="G10" s="125"/>
    </row>
    <row r="11" spans="1:7" ht="24" x14ac:dyDescent="0.45">
      <c r="A11" s="14" t="s">
        <v>43</v>
      </c>
      <c r="B11" s="321">
        <v>43153</v>
      </c>
      <c r="C11" s="321"/>
      <c r="D11" s="321"/>
      <c r="E11" s="321"/>
      <c r="F11" s="321"/>
      <c r="G11" s="125"/>
    </row>
    <row r="12" spans="1:7" ht="24" x14ac:dyDescent="0.45">
      <c r="A12" s="14" t="s">
        <v>239</v>
      </c>
      <c r="B12" s="319">
        <f>D549</f>
        <v>0.89719626168224298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43153</v>
      </c>
      <c r="B16" s="188"/>
      <c r="C16" s="188"/>
      <c r="D16" s="188"/>
      <c r="E16" s="188"/>
      <c r="F16" s="202"/>
    </row>
    <row r="17" spans="1:8" ht="16.5" customHeight="1" x14ac:dyDescent="0.3">
      <c r="A17" s="303" t="s">
        <v>30</v>
      </c>
      <c r="B17" s="304" t="s">
        <v>31</v>
      </c>
      <c r="C17" s="304"/>
      <c r="D17" s="304" t="s">
        <v>46</v>
      </c>
      <c r="E17" s="305" t="s">
        <v>310</v>
      </c>
      <c r="F17" s="305" t="s">
        <v>358</v>
      </c>
    </row>
    <row r="18" spans="1:8" ht="16.5" customHeight="1" x14ac:dyDescent="0.3">
      <c r="A18" s="303"/>
      <c r="B18" s="41" t="s">
        <v>34</v>
      </c>
      <c r="C18" s="41" t="s">
        <v>33</v>
      </c>
      <c r="D18" s="304"/>
      <c r="E18" s="305"/>
      <c r="F18" s="30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ht="49.5" x14ac:dyDescent="0.3">
      <c r="A24" s="55" t="s">
        <v>264</v>
      </c>
      <c r="B24" s="130">
        <v>1</v>
      </c>
      <c r="C24" s="131"/>
      <c r="D24" s="127" t="s">
        <v>409</v>
      </c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5</v>
      </c>
    </row>
    <row r="26" spans="1:8" x14ac:dyDescent="0.3">
      <c r="A26" s="5" t="s">
        <v>35</v>
      </c>
      <c r="B26" s="132"/>
      <c r="C26" s="133"/>
      <c r="D26" s="134">
        <f>D25/(COUNT(B21:C24)*2)</f>
        <v>0.83333333333333337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49.5" x14ac:dyDescent="0.3">
      <c r="A35" s="190" t="s">
        <v>11</v>
      </c>
      <c r="B35" s="130">
        <v>1</v>
      </c>
      <c r="C35" s="136" t="str">
        <f>IF(B35=0, -5, "0")</f>
        <v>0</v>
      </c>
      <c r="D35" s="123" t="s">
        <v>410</v>
      </c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3" t="s">
        <v>379</v>
      </c>
      <c r="B38" s="314"/>
      <c r="C38" s="314"/>
      <c r="D38" s="314"/>
      <c r="E38" s="314"/>
      <c r="F38" s="31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26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0.9285714285714286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43153</v>
      </c>
      <c r="B49" s="124"/>
      <c r="C49" s="135"/>
      <c r="D49" s="124"/>
    </row>
    <row r="50" spans="1:7" x14ac:dyDescent="0.3">
      <c r="A50" s="303" t="s">
        <v>30</v>
      </c>
      <c r="B50" s="304" t="s">
        <v>31</v>
      </c>
      <c r="C50" s="304"/>
      <c r="D50" s="304" t="s">
        <v>46</v>
      </c>
      <c r="E50" s="305" t="s">
        <v>310</v>
      </c>
      <c r="F50" s="305" t="s">
        <v>360</v>
      </c>
      <c r="G50" s="127"/>
    </row>
    <row r="51" spans="1:7" x14ac:dyDescent="0.3">
      <c r="A51" s="303"/>
      <c r="B51" s="41" t="s">
        <v>34</v>
      </c>
      <c r="C51" s="41" t="s">
        <v>33</v>
      </c>
      <c r="D51" s="304"/>
      <c r="E51" s="305"/>
      <c r="F51" s="30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4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4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 t="s">
        <v>32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 t="s">
        <v>32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 t="s">
        <v>32</v>
      </c>
      <c r="C92" s="218"/>
      <c r="D92" s="147"/>
      <c r="E92" s="106"/>
      <c r="F92" s="204"/>
    </row>
    <row r="93" spans="1:7" x14ac:dyDescent="0.3">
      <c r="A93" s="4" t="s">
        <v>359</v>
      </c>
      <c r="B93" s="130" t="s">
        <v>32</v>
      </c>
      <c r="C93" s="130"/>
      <c r="D93" s="129"/>
      <c r="E93" s="94"/>
      <c r="F93" s="204"/>
    </row>
    <row r="94" spans="1:7" x14ac:dyDescent="0.3">
      <c r="A94" s="313" t="s">
        <v>379</v>
      </c>
      <c r="B94" s="314"/>
      <c r="C94" s="314"/>
      <c r="D94" s="314"/>
      <c r="E94" s="314"/>
      <c r="F94" s="315"/>
    </row>
    <row r="95" spans="1:7" ht="26.25" customHeight="1" x14ac:dyDescent="0.3">
      <c r="A95" s="229" t="s">
        <v>361</v>
      </c>
      <c r="B95" s="130" t="s">
        <v>32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 t="s">
        <v>32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 t="e">
        <f>D100/(COUNT(B88:C93,B95:C99)*2)</f>
        <v>#DIV/0!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 t="e">
        <f>D102/(COUNT(B88:C93,B53:C60,B65:C83,B95:C99)*2)</f>
        <v>#DIV/0!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43153</v>
      </c>
      <c r="B106" s="124"/>
      <c r="C106" s="135"/>
      <c r="D106" s="124"/>
    </row>
    <row r="107" spans="1:7" x14ac:dyDescent="0.3">
      <c r="A107" s="303" t="s">
        <v>30</v>
      </c>
      <c r="B107" s="304" t="s">
        <v>31</v>
      </c>
      <c r="C107" s="304"/>
      <c r="D107" s="304" t="s">
        <v>46</v>
      </c>
      <c r="E107" s="305" t="s">
        <v>310</v>
      </c>
      <c r="F107" s="305" t="s">
        <v>360</v>
      </c>
    </row>
    <row r="108" spans="1:7" x14ac:dyDescent="0.3">
      <c r="A108" s="303"/>
      <c r="B108" s="41" t="s">
        <v>34</v>
      </c>
      <c r="C108" s="41" t="s">
        <v>33</v>
      </c>
      <c r="D108" s="304"/>
      <c r="E108" s="305"/>
      <c r="F108" s="30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6" t="s">
        <v>379</v>
      </c>
      <c r="B148" s="317"/>
      <c r="C148" s="317"/>
      <c r="D148" s="31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43153</v>
      </c>
      <c r="B161" s="124"/>
      <c r="C161" s="135"/>
      <c r="D161" s="127"/>
    </row>
    <row r="162" spans="1:7" x14ac:dyDescent="0.3">
      <c r="A162" s="303" t="s">
        <v>30</v>
      </c>
      <c r="B162" s="304" t="s">
        <v>31</v>
      </c>
      <c r="C162" s="304"/>
      <c r="D162" s="304" t="s">
        <v>46</v>
      </c>
      <c r="E162" s="305" t="s">
        <v>310</v>
      </c>
      <c r="F162" s="305" t="s">
        <v>360</v>
      </c>
      <c r="G162" s="127"/>
    </row>
    <row r="163" spans="1:7" x14ac:dyDescent="0.3">
      <c r="A163" s="303"/>
      <c r="B163" s="41" t="s">
        <v>34</v>
      </c>
      <c r="C163" s="41" t="s">
        <v>33</v>
      </c>
      <c r="D163" s="304"/>
      <c r="E163" s="305"/>
      <c r="F163" s="30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09" t="s">
        <v>379</v>
      </c>
      <c r="B195" s="309"/>
      <c r="C195" s="309"/>
      <c r="D195" s="309"/>
      <c r="E195" s="309"/>
      <c r="F195" s="309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43153</v>
      </c>
      <c r="B208" s="124"/>
      <c r="C208" s="135"/>
      <c r="D208" s="124"/>
    </row>
    <row r="209" spans="1:7" x14ac:dyDescent="0.3">
      <c r="A209" s="303" t="s">
        <v>30</v>
      </c>
      <c r="B209" s="304" t="s">
        <v>31</v>
      </c>
      <c r="C209" s="304"/>
      <c r="D209" s="304" t="s">
        <v>46</v>
      </c>
      <c r="E209" s="305" t="s">
        <v>310</v>
      </c>
      <c r="F209" s="305" t="s">
        <v>360</v>
      </c>
      <c r="G209" s="127"/>
    </row>
    <row r="210" spans="1:7" x14ac:dyDescent="0.3">
      <c r="A210" s="303"/>
      <c r="B210" s="41" t="s">
        <v>34</v>
      </c>
      <c r="C210" s="41" t="s">
        <v>33</v>
      </c>
      <c r="D210" s="304"/>
      <c r="E210" s="305"/>
      <c r="F210" s="30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09" t="s">
        <v>379</v>
      </c>
      <c r="B256" s="309"/>
      <c r="C256" s="309"/>
      <c r="D256" s="309"/>
      <c r="E256" s="309"/>
      <c r="F256" s="309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43153</v>
      </c>
      <c r="B269" s="124"/>
      <c r="C269" s="135"/>
      <c r="D269" s="124"/>
      <c r="F269" s="206"/>
      <c r="G269" s="214"/>
    </row>
    <row r="270" spans="1:7" s="16" customFormat="1" x14ac:dyDescent="0.3">
      <c r="A270" s="303" t="s">
        <v>30</v>
      </c>
      <c r="B270" s="304" t="s">
        <v>31</v>
      </c>
      <c r="C270" s="304"/>
      <c r="D270" s="304" t="s">
        <v>46</v>
      </c>
      <c r="E270" s="305" t="s">
        <v>310</v>
      </c>
      <c r="F270" s="305" t="s">
        <v>360</v>
      </c>
      <c r="G270" s="214"/>
    </row>
    <row r="271" spans="1:7" s="16" customFormat="1" x14ac:dyDescent="0.3">
      <c r="A271" s="303"/>
      <c r="B271" s="41" t="s">
        <v>34</v>
      </c>
      <c r="C271" s="41" t="s">
        <v>33</v>
      </c>
      <c r="D271" s="304"/>
      <c r="E271" s="305"/>
      <c r="F271" s="30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0" t="s">
        <v>396</v>
      </c>
      <c r="B308" s="311"/>
      <c r="C308" s="311"/>
      <c r="D308" s="311"/>
      <c r="E308" s="311"/>
      <c r="F308" s="312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43153</v>
      </c>
      <c r="B321" s="124"/>
      <c r="C321" s="135"/>
      <c r="D321" s="127"/>
    </row>
    <row r="322" spans="1:7" x14ac:dyDescent="0.3">
      <c r="A322" s="303" t="s">
        <v>30</v>
      </c>
      <c r="B322" s="304" t="s">
        <v>31</v>
      </c>
      <c r="C322" s="304"/>
      <c r="D322" s="304" t="s">
        <v>46</v>
      </c>
      <c r="E322" s="305" t="s">
        <v>310</v>
      </c>
      <c r="F322" s="305" t="s">
        <v>360</v>
      </c>
      <c r="G322" s="127"/>
    </row>
    <row r="323" spans="1:7" x14ac:dyDescent="0.3">
      <c r="A323" s="303"/>
      <c r="B323" s="41" t="s">
        <v>34</v>
      </c>
      <c r="C323" s="41" t="s">
        <v>33</v>
      </c>
      <c r="D323" s="304"/>
      <c r="E323" s="305"/>
      <c r="F323" s="30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ht="49.5" x14ac:dyDescent="0.3">
      <c r="A337" s="70" t="s">
        <v>261</v>
      </c>
      <c r="B337" s="130">
        <v>1</v>
      </c>
      <c r="C337" s="131"/>
      <c r="D337" s="116" t="s">
        <v>416</v>
      </c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105.75" customHeight="1" x14ac:dyDescent="0.3">
      <c r="A341" s="70" t="s">
        <v>98</v>
      </c>
      <c r="B341" s="130">
        <v>1</v>
      </c>
      <c r="C341" s="131"/>
      <c r="D341" s="138" t="s">
        <v>411</v>
      </c>
      <c r="E341" s="95"/>
      <c r="F341" s="204"/>
    </row>
    <row r="342" spans="1:7" ht="66.75" x14ac:dyDescent="0.35">
      <c r="A342" s="261" t="s">
        <v>57</v>
      </c>
      <c r="B342" s="130">
        <v>0</v>
      </c>
      <c r="C342" s="136">
        <f>IF(B342=0, -10, IF(B342=1, -5, "0"))</f>
        <v>-10</v>
      </c>
      <c r="D342" s="129" t="s">
        <v>412</v>
      </c>
      <c r="E342" s="95" t="s">
        <v>413</v>
      </c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0" t="s">
        <v>379</v>
      </c>
      <c r="B349" s="311"/>
      <c r="C349" s="311"/>
      <c r="D349" s="311"/>
      <c r="E349" s="311"/>
      <c r="F349" s="31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18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0.52941176470588236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0.68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43153</v>
      </c>
      <c r="B361" s="124"/>
      <c r="C361" s="135"/>
      <c r="D361" s="124"/>
    </row>
    <row r="362" spans="1:7" x14ac:dyDescent="0.3">
      <c r="A362" s="303" t="s">
        <v>30</v>
      </c>
      <c r="B362" s="304" t="s">
        <v>31</v>
      </c>
      <c r="C362" s="304"/>
      <c r="D362" s="304" t="s">
        <v>46</v>
      </c>
      <c r="E362" s="305" t="s">
        <v>310</v>
      </c>
      <c r="F362" s="305" t="s">
        <v>360</v>
      </c>
      <c r="G362" s="127"/>
    </row>
    <row r="363" spans="1:7" x14ac:dyDescent="0.3">
      <c r="A363" s="303"/>
      <c r="B363" s="41" t="s">
        <v>34</v>
      </c>
      <c r="C363" s="41" t="s">
        <v>33</v>
      </c>
      <c r="D363" s="304"/>
      <c r="E363" s="305"/>
      <c r="F363" s="30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414</v>
      </c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66" x14ac:dyDescent="0.3">
      <c r="A377" s="70" t="s">
        <v>100</v>
      </c>
      <c r="B377" s="130">
        <v>1</v>
      </c>
      <c r="C377" s="130"/>
      <c r="D377" s="95" t="s">
        <v>415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3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09" t="s">
        <v>379</v>
      </c>
      <c r="B383" s="309"/>
      <c r="C383" s="309"/>
      <c r="D383" s="309"/>
      <c r="E383" s="309"/>
      <c r="F383" s="30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43153</v>
      </c>
      <c r="B394" s="124"/>
      <c r="C394" s="135"/>
      <c r="D394" s="127"/>
      <c r="G394" s="127"/>
    </row>
    <row r="395" spans="1:7" x14ac:dyDescent="0.3">
      <c r="A395" s="303" t="s">
        <v>30</v>
      </c>
      <c r="B395" s="304" t="s">
        <v>31</v>
      </c>
      <c r="C395" s="304"/>
      <c r="D395" s="304" t="s">
        <v>46</v>
      </c>
      <c r="E395" s="305" t="s">
        <v>310</v>
      </c>
      <c r="F395" s="305" t="s">
        <v>360</v>
      </c>
      <c r="G395" s="127"/>
    </row>
    <row r="396" spans="1:7" x14ac:dyDescent="0.3">
      <c r="A396" s="303"/>
      <c r="B396" s="41" t="s">
        <v>34</v>
      </c>
      <c r="C396" s="41" t="s">
        <v>33</v>
      </c>
      <c r="D396" s="304"/>
      <c r="E396" s="305"/>
      <c r="F396" s="30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41.2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09" t="s">
        <v>379</v>
      </c>
      <c r="B435" s="309"/>
      <c r="C435" s="309"/>
      <c r="D435" s="309"/>
      <c r="E435" s="309"/>
      <c r="F435" s="30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54" customHeight="1" x14ac:dyDescent="0.3">
      <c r="A437" s="10" t="s">
        <v>391</v>
      </c>
      <c r="B437" s="130">
        <v>1</v>
      </c>
      <c r="C437" s="130"/>
      <c r="D437" s="129" t="s">
        <v>425</v>
      </c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43153</v>
      </c>
      <c r="B447" s="124"/>
      <c r="C447" s="135"/>
      <c r="D447" s="124"/>
    </row>
    <row r="448" spans="1:7" x14ac:dyDescent="0.3">
      <c r="A448" s="303" t="s">
        <v>30</v>
      </c>
      <c r="B448" s="304" t="s">
        <v>31</v>
      </c>
      <c r="C448" s="304"/>
      <c r="D448" s="304" t="s">
        <v>46</v>
      </c>
      <c r="E448" s="305" t="s">
        <v>310</v>
      </c>
      <c r="F448" s="305" t="s">
        <v>360</v>
      </c>
      <c r="G448" s="127"/>
    </row>
    <row r="449" spans="1:6" x14ac:dyDescent="0.3">
      <c r="A449" s="303"/>
      <c r="B449" s="41" t="s">
        <v>34</v>
      </c>
      <c r="C449" s="41" t="s">
        <v>33</v>
      </c>
      <c r="D449" s="304"/>
      <c r="E449" s="305"/>
      <c r="F449" s="30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06" t="s">
        <v>379</v>
      </c>
      <c r="B471" s="307"/>
      <c r="C471" s="307"/>
      <c r="D471" s="307"/>
      <c r="E471" s="307"/>
      <c r="F471" s="307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8" t="s">
        <v>367</v>
      </c>
      <c r="B483" s="308"/>
      <c r="C483" s="308"/>
      <c r="D483" s="308"/>
      <c r="E483" s="185"/>
      <c r="F483" s="201"/>
    </row>
    <row r="484" spans="1:7" x14ac:dyDescent="0.3">
      <c r="A484" s="74">
        <f>B11</f>
        <v>43153</v>
      </c>
      <c r="B484" s="124"/>
      <c r="C484" s="135"/>
      <c r="D484" s="124"/>
    </row>
    <row r="485" spans="1:7" x14ac:dyDescent="0.3">
      <c r="A485" s="303" t="s">
        <v>30</v>
      </c>
      <c r="B485" s="304" t="s">
        <v>31</v>
      </c>
      <c r="C485" s="304"/>
      <c r="D485" s="304" t="s">
        <v>46</v>
      </c>
      <c r="E485" s="305" t="s">
        <v>310</v>
      </c>
      <c r="F485" s="305" t="s">
        <v>360</v>
      </c>
      <c r="G485" s="127"/>
    </row>
    <row r="486" spans="1:7" x14ac:dyDescent="0.3">
      <c r="A486" s="303"/>
      <c r="B486" s="41" t="s">
        <v>34</v>
      </c>
      <c r="C486" s="41" t="s">
        <v>33</v>
      </c>
      <c r="D486" s="304"/>
      <c r="E486" s="305"/>
      <c r="F486" s="30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428</v>
      </c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43153</v>
      </c>
      <c r="B506" s="124"/>
      <c r="C506" s="135"/>
      <c r="D506" s="124"/>
    </row>
    <row r="507" spans="1:7" x14ac:dyDescent="0.3">
      <c r="A507" s="303" t="s">
        <v>30</v>
      </c>
      <c r="B507" s="304" t="s">
        <v>31</v>
      </c>
      <c r="C507" s="304"/>
      <c r="D507" s="304" t="s">
        <v>46</v>
      </c>
      <c r="E507" s="305" t="s">
        <v>310</v>
      </c>
      <c r="F507" s="305" t="s">
        <v>360</v>
      </c>
      <c r="G507" s="127"/>
    </row>
    <row r="508" spans="1:7" x14ac:dyDescent="0.3">
      <c r="A508" s="303"/>
      <c r="B508" s="41" t="s">
        <v>34</v>
      </c>
      <c r="C508" s="41" t="s">
        <v>33</v>
      </c>
      <c r="D508" s="304"/>
      <c r="E508" s="305"/>
      <c r="F508" s="30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43153</v>
      </c>
      <c r="B517" s="124"/>
      <c r="C517" s="135"/>
      <c r="D517" s="124"/>
    </row>
    <row r="518" spans="1:7" x14ac:dyDescent="0.3">
      <c r="A518" s="303" t="s">
        <v>30</v>
      </c>
      <c r="B518" s="304" t="s">
        <v>31</v>
      </c>
      <c r="C518" s="304"/>
      <c r="D518" s="304" t="s">
        <v>46</v>
      </c>
      <c r="E518" s="305" t="s">
        <v>310</v>
      </c>
      <c r="F518" s="305" t="s">
        <v>360</v>
      </c>
      <c r="G518" s="127"/>
    </row>
    <row r="519" spans="1:7" x14ac:dyDescent="0.3">
      <c r="A519" s="303"/>
      <c r="B519" s="41" t="s">
        <v>34</v>
      </c>
      <c r="C519" s="41" t="s">
        <v>33</v>
      </c>
      <c r="D519" s="304"/>
      <c r="E519" s="305"/>
      <c r="F519" s="305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43153</v>
      </c>
      <c r="B537" s="124"/>
      <c r="C537" s="135"/>
      <c r="D537" s="124"/>
      <c r="G537" s="127"/>
    </row>
    <row r="538" spans="1:7" x14ac:dyDescent="0.3">
      <c r="A538" s="303" t="s">
        <v>30</v>
      </c>
      <c r="B538" s="304" t="s">
        <v>31</v>
      </c>
      <c r="C538" s="304"/>
      <c r="D538" s="304" t="s">
        <v>46</v>
      </c>
      <c r="E538" s="305" t="s">
        <v>310</v>
      </c>
      <c r="F538" s="305" t="s">
        <v>360</v>
      </c>
      <c r="G538" s="127"/>
    </row>
    <row r="539" spans="1:7" x14ac:dyDescent="0.3">
      <c r="A539" s="303"/>
      <c r="B539" s="41" t="s">
        <v>34</v>
      </c>
      <c r="C539" s="41" t="s">
        <v>33</v>
      </c>
      <c r="D539" s="304"/>
      <c r="E539" s="305"/>
      <c r="F539" s="30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192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0.89719626168224298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3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1 B325:B332 B337:B348 B309:B313 B365:B372 B377:B382 B350:B353 B398:B405 B461:B470 B410:B416 B421:B425 B384:B386 B430:B434 B451:B456 B436:B439 B488:B492 B540:B543 B496:B498 B509:B512 B472:B476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</dataValidations>
  <pageMargins left="0.7" right="0.7" top="0.75" bottom="0.75" header="0.3" footer="0.3"/>
  <pageSetup paperSize="9" scale="40" orientation="portrait" r:id="rId1"/>
  <rowBreaks count="5" manualBreakCount="5">
    <brk id="85" max="6" man="1"/>
    <brk id="267" max="6" man="1"/>
    <brk id="358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8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2"/>
      <c r="E1" s="322"/>
      <c r="F1" s="322"/>
      <c r="G1" s="322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3" t="s">
        <v>50</v>
      </c>
      <c r="B6" s="343"/>
      <c r="C6" s="343"/>
      <c r="D6" s="343"/>
      <c r="E6" s="343"/>
      <c r="F6" s="343"/>
      <c r="G6" s="125"/>
    </row>
    <row r="7" spans="1:7" s="12" customFormat="1" ht="21.75" customHeight="1" x14ac:dyDescent="0.45">
      <c r="A7" s="324" t="str">
        <f>'A1 Exploitation'!A8:F8</f>
        <v>CM Rades</v>
      </c>
      <c r="B7" s="324"/>
      <c r="C7" s="324"/>
      <c r="D7" s="324"/>
      <c r="E7" s="324"/>
      <c r="F7" s="324"/>
      <c r="G7" s="125"/>
    </row>
    <row r="8" spans="1:7" s="12" customFormat="1" ht="24" x14ac:dyDescent="0.45">
      <c r="A8" s="14" t="s">
        <v>42</v>
      </c>
      <c r="B8" s="344" t="str">
        <f>'A1 Exploitation'!B9:F9</f>
        <v>M Dhia MECHLAOUI/ Dr Raja BOUHALFAYA</v>
      </c>
      <c r="C8" s="344"/>
      <c r="D8" s="344"/>
      <c r="E8" s="344"/>
      <c r="F8" s="344"/>
      <c r="G8" s="125"/>
    </row>
    <row r="9" spans="1:7" s="12" customFormat="1" ht="24" x14ac:dyDescent="0.45">
      <c r="A9" s="15" t="s">
        <v>44</v>
      </c>
      <c r="B9" s="345" t="str">
        <f>'A1 Exploitation'!B10:F10</f>
        <v>Chef rayon EPCS M Zied BOUDERBALA</v>
      </c>
      <c r="C9" s="345"/>
      <c r="D9" s="345"/>
      <c r="E9" s="345"/>
      <c r="F9" s="345"/>
      <c r="G9" s="125"/>
    </row>
    <row r="10" spans="1:7" s="12" customFormat="1" ht="24" x14ac:dyDescent="0.45">
      <c r="A10" s="14" t="s">
        <v>43</v>
      </c>
      <c r="B10" s="342">
        <f>'A1 Exploitation'!B11:F11</f>
        <v>43153</v>
      </c>
      <c r="C10" s="342"/>
      <c r="D10" s="342"/>
      <c r="E10" s="342"/>
      <c r="F10" s="342"/>
      <c r="G10" s="125"/>
    </row>
    <row r="11" spans="1:7" s="12" customFormat="1" ht="24" x14ac:dyDescent="0.45">
      <c r="A11" s="14" t="s">
        <v>294</v>
      </c>
      <c r="B11" s="341">
        <f>D199</f>
        <v>0.82978723404255317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03" t="s">
        <v>30</v>
      </c>
      <c r="B13" s="304" t="s">
        <v>31</v>
      </c>
      <c r="C13" s="304"/>
      <c r="D13" s="304" t="s">
        <v>46</v>
      </c>
      <c r="E13" s="304" t="s">
        <v>190</v>
      </c>
      <c r="F13" s="304" t="s">
        <v>191</v>
      </c>
      <c r="G13" s="112"/>
    </row>
    <row r="14" spans="1:7" s="12" customFormat="1" ht="12.75" customHeight="1" x14ac:dyDescent="0.3">
      <c r="A14" s="303"/>
      <c r="B14" s="34" t="s">
        <v>34</v>
      </c>
      <c r="C14" s="34" t="s">
        <v>33</v>
      </c>
      <c r="D14" s="304"/>
      <c r="E14" s="304"/>
      <c r="F14" s="30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417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49.5" x14ac:dyDescent="0.3">
      <c r="A19" s="17" t="s">
        <v>81</v>
      </c>
      <c r="B19" s="94">
        <v>1</v>
      </c>
      <c r="C19" s="94"/>
      <c r="D19" s="95" t="s">
        <v>418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8" t="s">
        <v>36</v>
      </c>
      <c r="B22" s="334"/>
      <c r="C22" s="335"/>
      <c r="D22" s="250">
        <f>SUM(B17:C21)</f>
        <v>8</v>
      </c>
    </row>
    <row r="23" spans="1:7" x14ac:dyDescent="0.3">
      <c r="A23" s="329" t="s">
        <v>295</v>
      </c>
      <c r="B23" s="330"/>
      <c r="C23" s="331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7" t="s">
        <v>4</v>
      </c>
      <c r="B25" s="328"/>
      <c r="C25" s="328"/>
      <c r="D25" s="328"/>
      <c r="E25" s="328"/>
      <c r="F25" s="328"/>
    </row>
    <row r="26" spans="1:7" ht="33.75" x14ac:dyDescent="0.35">
      <c r="A26" s="40" t="s">
        <v>97</v>
      </c>
      <c r="B26" s="94">
        <v>1</v>
      </c>
      <c r="C26" s="120" t="str">
        <f>IF(B26=0, -5, "0")</f>
        <v>0</v>
      </c>
      <c r="D26" s="95" t="s">
        <v>420</v>
      </c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29" t="s">
        <v>36</v>
      </c>
      <c r="B33" s="330"/>
      <c r="C33" s="331"/>
      <c r="D33" s="248">
        <f>SUM(B26:C32)</f>
        <v>13</v>
      </c>
    </row>
    <row r="34" spans="1:7" x14ac:dyDescent="0.3">
      <c r="A34" s="329" t="s">
        <v>295</v>
      </c>
      <c r="B34" s="330"/>
      <c r="C34" s="331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7" t="s">
        <v>219</v>
      </c>
      <c r="B36" s="328"/>
      <c r="C36" s="328"/>
      <c r="D36" s="328"/>
      <c r="E36" s="328"/>
      <c r="F36" s="32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29" t="s">
        <v>36</v>
      </c>
      <c r="B42" s="330"/>
      <c r="C42" s="331"/>
      <c r="D42" s="248">
        <f>SUM(B37:C41)</f>
        <v>0</v>
      </c>
      <c r="E42" s="13"/>
      <c r="F42" s="13"/>
      <c r="G42" s="126"/>
    </row>
    <row r="43" spans="1:7" s="22" customFormat="1" x14ac:dyDescent="0.3">
      <c r="A43" s="329" t="s">
        <v>295</v>
      </c>
      <c r="B43" s="330"/>
      <c r="C43" s="331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39" t="s">
        <v>21</v>
      </c>
      <c r="B45" s="340"/>
      <c r="C45" s="340"/>
      <c r="D45" s="340"/>
      <c r="E45" s="340"/>
      <c r="F45" s="340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1</v>
      </c>
      <c r="C50" s="94"/>
      <c r="D50" s="95" t="s">
        <v>419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29" t="s">
        <v>36</v>
      </c>
      <c r="B52" s="330"/>
      <c r="C52" s="331"/>
      <c r="D52" s="248">
        <f>SUM(B46:C51)</f>
        <v>9</v>
      </c>
    </row>
    <row r="53" spans="1:7" x14ac:dyDescent="0.3">
      <c r="A53" s="329" t="s">
        <v>295</v>
      </c>
      <c r="B53" s="330"/>
      <c r="C53" s="331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7" t="s">
        <v>8</v>
      </c>
      <c r="B55" s="328"/>
      <c r="C55" s="328"/>
      <c r="D55" s="328"/>
      <c r="E55" s="328"/>
      <c r="F55" s="328"/>
    </row>
    <row r="56" spans="1:7" ht="83.25" x14ac:dyDescent="0.35">
      <c r="A56" s="43" t="s">
        <v>176</v>
      </c>
      <c r="B56" s="94">
        <v>1</v>
      </c>
      <c r="C56" s="120" t="str">
        <f>IF(B56=0, -5, "0")</f>
        <v>0</v>
      </c>
      <c r="D56" s="95" t="s">
        <v>421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424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29" t="s">
        <v>36</v>
      </c>
      <c r="B63" s="330"/>
      <c r="C63" s="331"/>
      <c r="D63" s="248">
        <f>SUM(B56:C62)</f>
        <v>13</v>
      </c>
    </row>
    <row r="64" spans="1:7" x14ac:dyDescent="0.3">
      <c r="A64" s="329" t="s">
        <v>295</v>
      </c>
      <c r="B64" s="330"/>
      <c r="C64" s="331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7" t="s">
        <v>130</v>
      </c>
      <c r="B66" s="328"/>
      <c r="C66" s="328"/>
      <c r="D66" s="328"/>
      <c r="E66" s="328"/>
      <c r="F66" s="328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29" t="s">
        <v>36</v>
      </c>
      <c r="B84" s="330"/>
      <c r="C84" s="331"/>
      <c r="D84" s="248">
        <f>SUM(B67:C83)</f>
        <v>0</v>
      </c>
    </row>
    <row r="85" spans="1:7" x14ac:dyDescent="0.3">
      <c r="A85" s="329" t="s">
        <v>295</v>
      </c>
      <c r="B85" s="330"/>
      <c r="C85" s="331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7" t="s">
        <v>211</v>
      </c>
      <c r="B87" s="328"/>
      <c r="C87" s="328"/>
      <c r="D87" s="328"/>
      <c r="E87" s="328"/>
      <c r="F87" s="328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29" t="s">
        <v>36</v>
      </c>
      <c r="B102" s="330"/>
      <c r="C102" s="331"/>
      <c r="D102" s="248">
        <f>SUM(B88:C101)</f>
        <v>0</v>
      </c>
    </row>
    <row r="103" spans="1:7" x14ac:dyDescent="0.3">
      <c r="A103" s="329" t="s">
        <v>295</v>
      </c>
      <c r="B103" s="330"/>
      <c r="C103" s="331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7" t="s">
        <v>212</v>
      </c>
      <c r="B106" s="328"/>
      <c r="C106" s="328"/>
      <c r="D106" s="328"/>
      <c r="E106" s="328"/>
      <c r="F106" s="328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29" t="s">
        <v>36</v>
      </c>
      <c r="B118" s="330"/>
      <c r="C118" s="331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29" t="s">
        <v>295</v>
      </c>
      <c r="B119" s="330"/>
      <c r="C119" s="331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7" t="s">
        <v>185</v>
      </c>
      <c r="B121" s="328"/>
      <c r="C121" s="328"/>
      <c r="D121" s="328"/>
      <c r="E121" s="328"/>
      <c r="F121" s="328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29" t="s">
        <v>36</v>
      </c>
      <c r="B133" s="330"/>
      <c r="C133" s="331"/>
      <c r="D133" s="248">
        <f>SUM(B122:C132)</f>
        <v>0</v>
      </c>
    </row>
    <row r="134" spans="1:7" x14ac:dyDescent="0.3">
      <c r="A134" s="329" t="s">
        <v>295</v>
      </c>
      <c r="B134" s="330"/>
      <c r="C134" s="331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7" t="s">
        <v>71</v>
      </c>
      <c r="B136" s="328"/>
      <c r="C136" s="328"/>
      <c r="D136" s="328"/>
      <c r="E136" s="328"/>
      <c r="F136" s="328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29" t="s">
        <v>36</v>
      </c>
      <c r="B149" s="330"/>
      <c r="C149" s="331"/>
      <c r="D149" s="248">
        <f>SUM(B137:C148)</f>
        <v>0</v>
      </c>
    </row>
    <row r="150" spans="1:7" x14ac:dyDescent="0.3">
      <c r="A150" s="329" t="s">
        <v>295</v>
      </c>
      <c r="B150" s="330"/>
      <c r="C150" s="331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7" t="s">
        <v>217</v>
      </c>
      <c r="B152" s="328"/>
      <c r="C152" s="328"/>
      <c r="D152" s="328"/>
      <c r="E152" s="328"/>
      <c r="F152" s="32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29" t="s">
        <v>36</v>
      </c>
      <c r="B161" s="334"/>
      <c r="C161" s="335"/>
      <c r="D161" s="250">
        <f>SUM(B153:C160)</f>
        <v>16</v>
      </c>
    </row>
    <row r="162" spans="1:7" x14ac:dyDescent="0.3">
      <c r="A162" s="329" t="s">
        <v>295</v>
      </c>
      <c r="B162" s="330"/>
      <c r="C162" s="331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7" t="s">
        <v>77</v>
      </c>
      <c r="B164" s="328"/>
      <c r="C164" s="328"/>
      <c r="D164" s="328"/>
      <c r="E164" s="328"/>
      <c r="F164" s="328"/>
    </row>
    <row r="165" spans="1:7" ht="50.25" x14ac:dyDescent="0.35">
      <c r="A165" s="40" t="s">
        <v>286</v>
      </c>
      <c r="B165" s="94">
        <v>0</v>
      </c>
      <c r="C165" s="120">
        <f>IF(B165=0, -5, "0")</f>
        <v>-5</v>
      </c>
      <c r="D165" s="95" t="s">
        <v>429</v>
      </c>
      <c r="E165" s="95" t="s">
        <v>422</v>
      </c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29" t="s">
        <v>36</v>
      </c>
      <c r="B169" s="330"/>
      <c r="C169" s="331"/>
      <c r="D169" s="248">
        <f>SUM(B165:C168)</f>
        <v>-1</v>
      </c>
    </row>
    <row r="170" spans="1:7" x14ac:dyDescent="0.3">
      <c r="A170" s="329" t="s">
        <v>295</v>
      </c>
      <c r="B170" s="330"/>
      <c r="C170" s="331"/>
      <c r="D170" s="33">
        <f>D169/(COUNT(B165:C168)*2)</f>
        <v>-0.125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2" t="s">
        <v>17</v>
      </c>
      <c r="B172" s="333"/>
      <c r="C172" s="333"/>
      <c r="D172" s="333"/>
      <c r="E172" s="333"/>
      <c r="F172" s="33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29" t="s">
        <v>36</v>
      </c>
      <c r="B177" s="330"/>
      <c r="C177" s="331"/>
      <c r="D177" s="248">
        <f>SUM(B173:C176)</f>
        <v>8</v>
      </c>
    </row>
    <row r="178" spans="1:7" x14ac:dyDescent="0.3">
      <c r="A178" s="329" t="s">
        <v>295</v>
      </c>
      <c r="B178" s="330"/>
      <c r="C178" s="33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7" t="s">
        <v>78</v>
      </c>
      <c r="B180" s="328"/>
      <c r="C180" s="328"/>
      <c r="D180" s="328"/>
      <c r="E180" s="328"/>
      <c r="F180" s="328"/>
    </row>
    <row r="181" spans="1:7" x14ac:dyDescent="0.3">
      <c r="A181" s="44" t="s">
        <v>315</v>
      </c>
      <c r="B181" s="94">
        <v>1</v>
      </c>
      <c r="C181" s="94"/>
      <c r="D181" s="95" t="s">
        <v>430</v>
      </c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423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29" t="s">
        <v>36</v>
      </c>
      <c r="B186" s="330"/>
      <c r="C186" s="331"/>
      <c r="D186" s="248">
        <f>SUM(B181:C185)</f>
        <v>8</v>
      </c>
    </row>
    <row r="187" spans="1:7" x14ac:dyDescent="0.3">
      <c r="A187" s="329" t="s">
        <v>295</v>
      </c>
      <c r="B187" s="330"/>
      <c r="C187" s="331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7" t="s">
        <v>216</v>
      </c>
      <c r="B189" s="328"/>
      <c r="C189" s="328"/>
      <c r="D189" s="328"/>
      <c r="E189" s="328"/>
      <c r="F189" s="32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29" t="s">
        <v>36</v>
      </c>
      <c r="B194" s="330"/>
      <c r="C194" s="331"/>
      <c r="D194" s="54">
        <f>SUM(B190:C193)</f>
        <v>4</v>
      </c>
    </row>
    <row r="195" spans="1:6" x14ac:dyDescent="0.3">
      <c r="A195" s="329" t="s">
        <v>295</v>
      </c>
      <c r="B195" s="330"/>
      <c r="C195" s="331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v>0.33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78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0.82978723404255317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2" orientation="portrait" r:id="rId1"/>
  <rowBreaks count="1" manualBreakCount="1">
    <brk id="6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view="pageBreakPreview" zoomScale="60" workbookViewId="0">
      <selection activeCell="B11" sqref="B11:F1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2"/>
      <c r="E1" s="322"/>
      <c r="F1" s="322"/>
      <c r="G1" s="322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25"/>
    </row>
    <row r="8" spans="1:7" ht="29.25" x14ac:dyDescent="0.45">
      <c r="A8" s="324" t="str">
        <f>'Page de garde'!D18</f>
        <v>CM Rades</v>
      </c>
      <c r="B8" s="324"/>
      <c r="C8" s="324"/>
      <c r="D8" s="324"/>
      <c r="E8" s="324"/>
      <c r="F8" s="324"/>
      <c r="G8" s="125"/>
    </row>
    <row r="9" spans="1:7" ht="24" x14ac:dyDescent="0.45">
      <c r="A9" s="14" t="s">
        <v>42</v>
      </c>
      <c r="B9" s="325"/>
      <c r="C9" s="325"/>
      <c r="D9" s="325"/>
      <c r="E9" s="325"/>
      <c r="F9" s="325"/>
      <c r="G9" s="125"/>
    </row>
    <row r="10" spans="1:7" ht="24" x14ac:dyDescent="0.45">
      <c r="A10" s="15" t="s">
        <v>44</v>
      </c>
      <c r="B10" s="326"/>
      <c r="C10" s="326"/>
      <c r="D10" s="326"/>
      <c r="E10" s="326"/>
      <c r="F10" s="326"/>
      <c r="G10" s="125"/>
    </row>
    <row r="11" spans="1:7" ht="24" x14ac:dyDescent="0.45">
      <c r="A11" s="14" t="s">
        <v>43</v>
      </c>
      <c r="B11" s="321"/>
      <c r="C11" s="321"/>
      <c r="D11" s="321"/>
      <c r="E11" s="321"/>
      <c r="F11" s="321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3" t="s">
        <v>30</v>
      </c>
      <c r="B17" s="304" t="s">
        <v>31</v>
      </c>
      <c r="C17" s="304"/>
      <c r="D17" s="304" t="s">
        <v>46</v>
      </c>
      <c r="E17" s="305" t="s">
        <v>310</v>
      </c>
      <c r="F17" s="305" t="s">
        <v>358</v>
      </c>
    </row>
    <row r="18" spans="1:8" ht="16.5" customHeight="1" x14ac:dyDescent="0.3">
      <c r="A18" s="303"/>
      <c r="B18" s="41" t="s">
        <v>34</v>
      </c>
      <c r="C18" s="41" t="s">
        <v>33</v>
      </c>
      <c r="D18" s="304"/>
      <c r="E18" s="305"/>
      <c r="F18" s="30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3" t="s">
        <v>379</v>
      </c>
      <c r="B38" s="314"/>
      <c r="C38" s="314"/>
      <c r="D38" s="314"/>
      <c r="E38" s="314"/>
      <c r="F38" s="31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3" t="s">
        <v>30</v>
      </c>
      <c r="B50" s="304" t="s">
        <v>31</v>
      </c>
      <c r="C50" s="304"/>
      <c r="D50" s="304" t="s">
        <v>46</v>
      </c>
      <c r="E50" s="305" t="s">
        <v>310</v>
      </c>
      <c r="F50" s="305" t="s">
        <v>360</v>
      </c>
      <c r="G50" s="127"/>
    </row>
    <row r="51" spans="1:7" x14ac:dyDescent="0.3">
      <c r="A51" s="303"/>
      <c r="B51" s="41" t="s">
        <v>34</v>
      </c>
      <c r="C51" s="41" t="s">
        <v>33</v>
      </c>
      <c r="D51" s="304"/>
      <c r="E51" s="305"/>
      <c r="F51" s="30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3" t="s">
        <v>379</v>
      </c>
      <c r="B94" s="314"/>
      <c r="C94" s="314"/>
      <c r="D94" s="314"/>
      <c r="E94" s="314"/>
      <c r="F94" s="31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3" t="s">
        <v>30</v>
      </c>
      <c r="B107" s="304" t="s">
        <v>31</v>
      </c>
      <c r="C107" s="304"/>
      <c r="D107" s="304" t="s">
        <v>46</v>
      </c>
      <c r="E107" s="305" t="s">
        <v>310</v>
      </c>
      <c r="F107" s="305" t="s">
        <v>360</v>
      </c>
    </row>
    <row r="108" spans="1:7" x14ac:dyDescent="0.3">
      <c r="A108" s="303"/>
      <c r="B108" s="41" t="s">
        <v>34</v>
      </c>
      <c r="C108" s="41" t="s">
        <v>33</v>
      </c>
      <c r="D108" s="304"/>
      <c r="E108" s="305"/>
      <c r="F108" s="30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6" t="s">
        <v>379</v>
      </c>
      <c r="B148" s="317"/>
      <c r="C148" s="317"/>
      <c r="D148" s="31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3" t="s">
        <v>30</v>
      </c>
      <c r="B162" s="304" t="s">
        <v>31</v>
      </c>
      <c r="C162" s="304"/>
      <c r="D162" s="304" t="s">
        <v>46</v>
      </c>
      <c r="E162" s="305" t="s">
        <v>310</v>
      </c>
      <c r="F162" s="305" t="s">
        <v>360</v>
      </c>
      <c r="G162" s="127"/>
    </row>
    <row r="163" spans="1:7" x14ac:dyDescent="0.3">
      <c r="A163" s="303"/>
      <c r="B163" s="41" t="s">
        <v>34</v>
      </c>
      <c r="C163" s="41" t="s">
        <v>33</v>
      </c>
      <c r="D163" s="304"/>
      <c r="E163" s="305"/>
      <c r="F163" s="30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09" t="s">
        <v>379</v>
      </c>
      <c r="B195" s="309"/>
      <c r="C195" s="309"/>
      <c r="D195" s="309"/>
      <c r="E195" s="309"/>
      <c r="F195" s="30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3" t="s">
        <v>30</v>
      </c>
      <c r="B209" s="304" t="s">
        <v>31</v>
      </c>
      <c r="C209" s="304"/>
      <c r="D209" s="304" t="s">
        <v>46</v>
      </c>
      <c r="E209" s="305" t="s">
        <v>310</v>
      </c>
      <c r="F209" s="305" t="s">
        <v>360</v>
      </c>
      <c r="G209" s="127"/>
    </row>
    <row r="210" spans="1:7" x14ac:dyDescent="0.3">
      <c r="A210" s="303"/>
      <c r="B210" s="41" t="s">
        <v>34</v>
      </c>
      <c r="C210" s="41" t="s">
        <v>33</v>
      </c>
      <c r="D210" s="304"/>
      <c r="E210" s="305"/>
      <c r="F210" s="30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09" t="s">
        <v>379</v>
      </c>
      <c r="B256" s="309"/>
      <c r="C256" s="309"/>
      <c r="D256" s="309"/>
      <c r="E256" s="309"/>
      <c r="F256" s="30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3" t="s">
        <v>30</v>
      </c>
      <c r="B270" s="304" t="s">
        <v>31</v>
      </c>
      <c r="C270" s="304"/>
      <c r="D270" s="304" t="s">
        <v>46</v>
      </c>
      <c r="E270" s="305" t="s">
        <v>310</v>
      </c>
      <c r="F270" s="305" t="s">
        <v>360</v>
      </c>
      <c r="G270" s="214"/>
    </row>
    <row r="271" spans="1:7" s="16" customFormat="1" x14ac:dyDescent="0.3">
      <c r="A271" s="303"/>
      <c r="B271" s="41" t="s">
        <v>34</v>
      </c>
      <c r="C271" s="41" t="s">
        <v>33</v>
      </c>
      <c r="D271" s="304"/>
      <c r="E271" s="305"/>
      <c r="F271" s="30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0" t="s">
        <v>396</v>
      </c>
      <c r="B308" s="311"/>
      <c r="C308" s="311"/>
      <c r="D308" s="311"/>
      <c r="E308" s="311"/>
      <c r="F308" s="31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3" t="s">
        <v>30</v>
      </c>
      <c r="B322" s="304" t="s">
        <v>31</v>
      </c>
      <c r="C322" s="304"/>
      <c r="D322" s="304" t="s">
        <v>46</v>
      </c>
      <c r="E322" s="305" t="s">
        <v>310</v>
      </c>
      <c r="F322" s="305" t="s">
        <v>360</v>
      </c>
      <c r="G322" s="127"/>
    </row>
    <row r="323" spans="1:7" x14ac:dyDescent="0.3">
      <c r="A323" s="303"/>
      <c r="B323" s="41" t="s">
        <v>34</v>
      </c>
      <c r="C323" s="41" t="s">
        <v>33</v>
      </c>
      <c r="D323" s="304"/>
      <c r="E323" s="305"/>
      <c r="F323" s="30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0" t="s">
        <v>379</v>
      </c>
      <c r="B349" s="311"/>
      <c r="C349" s="311"/>
      <c r="D349" s="311"/>
      <c r="E349" s="311"/>
      <c r="F349" s="31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3" t="s">
        <v>30</v>
      </c>
      <c r="B362" s="304" t="s">
        <v>31</v>
      </c>
      <c r="C362" s="304"/>
      <c r="D362" s="304" t="s">
        <v>46</v>
      </c>
      <c r="E362" s="305" t="s">
        <v>310</v>
      </c>
      <c r="F362" s="305" t="s">
        <v>360</v>
      </c>
      <c r="G362" s="127"/>
    </row>
    <row r="363" spans="1:7" x14ac:dyDescent="0.3">
      <c r="A363" s="303"/>
      <c r="B363" s="41" t="s">
        <v>34</v>
      </c>
      <c r="C363" s="41" t="s">
        <v>33</v>
      </c>
      <c r="D363" s="304"/>
      <c r="E363" s="305"/>
      <c r="F363" s="30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09" t="s">
        <v>379</v>
      </c>
      <c r="B383" s="309"/>
      <c r="C383" s="309"/>
      <c r="D383" s="309"/>
      <c r="E383" s="309"/>
      <c r="F383" s="30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3" t="s">
        <v>30</v>
      </c>
      <c r="B395" s="304" t="s">
        <v>31</v>
      </c>
      <c r="C395" s="304"/>
      <c r="D395" s="304" t="s">
        <v>46</v>
      </c>
      <c r="E395" s="305" t="s">
        <v>310</v>
      </c>
      <c r="F395" s="305" t="s">
        <v>360</v>
      </c>
      <c r="G395" s="127"/>
    </row>
    <row r="396" spans="1:7" x14ac:dyDescent="0.3">
      <c r="A396" s="303"/>
      <c r="B396" s="41" t="s">
        <v>34</v>
      </c>
      <c r="C396" s="41" t="s">
        <v>33</v>
      </c>
      <c r="D396" s="304"/>
      <c r="E396" s="305"/>
      <c r="F396" s="30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09" t="s">
        <v>379</v>
      </c>
      <c r="B435" s="309"/>
      <c r="C435" s="309"/>
      <c r="D435" s="309"/>
      <c r="E435" s="309"/>
      <c r="F435" s="30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3" t="s">
        <v>30</v>
      </c>
      <c r="B448" s="304" t="s">
        <v>31</v>
      </c>
      <c r="C448" s="304"/>
      <c r="D448" s="304" t="s">
        <v>46</v>
      </c>
      <c r="E448" s="305" t="s">
        <v>310</v>
      </c>
      <c r="F448" s="305" t="s">
        <v>360</v>
      </c>
      <c r="G448" s="127"/>
    </row>
    <row r="449" spans="1:6" x14ac:dyDescent="0.3">
      <c r="A449" s="303"/>
      <c r="B449" s="41" t="s">
        <v>34</v>
      </c>
      <c r="C449" s="41" t="s">
        <v>33</v>
      </c>
      <c r="D449" s="304"/>
      <c r="E449" s="305"/>
      <c r="F449" s="30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6" t="s">
        <v>379</v>
      </c>
      <c r="B471" s="307"/>
      <c r="C471" s="307"/>
      <c r="D471" s="307"/>
      <c r="E471" s="307"/>
      <c r="F471" s="30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8" t="s">
        <v>367</v>
      </c>
      <c r="B483" s="308"/>
      <c r="C483" s="308"/>
      <c r="D483" s="30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3" t="s">
        <v>30</v>
      </c>
      <c r="B485" s="304" t="s">
        <v>31</v>
      </c>
      <c r="C485" s="304"/>
      <c r="D485" s="304" t="s">
        <v>46</v>
      </c>
      <c r="E485" s="305" t="s">
        <v>310</v>
      </c>
      <c r="F485" s="305" t="s">
        <v>360</v>
      </c>
      <c r="G485" s="127"/>
    </row>
    <row r="486" spans="1:7" x14ac:dyDescent="0.3">
      <c r="A486" s="303"/>
      <c r="B486" s="41" t="s">
        <v>34</v>
      </c>
      <c r="C486" s="41" t="s">
        <v>33</v>
      </c>
      <c r="D486" s="304"/>
      <c r="E486" s="305"/>
      <c r="F486" s="30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3" t="s">
        <v>30</v>
      </c>
      <c r="B507" s="304" t="s">
        <v>31</v>
      </c>
      <c r="C507" s="304"/>
      <c r="D507" s="304" t="s">
        <v>46</v>
      </c>
      <c r="E507" s="305" t="s">
        <v>310</v>
      </c>
      <c r="F507" s="305" t="s">
        <v>360</v>
      </c>
      <c r="G507" s="127"/>
    </row>
    <row r="508" spans="1:7" x14ac:dyDescent="0.3">
      <c r="A508" s="303"/>
      <c r="B508" s="41" t="s">
        <v>34</v>
      </c>
      <c r="C508" s="41" t="s">
        <v>33</v>
      </c>
      <c r="D508" s="346"/>
      <c r="E508" s="305"/>
      <c r="F508" s="30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3" t="s">
        <v>30</v>
      </c>
      <c r="B518" s="304" t="s">
        <v>31</v>
      </c>
      <c r="C518" s="304"/>
      <c r="D518" s="304" t="s">
        <v>46</v>
      </c>
      <c r="E518" s="305" t="s">
        <v>310</v>
      </c>
      <c r="F518" s="305" t="s">
        <v>360</v>
      </c>
      <c r="G518" s="127"/>
    </row>
    <row r="519" spans="1:7" x14ac:dyDescent="0.3">
      <c r="A519" s="303"/>
      <c r="B519" s="41" t="s">
        <v>34</v>
      </c>
      <c r="C519" s="41" t="s">
        <v>33</v>
      </c>
      <c r="D519" s="346"/>
      <c r="E519" s="305"/>
      <c r="F519" s="30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3" t="s">
        <v>30</v>
      </c>
      <c r="B538" s="304" t="s">
        <v>31</v>
      </c>
      <c r="C538" s="304"/>
      <c r="D538" s="304" t="s">
        <v>46</v>
      </c>
      <c r="E538" s="305" t="s">
        <v>310</v>
      </c>
      <c r="F538" s="305" t="s">
        <v>360</v>
      </c>
      <c r="G538" s="127"/>
    </row>
    <row r="539" spans="1:7" x14ac:dyDescent="0.3">
      <c r="A539" s="303"/>
      <c r="B539" s="41" t="s">
        <v>34</v>
      </c>
      <c r="C539" s="41" t="s">
        <v>33</v>
      </c>
      <c r="D539" s="346"/>
      <c r="E539" s="305"/>
      <c r="F539" s="30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yAkA8VYCS7CUYyWBROO1lNIs0EYOxKpq+fIWR7TrOrVqwKmshh/3t02jnuBmioyfeRd5jYJeftV4loCa8MCAvg==" saltValue="yxpOBGti1EytHnOoXnpAe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zoomScale="60" zoomScaleNormal="90" workbookViewId="0">
      <selection activeCell="B9" sqref="B9:F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2"/>
      <c r="E1" s="322"/>
      <c r="F1" s="322"/>
      <c r="G1" s="322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3" t="s">
        <v>50</v>
      </c>
      <c r="B6" s="343"/>
      <c r="C6" s="343"/>
      <c r="D6" s="343"/>
      <c r="E6" s="343"/>
      <c r="F6" s="343"/>
      <c r="G6" s="125"/>
    </row>
    <row r="7" spans="1:7" s="12" customFormat="1" ht="21.75" customHeight="1" x14ac:dyDescent="0.45">
      <c r="A7" s="324" t="str">
        <f>'A2 Exploitation'!A8:F8</f>
        <v>CM Rades</v>
      </c>
      <c r="B7" s="324"/>
      <c r="C7" s="324"/>
      <c r="D7" s="324"/>
      <c r="E7" s="324"/>
      <c r="F7" s="324"/>
      <c r="G7" s="125"/>
    </row>
    <row r="8" spans="1:7" s="12" customFormat="1" ht="24" x14ac:dyDescent="0.45">
      <c r="A8" s="14" t="s">
        <v>42</v>
      </c>
      <c r="B8" s="344">
        <f>'A2 Exploitation'!B9:F9</f>
        <v>0</v>
      </c>
      <c r="C8" s="344"/>
      <c r="D8" s="344"/>
      <c r="E8" s="344"/>
      <c r="F8" s="344"/>
      <c r="G8" s="125"/>
    </row>
    <row r="9" spans="1:7" s="12" customFormat="1" ht="24" x14ac:dyDescent="0.45">
      <c r="A9" s="15" t="s">
        <v>44</v>
      </c>
      <c r="B9" s="345">
        <f>'A2 Exploitation'!B10:F10</f>
        <v>0</v>
      </c>
      <c r="C9" s="345"/>
      <c r="D9" s="345"/>
      <c r="E9" s="345"/>
      <c r="F9" s="345"/>
      <c r="G9" s="125"/>
    </row>
    <row r="10" spans="1:7" s="12" customFormat="1" ht="24" x14ac:dyDescent="0.45">
      <c r="A10" s="14" t="s">
        <v>43</v>
      </c>
      <c r="B10" s="342">
        <f>'A2 Exploitation'!B11:F11</f>
        <v>0</v>
      </c>
      <c r="C10" s="342"/>
      <c r="D10" s="342"/>
      <c r="E10" s="342"/>
      <c r="F10" s="342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03" t="s">
        <v>30</v>
      </c>
      <c r="B13" s="304" t="s">
        <v>31</v>
      </c>
      <c r="C13" s="304"/>
      <c r="D13" s="304" t="s">
        <v>46</v>
      </c>
      <c r="E13" s="304" t="s">
        <v>190</v>
      </c>
      <c r="F13" s="304" t="s">
        <v>191</v>
      </c>
      <c r="G13" s="112"/>
    </row>
    <row r="14" spans="1:7" s="12" customFormat="1" ht="12.75" customHeight="1" x14ac:dyDescent="0.3">
      <c r="A14" s="303"/>
      <c r="B14" s="34" t="s">
        <v>34</v>
      </c>
      <c r="C14" s="34" t="s">
        <v>33</v>
      </c>
      <c r="D14" s="304"/>
      <c r="E14" s="304"/>
      <c r="F14" s="30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4"/>
      <c r="C22" s="335"/>
      <c r="D22" s="250">
        <f>SUM(B17:C21)</f>
        <v>0</v>
      </c>
    </row>
    <row r="23" spans="1:7" x14ac:dyDescent="0.3">
      <c r="A23" s="329" t="s">
        <v>295</v>
      </c>
      <c r="B23" s="330"/>
      <c r="C23" s="33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7" t="s">
        <v>4</v>
      </c>
      <c r="B25" s="328"/>
      <c r="C25" s="328"/>
      <c r="D25" s="328"/>
      <c r="E25" s="328"/>
      <c r="F25" s="32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29" t="s">
        <v>36</v>
      </c>
      <c r="B33" s="330"/>
      <c r="C33" s="331"/>
      <c r="D33" s="248">
        <f>SUM(B26:C32)</f>
        <v>0</v>
      </c>
    </row>
    <row r="34" spans="1:7" x14ac:dyDescent="0.3">
      <c r="A34" s="329" t="s">
        <v>295</v>
      </c>
      <c r="B34" s="330"/>
      <c r="C34" s="33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7" t="s">
        <v>219</v>
      </c>
      <c r="B36" s="328"/>
      <c r="C36" s="328"/>
      <c r="D36" s="328"/>
      <c r="E36" s="328"/>
      <c r="F36" s="32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29" t="s">
        <v>36</v>
      </c>
      <c r="B42" s="330"/>
      <c r="C42" s="331"/>
      <c r="D42" s="248">
        <f>SUM(B37:C41)</f>
        <v>0</v>
      </c>
      <c r="E42" s="13"/>
      <c r="F42" s="13"/>
      <c r="G42" s="126"/>
    </row>
    <row r="43" spans="1:7" s="22" customFormat="1" x14ac:dyDescent="0.3">
      <c r="A43" s="329" t="s">
        <v>295</v>
      </c>
      <c r="B43" s="330"/>
      <c r="C43" s="33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39" t="s">
        <v>21</v>
      </c>
      <c r="B45" s="340"/>
      <c r="C45" s="340"/>
      <c r="D45" s="340"/>
      <c r="E45" s="340"/>
      <c r="F45" s="34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29" t="s">
        <v>36</v>
      </c>
      <c r="B52" s="330"/>
      <c r="C52" s="331"/>
      <c r="D52" s="248">
        <f>SUM(B46:C51)</f>
        <v>0</v>
      </c>
    </row>
    <row r="53" spans="1:7" x14ac:dyDescent="0.3">
      <c r="A53" s="329" t="s">
        <v>295</v>
      </c>
      <c r="B53" s="330"/>
      <c r="C53" s="33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7" t="s">
        <v>8</v>
      </c>
      <c r="B55" s="328"/>
      <c r="C55" s="328"/>
      <c r="D55" s="328"/>
      <c r="E55" s="328"/>
      <c r="F55" s="32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29" t="s">
        <v>36</v>
      </c>
      <c r="B63" s="330"/>
      <c r="C63" s="331"/>
      <c r="D63" s="248">
        <f>SUM(B56:C62)</f>
        <v>0</v>
      </c>
    </row>
    <row r="64" spans="1:7" x14ac:dyDescent="0.3">
      <c r="A64" s="329" t="s">
        <v>295</v>
      </c>
      <c r="B64" s="330"/>
      <c r="C64" s="33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7" t="s">
        <v>130</v>
      </c>
      <c r="B66" s="328"/>
      <c r="C66" s="328"/>
      <c r="D66" s="328"/>
      <c r="E66" s="328"/>
      <c r="F66" s="32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29" t="s">
        <v>36</v>
      </c>
      <c r="B84" s="330"/>
      <c r="C84" s="331"/>
      <c r="D84" s="248">
        <f>SUM(B67:C83)</f>
        <v>0</v>
      </c>
    </row>
    <row r="85" spans="1:7" x14ac:dyDescent="0.3">
      <c r="A85" s="329" t="s">
        <v>295</v>
      </c>
      <c r="B85" s="330"/>
      <c r="C85" s="33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7" t="s">
        <v>211</v>
      </c>
      <c r="B87" s="328"/>
      <c r="C87" s="328"/>
      <c r="D87" s="328"/>
      <c r="E87" s="328"/>
      <c r="F87" s="32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29" t="s">
        <v>36</v>
      </c>
      <c r="B102" s="330"/>
      <c r="C102" s="331"/>
      <c r="D102" s="248">
        <f>SUM(B88:C101)</f>
        <v>0</v>
      </c>
    </row>
    <row r="103" spans="1:7" x14ac:dyDescent="0.3">
      <c r="A103" s="329" t="s">
        <v>295</v>
      </c>
      <c r="B103" s="330"/>
      <c r="C103" s="33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7" t="s">
        <v>212</v>
      </c>
      <c r="B106" s="328"/>
      <c r="C106" s="328"/>
      <c r="D106" s="328"/>
      <c r="E106" s="328"/>
      <c r="F106" s="32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29" t="s">
        <v>36</v>
      </c>
      <c r="B118" s="330"/>
      <c r="C118" s="331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29" t="s">
        <v>295</v>
      </c>
      <c r="B119" s="330"/>
      <c r="C119" s="33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7" t="s">
        <v>185</v>
      </c>
      <c r="B121" s="328"/>
      <c r="C121" s="328"/>
      <c r="D121" s="328"/>
      <c r="E121" s="328"/>
      <c r="F121" s="32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29" t="s">
        <v>36</v>
      </c>
      <c r="B133" s="330"/>
      <c r="C133" s="331"/>
      <c r="D133" s="248">
        <f>SUM(B122:C132)</f>
        <v>0</v>
      </c>
    </row>
    <row r="134" spans="1:7" x14ac:dyDescent="0.3">
      <c r="A134" s="329" t="s">
        <v>295</v>
      </c>
      <c r="B134" s="330"/>
      <c r="C134" s="33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7" t="s">
        <v>71</v>
      </c>
      <c r="B136" s="328"/>
      <c r="C136" s="328"/>
      <c r="D136" s="328"/>
      <c r="E136" s="328"/>
      <c r="F136" s="32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29" t="s">
        <v>36</v>
      </c>
      <c r="B149" s="330"/>
      <c r="C149" s="331"/>
      <c r="D149" s="248">
        <f>SUM(B137:C148)</f>
        <v>0</v>
      </c>
    </row>
    <row r="150" spans="1:7" x14ac:dyDescent="0.3">
      <c r="A150" s="329" t="s">
        <v>295</v>
      </c>
      <c r="B150" s="330"/>
      <c r="C150" s="33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7" t="s">
        <v>217</v>
      </c>
      <c r="B152" s="328"/>
      <c r="C152" s="328"/>
      <c r="D152" s="328"/>
      <c r="E152" s="328"/>
      <c r="F152" s="32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29" t="s">
        <v>36</v>
      </c>
      <c r="B161" s="334"/>
      <c r="C161" s="335"/>
      <c r="D161" s="250">
        <f>SUM(B153:C160)</f>
        <v>0</v>
      </c>
    </row>
    <row r="162" spans="1:7" x14ac:dyDescent="0.3">
      <c r="A162" s="329" t="s">
        <v>295</v>
      </c>
      <c r="B162" s="330"/>
      <c r="C162" s="33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7" t="s">
        <v>77</v>
      </c>
      <c r="B164" s="328"/>
      <c r="C164" s="328"/>
      <c r="D164" s="328"/>
      <c r="E164" s="328"/>
      <c r="F164" s="32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29" t="s">
        <v>36</v>
      </c>
      <c r="B169" s="330"/>
      <c r="C169" s="331"/>
      <c r="D169" s="248">
        <f>SUM(B165:C168)</f>
        <v>0</v>
      </c>
    </row>
    <row r="170" spans="1:7" x14ac:dyDescent="0.3">
      <c r="A170" s="329" t="s">
        <v>295</v>
      </c>
      <c r="B170" s="330"/>
      <c r="C170" s="33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2" t="s">
        <v>17</v>
      </c>
      <c r="B172" s="333"/>
      <c r="C172" s="333"/>
      <c r="D172" s="333"/>
      <c r="E172" s="333"/>
      <c r="F172" s="33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29" t="s">
        <v>36</v>
      </c>
      <c r="B177" s="330"/>
      <c r="C177" s="331"/>
      <c r="D177" s="248">
        <f>SUM(B173:C176)</f>
        <v>0</v>
      </c>
    </row>
    <row r="178" spans="1:7" x14ac:dyDescent="0.3">
      <c r="A178" s="329" t="s">
        <v>295</v>
      </c>
      <c r="B178" s="330"/>
      <c r="C178" s="33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7" t="s">
        <v>78</v>
      </c>
      <c r="B180" s="328"/>
      <c r="C180" s="328"/>
      <c r="D180" s="328"/>
      <c r="E180" s="328"/>
      <c r="F180" s="32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29" t="s">
        <v>36</v>
      </c>
      <c r="B186" s="330"/>
      <c r="C186" s="331"/>
      <c r="D186" s="248">
        <f>SUM(B181:C185)</f>
        <v>0</v>
      </c>
    </row>
    <row r="187" spans="1:7" x14ac:dyDescent="0.3">
      <c r="A187" s="329" t="s">
        <v>295</v>
      </c>
      <c r="B187" s="330"/>
      <c r="C187" s="33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7" t="s">
        <v>216</v>
      </c>
      <c r="B189" s="328"/>
      <c r="C189" s="328"/>
      <c r="D189" s="328"/>
      <c r="E189" s="328"/>
      <c r="F189" s="32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29" t="s">
        <v>36</v>
      </c>
      <c r="B194" s="330"/>
      <c r="C194" s="331"/>
      <c r="D194" s="54">
        <f>SUM(B190:C193)</f>
        <v>0</v>
      </c>
    </row>
    <row r="195" spans="1:6" x14ac:dyDescent="0.3">
      <c r="A195" s="329" t="s">
        <v>295</v>
      </c>
      <c r="B195" s="330"/>
      <c r="C195" s="33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2"/>
      <c r="E1" s="322"/>
      <c r="F1" s="322"/>
      <c r="G1" s="322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25"/>
    </row>
    <row r="8" spans="1:7" ht="29.25" x14ac:dyDescent="0.45">
      <c r="A8" s="324" t="str">
        <f>'Page de garde'!D18</f>
        <v>CM Rades</v>
      </c>
      <c r="B8" s="324"/>
      <c r="C8" s="324"/>
      <c r="D8" s="324"/>
      <c r="E8" s="324"/>
      <c r="F8" s="324"/>
      <c r="G8" s="125"/>
    </row>
    <row r="9" spans="1:7" ht="24" x14ac:dyDescent="0.45">
      <c r="A9" s="14" t="s">
        <v>42</v>
      </c>
      <c r="B9" s="325"/>
      <c r="C9" s="325"/>
      <c r="D9" s="325"/>
      <c r="E9" s="325"/>
      <c r="F9" s="325"/>
      <c r="G9" s="125"/>
    </row>
    <row r="10" spans="1:7" ht="24" x14ac:dyDescent="0.45">
      <c r="A10" s="15" t="s">
        <v>44</v>
      </c>
      <c r="B10" s="326"/>
      <c r="C10" s="326"/>
      <c r="D10" s="326"/>
      <c r="E10" s="326"/>
      <c r="F10" s="326"/>
      <c r="G10" s="125"/>
    </row>
    <row r="11" spans="1:7" ht="24" x14ac:dyDescent="0.45">
      <c r="A11" s="14" t="s">
        <v>43</v>
      </c>
      <c r="B11" s="321"/>
      <c r="C11" s="321"/>
      <c r="D11" s="321"/>
      <c r="E11" s="321"/>
      <c r="F11" s="321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3" t="s">
        <v>30</v>
      </c>
      <c r="B17" s="304" t="s">
        <v>31</v>
      </c>
      <c r="C17" s="304"/>
      <c r="D17" s="304" t="s">
        <v>46</v>
      </c>
      <c r="E17" s="305" t="s">
        <v>310</v>
      </c>
      <c r="F17" s="305" t="s">
        <v>358</v>
      </c>
    </row>
    <row r="18" spans="1:8" ht="16.5" customHeight="1" x14ac:dyDescent="0.3">
      <c r="A18" s="303"/>
      <c r="B18" s="41" t="s">
        <v>34</v>
      </c>
      <c r="C18" s="41" t="s">
        <v>33</v>
      </c>
      <c r="D18" s="304"/>
      <c r="E18" s="305"/>
      <c r="F18" s="30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3" t="s">
        <v>379</v>
      </c>
      <c r="B38" s="314"/>
      <c r="C38" s="314"/>
      <c r="D38" s="314"/>
      <c r="E38" s="314"/>
      <c r="F38" s="31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3" t="s">
        <v>30</v>
      </c>
      <c r="B50" s="304" t="s">
        <v>31</v>
      </c>
      <c r="C50" s="304"/>
      <c r="D50" s="304" t="s">
        <v>46</v>
      </c>
      <c r="E50" s="305" t="s">
        <v>310</v>
      </c>
      <c r="F50" s="305" t="s">
        <v>360</v>
      </c>
      <c r="G50" s="127"/>
    </row>
    <row r="51" spans="1:7" x14ac:dyDescent="0.3">
      <c r="A51" s="303"/>
      <c r="B51" s="41" t="s">
        <v>34</v>
      </c>
      <c r="C51" s="41" t="s">
        <v>33</v>
      </c>
      <c r="D51" s="304"/>
      <c r="E51" s="305"/>
      <c r="F51" s="30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3" t="s">
        <v>379</v>
      </c>
      <c r="B94" s="314"/>
      <c r="C94" s="314"/>
      <c r="D94" s="314"/>
      <c r="E94" s="314"/>
      <c r="F94" s="31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3" t="s">
        <v>30</v>
      </c>
      <c r="B107" s="304" t="s">
        <v>31</v>
      </c>
      <c r="C107" s="304"/>
      <c r="D107" s="304" t="s">
        <v>46</v>
      </c>
      <c r="E107" s="305" t="s">
        <v>310</v>
      </c>
      <c r="F107" s="305" t="s">
        <v>360</v>
      </c>
    </row>
    <row r="108" spans="1:7" x14ac:dyDescent="0.3">
      <c r="A108" s="303"/>
      <c r="B108" s="41" t="s">
        <v>34</v>
      </c>
      <c r="C108" s="41" t="s">
        <v>33</v>
      </c>
      <c r="D108" s="304"/>
      <c r="E108" s="305"/>
      <c r="F108" s="30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6" t="s">
        <v>379</v>
      </c>
      <c r="B148" s="317"/>
      <c r="C148" s="317"/>
      <c r="D148" s="31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3" t="s">
        <v>30</v>
      </c>
      <c r="B162" s="304" t="s">
        <v>31</v>
      </c>
      <c r="C162" s="304"/>
      <c r="D162" s="304" t="s">
        <v>46</v>
      </c>
      <c r="E162" s="305" t="s">
        <v>310</v>
      </c>
      <c r="F162" s="305" t="s">
        <v>360</v>
      </c>
      <c r="G162" s="127"/>
    </row>
    <row r="163" spans="1:7" x14ac:dyDescent="0.3">
      <c r="A163" s="303"/>
      <c r="B163" s="41" t="s">
        <v>34</v>
      </c>
      <c r="C163" s="41" t="s">
        <v>33</v>
      </c>
      <c r="D163" s="304"/>
      <c r="E163" s="305"/>
      <c r="F163" s="30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09" t="s">
        <v>379</v>
      </c>
      <c r="B195" s="309"/>
      <c r="C195" s="309"/>
      <c r="D195" s="309"/>
      <c r="E195" s="309"/>
      <c r="F195" s="30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3" t="s">
        <v>30</v>
      </c>
      <c r="B209" s="304" t="s">
        <v>31</v>
      </c>
      <c r="C209" s="304"/>
      <c r="D209" s="304" t="s">
        <v>46</v>
      </c>
      <c r="E209" s="305" t="s">
        <v>310</v>
      </c>
      <c r="F209" s="305" t="s">
        <v>360</v>
      </c>
      <c r="G209" s="127"/>
    </row>
    <row r="210" spans="1:7" x14ac:dyDescent="0.3">
      <c r="A210" s="303"/>
      <c r="B210" s="41" t="s">
        <v>34</v>
      </c>
      <c r="C210" s="41" t="s">
        <v>33</v>
      </c>
      <c r="D210" s="304"/>
      <c r="E210" s="305"/>
      <c r="F210" s="30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09" t="s">
        <v>379</v>
      </c>
      <c r="B256" s="309"/>
      <c r="C256" s="309"/>
      <c r="D256" s="309"/>
      <c r="E256" s="309"/>
      <c r="F256" s="30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3" t="s">
        <v>30</v>
      </c>
      <c r="B270" s="304" t="s">
        <v>31</v>
      </c>
      <c r="C270" s="304"/>
      <c r="D270" s="304" t="s">
        <v>46</v>
      </c>
      <c r="E270" s="305" t="s">
        <v>310</v>
      </c>
      <c r="F270" s="305" t="s">
        <v>360</v>
      </c>
      <c r="G270" s="214"/>
    </row>
    <row r="271" spans="1:7" s="16" customFormat="1" x14ac:dyDescent="0.3">
      <c r="A271" s="303"/>
      <c r="B271" s="41" t="s">
        <v>34</v>
      </c>
      <c r="C271" s="41" t="s">
        <v>33</v>
      </c>
      <c r="D271" s="304"/>
      <c r="E271" s="305"/>
      <c r="F271" s="30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0" t="s">
        <v>396</v>
      </c>
      <c r="B308" s="311"/>
      <c r="C308" s="311"/>
      <c r="D308" s="311"/>
      <c r="E308" s="311"/>
      <c r="F308" s="31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3" t="s">
        <v>30</v>
      </c>
      <c r="B322" s="304" t="s">
        <v>31</v>
      </c>
      <c r="C322" s="304"/>
      <c r="D322" s="304" t="s">
        <v>46</v>
      </c>
      <c r="E322" s="305" t="s">
        <v>310</v>
      </c>
      <c r="F322" s="305" t="s">
        <v>360</v>
      </c>
      <c r="G322" s="127"/>
    </row>
    <row r="323" spans="1:7" x14ac:dyDescent="0.3">
      <c r="A323" s="303"/>
      <c r="B323" s="41" t="s">
        <v>34</v>
      </c>
      <c r="C323" s="41" t="s">
        <v>33</v>
      </c>
      <c r="D323" s="304"/>
      <c r="E323" s="305"/>
      <c r="F323" s="30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0" t="s">
        <v>379</v>
      </c>
      <c r="B349" s="311"/>
      <c r="C349" s="311"/>
      <c r="D349" s="311"/>
      <c r="E349" s="311"/>
      <c r="F349" s="31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3" t="s">
        <v>30</v>
      </c>
      <c r="B362" s="304" t="s">
        <v>31</v>
      </c>
      <c r="C362" s="304"/>
      <c r="D362" s="304" t="s">
        <v>46</v>
      </c>
      <c r="E362" s="305" t="s">
        <v>310</v>
      </c>
      <c r="F362" s="305" t="s">
        <v>360</v>
      </c>
      <c r="G362" s="127"/>
    </row>
    <row r="363" spans="1:7" x14ac:dyDescent="0.3">
      <c r="A363" s="303"/>
      <c r="B363" s="41" t="s">
        <v>34</v>
      </c>
      <c r="C363" s="41" t="s">
        <v>33</v>
      </c>
      <c r="D363" s="304"/>
      <c r="E363" s="305"/>
      <c r="F363" s="30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09" t="s">
        <v>379</v>
      </c>
      <c r="B383" s="309"/>
      <c r="C383" s="309"/>
      <c r="D383" s="309"/>
      <c r="E383" s="309"/>
      <c r="F383" s="30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3" t="s">
        <v>30</v>
      </c>
      <c r="B395" s="304" t="s">
        <v>31</v>
      </c>
      <c r="C395" s="304"/>
      <c r="D395" s="304" t="s">
        <v>46</v>
      </c>
      <c r="E395" s="305" t="s">
        <v>310</v>
      </c>
      <c r="F395" s="305" t="s">
        <v>360</v>
      </c>
      <c r="G395" s="127"/>
    </row>
    <row r="396" spans="1:7" x14ac:dyDescent="0.3">
      <c r="A396" s="303"/>
      <c r="B396" s="41" t="s">
        <v>34</v>
      </c>
      <c r="C396" s="41" t="s">
        <v>33</v>
      </c>
      <c r="D396" s="304"/>
      <c r="E396" s="305"/>
      <c r="F396" s="30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09" t="s">
        <v>379</v>
      </c>
      <c r="B435" s="309"/>
      <c r="C435" s="309"/>
      <c r="D435" s="309"/>
      <c r="E435" s="309"/>
      <c r="F435" s="30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3" t="s">
        <v>30</v>
      </c>
      <c r="B448" s="304" t="s">
        <v>31</v>
      </c>
      <c r="C448" s="304"/>
      <c r="D448" s="304" t="s">
        <v>46</v>
      </c>
      <c r="E448" s="305" t="s">
        <v>310</v>
      </c>
      <c r="F448" s="305" t="s">
        <v>360</v>
      </c>
      <c r="G448" s="127"/>
    </row>
    <row r="449" spans="1:6" x14ac:dyDescent="0.3">
      <c r="A449" s="303"/>
      <c r="B449" s="41" t="s">
        <v>34</v>
      </c>
      <c r="C449" s="41" t="s">
        <v>33</v>
      </c>
      <c r="D449" s="304"/>
      <c r="E449" s="305"/>
      <c r="F449" s="30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6" t="s">
        <v>379</v>
      </c>
      <c r="B471" s="307"/>
      <c r="C471" s="307"/>
      <c r="D471" s="307"/>
      <c r="E471" s="307"/>
      <c r="F471" s="30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8" t="s">
        <v>367</v>
      </c>
      <c r="B483" s="308"/>
      <c r="C483" s="308"/>
      <c r="D483" s="30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3" t="s">
        <v>30</v>
      </c>
      <c r="B485" s="304" t="s">
        <v>31</v>
      </c>
      <c r="C485" s="304"/>
      <c r="D485" s="304" t="s">
        <v>46</v>
      </c>
      <c r="E485" s="305" t="s">
        <v>310</v>
      </c>
      <c r="F485" s="305" t="s">
        <v>360</v>
      </c>
      <c r="G485" s="127"/>
    </row>
    <row r="486" spans="1:7" x14ac:dyDescent="0.3">
      <c r="A486" s="303"/>
      <c r="B486" s="41" t="s">
        <v>34</v>
      </c>
      <c r="C486" s="41" t="s">
        <v>33</v>
      </c>
      <c r="D486" s="304"/>
      <c r="E486" s="305"/>
      <c r="F486" s="30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3" t="s">
        <v>30</v>
      </c>
      <c r="B507" s="304" t="s">
        <v>31</v>
      </c>
      <c r="C507" s="304"/>
      <c r="D507" s="304" t="s">
        <v>46</v>
      </c>
      <c r="E507" s="305" t="s">
        <v>310</v>
      </c>
      <c r="F507" s="305" t="s">
        <v>360</v>
      </c>
      <c r="G507" s="127"/>
    </row>
    <row r="508" spans="1:7" x14ac:dyDescent="0.3">
      <c r="A508" s="303"/>
      <c r="B508" s="41" t="s">
        <v>34</v>
      </c>
      <c r="C508" s="41" t="s">
        <v>33</v>
      </c>
      <c r="D508" s="304"/>
      <c r="E508" s="305"/>
      <c r="F508" s="30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3" t="s">
        <v>30</v>
      </c>
      <c r="B518" s="304" t="s">
        <v>31</v>
      </c>
      <c r="C518" s="304"/>
      <c r="D518" s="304" t="s">
        <v>46</v>
      </c>
      <c r="E518" s="305" t="s">
        <v>310</v>
      </c>
      <c r="F518" s="305" t="s">
        <v>360</v>
      </c>
      <c r="G518" s="127"/>
    </row>
    <row r="519" spans="1:7" x14ac:dyDescent="0.3">
      <c r="A519" s="303"/>
      <c r="B519" s="41" t="s">
        <v>34</v>
      </c>
      <c r="C519" s="41" t="s">
        <v>33</v>
      </c>
      <c r="D519" s="304"/>
      <c r="E519" s="305"/>
      <c r="F519" s="30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3" t="s">
        <v>30</v>
      </c>
      <c r="B538" s="304" t="s">
        <v>31</v>
      </c>
      <c r="C538" s="304"/>
      <c r="D538" s="304" t="s">
        <v>46</v>
      </c>
      <c r="E538" s="305" t="s">
        <v>310</v>
      </c>
      <c r="F538" s="305" t="s">
        <v>360</v>
      </c>
      <c r="G538" s="127"/>
    </row>
    <row r="539" spans="1:7" x14ac:dyDescent="0.3">
      <c r="A539" s="303"/>
      <c r="B539" s="41" t="s">
        <v>34</v>
      </c>
      <c r="C539" s="41" t="s">
        <v>33</v>
      </c>
      <c r="D539" s="304"/>
      <c r="E539" s="305"/>
      <c r="F539" s="30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FHNKCYQk+befjvwLUCdBA6LtySReIytHcLyCsgnpsZPVDJYTqK9uCn6lii1fkKhU4AoKL7GaIikdojBejh8g9A==" saltValue="EUkKfkX2erSahnEyUtLG5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2"/>
      <c r="E1" s="322"/>
      <c r="F1" s="322"/>
      <c r="G1" s="322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3" t="s">
        <v>50</v>
      </c>
      <c r="B6" s="343"/>
      <c r="C6" s="343"/>
      <c r="D6" s="343"/>
      <c r="E6" s="343"/>
      <c r="F6" s="343"/>
      <c r="G6" s="125"/>
    </row>
    <row r="7" spans="1:7" s="12" customFormat="1" ht="21.75" customHeight="1" x14ac:dyDescent="0.45">
      <c r="A7" s="324" t="str">
        <f>'A3 Exploitation'!A8:F8</f>
        <v>CM Rades</v>
      </c>
      <c r="B7" s="324"/>
      <c r="C7" s="324"/>
      <c r="D7" s="324"/>
      <c r="E7" s="324"/>
      <c r="F7" s="324"/>
      <c r="G7" s="125"/>
    </row>
    <row r="8" spans="1:7" s="12" customFormat="1" ht="24" x14ac:dyDescent="0.45">
      <c r="A8" s="14" t="s">
        <v>42</v>
      </c>
      <c r="B8" s="344">
        <f>'A3 Exploitation'!B9:F9</f>
        <v>0</v>
      </c>
      <c r="C8" s="344"/>
      <c r="D8" s="344"/>
      <c r="E8" s="344"/>
      <c r="F8" s="344"/>
      <c r="G8" s="125"/>
    </row>
    <row r="9" spans="1:7" s="12" customFormat="1" ht="24" x14ac:dyDescent="0.45">
      <c r="A9" s="15" t="s">
        <v>44</v>
      </c>
      <c r="B9" s="345">
        <f>'A3 Exploitation'!B10:F10</f>
        <v>0</v>
      </c>
      <c r="C9" s="345"/>
      <c r="D9" s="345"/>
      <c r="E9" s="345"/>
      <c r="F9" s="345"/>
      <c r="G9" s="125"/>
    </row>
    <row r="10" spans="1:7" s="12" customFormat="1" ht="24" x14ac:dyDescent="0.45">
      <c r="A10" s="14" t="s">
        <v>43</v>
      </c>
      <c r="B10" s="342">
        <f>'A3 Exploitation'!B11:F11</f>
        <v>0</v>
      </c>
      <c r="C10" s="342"/>
      <c r="D10" s="342"/>
      <c r="E10" s="342"/>
      <c r="F10" s="342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03" t="s">
        <v>30</v>
      </c>
      <c r="B13" s="304" t="s">
        <v>31</v>
      </c>
      <c r="C13" s="304"/>
      <c r="D13" s="304" t="s">
        <v>46</v>
      </c>
      <c r="E13" s="304" t="s">
        <v>190</v>
      </c>
      <c r="F13" s="304" t="s">
        <v>191</v>
      </c>
      <c r="G13" s="112"/>
    </row>
    <row r="14" spans="1:7" s="12" customFormat="1" ht="12.75" customHeight="1" x14ac:dyDescent="0.3">
      <c r="A14" s="303"/>
      <c r="B14" s="34" t="s">
        <v>34</v>
      </c>
      <c r="C14" s="34" t="s">
        <v>33</v>
      </c>
      <c r="D14" s="304"/>
      <c r="E14" s="304"/>
      <c r="F14" s="30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4"/>
      <c r="C22" s="335"/>
      <c r="D22" s="92">
        <f>SUM(B17:C21)</f>
        <v>0</v>
      </c>
    </row>
    <row r="23" spans="1:7" x14ac:dyDescent="0.3">
      <c r="A23" s="329" t="s">
        <v>295</v>
      </c>
      <c r="B23" s="330"/>
      <c r="C23" s="33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7" t="s">
        <v>4</v>
      </c>
      <c r="B25" s="328"/>
      <c r="C25" s="328"/>
      <c r="D25" s="328"/>
      <c r="E25" s="328"/>
      <c r="F25" s="32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29" t="s">
        <v>36</v>
      </c>
      <c r="B33" s="330"/>
      <c r="C33" s="331"/>
      <c r="D33" s="91">
        <f>SUM(B26:C32)</f>
        <v>0</v>
      </c>
    </row>
    <row r="34" spans="1:7" x14ac:dyDescent="0.3">
      <c r="A34" s="329" t="s">
        <v>295</v>
      </c>
      <c r="B34" s="330"/>
      <c r="C34" s="33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7" t="s">
        <v>219</v>
      </c>
      <c r="B36" s="328"/>
      <c r="C36" s="328"/>
      <c r="D36" s="328"/>
      <c r="E36" s="328"/>
      <c r="F36" s="32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29" t="s">
        <v>36</v>
      </c>
      <c r="B42" s="330"/>
      <c r="C42" s="331"/>
      <c r="D42" s="91">
        <f>SUM(B37:C41)</f>
        <v>0</v>
      </c>
      <c r="E42" s="13"/>
      <c r="F42" s="13"/>
      <c r="G42" s="126"/>
    </row>
    <row r="43" spans="1:7" s="22" customFormat="1" x14ac:dyDescent="0.3">
      <c r="A43" s="329" t="s">
        <v>295</v>
      </c>
      <c r="B43" s="330"/>
      <c r="C43" s="33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39" t="s">
        <v>21</v>
      </c>
      <c r="B45" s="340"/>
      <c r="C45" s="340"/>
      <c r="D45" s="340"/>
      <c r="E45" s="340"/>
      <c r="F45" s="34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29" t="s">
        <v>36</v>
      </c>
      <c r="B52" s="330"/>
      <c r="C52" s="331"/>
      <c r="D52" s="91">
        <f>SUM(B46:C51)</f>
        <v>0</v>
      </c>
    </row>
    <row r="53" spans="1:7" x14ac:dyDescent="0.3">
      <c r="A53" s="329" t="s">
        <v>295</v>
      </c>
      <c r="B53" s="330"/>
      <c r="C53" s="33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7" t="s">
        <v>8</v>
      </c>
      <c r="B55" s="328"/>
      <c r="C55" s="328"/>
      <c r="D55" s="328"/>
      <c r="E55" s="328"/>
      <c r="F55" s="32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29" t="s">
        <v>36</v>
      </c>
      <c r="B63" s="330"/>
      <c r="C63" s="331"/>
      <c r="D63" s="91">
        <f>SUM(B56:C62)</f>
        <v>0</v>
      </c>
    </row>
    <row r="64" spans="1:7" x14ac:dyDescent="0.3">
      <c r="A64" s="329" t="s">
        <v>295</v>
      </c>
      <c r="B64" s="330"/>
      <c r="C64" s="33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7" t="s">
        <v>130</v>
      </c>
      <c r="B66" s="328"/>
      <c r="C66" s="328"/>
      <c r="D66" s="328"/>
      <c r="E66" s="328"/>
      <c r="F66" s="32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29" t="s">
        <v>36</v>
      </c>
      <c r="B84" s="330"/>
      <c r="C84" s="331"/>
      <c r="D84" s="91">
        <f>SUM(B67:C83)</f>
        <v>0</v>
      </c>
    </row>
    <row r="85" spans="1:7" x14ac:dyDescent="0.3">
      <c r="A85" s="329" t="s">
        <v>295</v>
      </c>
      <c r="B85" s="330"/>
      <c r="C85" s="33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7" t="s">
        <v>211</v>
      </c>
      <c r="B87" s="328"/>
      <c r="C87" s="328"/>
      <c r="D87" s="328"/>
      <c r="E87" s="328"/>
      <c r="F87" s="32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29" t="s">
        <v>36</v>
      </c>
      <c r="B102" s="330"/>
      <c r="C102" s="331"/>
      <c r="D102" s="91">
        <f>SUM(B88:C101)</f>
        <v>0</v>
      </c>
    </row>
    <row r="103" spans="1:7" x14ac:dyDescent="0.3">
      <c r="A103" s="329" t="s">
        <v>295</v>
      </c>
      <c r="B103" s="330"/>
      <c r="C103" s="33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7" t="s">
        <v>212</v>
      </c>
      <c r="B106" s="328"/>
      <c r="C106" s="328"/>
      <c r="D106" s="328"/>
      <c r="E106" s="328"/>
      <c r="F106" s="32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29" t="s">
        <v>36</v>
      </c>
      <c r="B118" s="330"/>
      <c r="C118" s="331"/>
      <c r="D118" s="91">
        <f>SUM(B107:C117)</f>
        <v>0</v>
      </c>
      <c r="E118" s="13"/>
      <c r="F118" s="13"/>
      <c r="G118" s="126"/>
    </row>
    <row r="119" spans="1:7" s="22" customFormat="1" x14ac:dyDescent="0.3">
      <c r="A119" s="329" t="s">
        <v>295</v>
      </c>
      <c r="B119" s="330"/>
      <c r="C119" s="33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7" t="s">
        <v>185</v>
      </c>
      <c r="B121" s="328"/>
      <c r="C121" s="328"/>
      <c r="D121" s="328"/>
      <c r="E121" s="328"/>
      <c r="F121" s="32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29" t="s">
        <v>36</v>
      </c>
      <c r="B133" s="330"/>
      <c r="C133" s="331"/>
      <c r="D133" s="91">
        <f>SUM(B122:C132)</f>
        <v>0</v>
      </c>
    </row>
    <row r="134" spans="1:7" x14ac:dyDescent="0.3">
      <c r="A134" s="329" t="s">
        <v>295</v>
      </c>
      <c r="B134" s="330"/>
      <c r="C134" s="33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7" t="s">
        <v>71</v>
      </c>
      <c r="B136" s="328"/>
      <c r="C136" s="328"/>
      <c r="D136" s="328"/>
      <c r="E136" s="328"/>
      <c r="F136" s="32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29" t="s">
        <v>36</v>
      </c>
      <c r="B149" s="330"/>
      <c r="C149" s="331"/>
      <c r="D149" s="91">
        <f>SUM(B137:C148)</f>
        <v>0</v>
      </c>
    </row>
    <row r="150" spans="1:7" x14ac:dyDescent="0.3">
      <c r="A150" s="329" t="s">
        <v>295</v>
      </c>
      <c r="B150" s="330"/>
      <c r="C150" s="33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7" t="s">
        <v>217</v>
      </c>
      <c r="B152" s="328"/>
      <c r="C152" s="328"/>
      <c r="D152" s="328"/>
      <c r="E152" s="328"/>
      <c r="F152" s="32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29" t="s">
        <v>36</v>
      </c>
      <c r="B161" s="334"/>
      <c r="C161" s="335"/>
      <c r="D161" s="92">
        <f>SUM(B153:C160)</f>
        <v>0</v>
      </c>
    </row>
    <row r="162" spans="1:7" x14ac:dyDescent="0.3">
      <c r="A162" s="329" t="s">
        <v>295</v>
      </c>
      <c r="B162" s="330"/>
      <c r="C162" s="33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7" t="s">
        <v>77</v>
      </c>
      <c r="B164" s="328"/>
      <c r="C164" s="328"/>
      <c r="D164" s="328"/>
      <c r="E164" s="328"/>
      <c r="F164" s="32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29" t="s">
        <v>36</v>
      </c>
      <c r="B169" s="330"/>
      <c r="C169" s="331"/>
      <c r="D169" s="91">
        <f>SUM(B165:C168)</f>
        <v>0</v>
      </c>
    </row>
    <row r="170" spans="1:7" x14ac:dyDescent="0.3">
      <c r="A170" s="329" t="s">
        <v>295</v>
      </c>
      <c r="B170" s="330"/>
      <c r="C170" s="33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2" t="s">
        <v>17</v>
      </c>
      <c r="B172" s="333"/>
      <c r="C172" s="333"/>
      <c r="D172" s="333"/>
      <c r="E172" s="333"/>
      <c r="F172" s="33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29" t="s">
        <v>36</v>
      </c>
      <c r="B177" s="330"/>
      <c r="C177" s="331"/>
      <c r="D177" s="91">
        <f>SUM(B173:C176)</f>
        <v>0</v>
      </c>
    </row>
    <row r="178" spans="1:7" x14ac:dyDescent="0.3">
      <c r="A178" s="329" t="s">
        <v>295</v>
      </c>
      <c r="B178" s="330"/>
      <c r="C178" s="33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7" t="s">
        <v>78</v>
      </c>
      <c r="B180" s="328"/>
      <c r="C180" s="328"/>
      <c r="D180" s="328"/>
      <c r="E180" s="328"/>
      <c r="F180" s="32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29" t="s">
        <v>36</v>
      </c>
      <c r="B186" s="330"/>
      <c r="C186" s="331"/>
      <c r="D186" s="91">
        <f>SUM(B181:C185)</f>
        <v>0</v>
      </c>
    </row>
    <row r="187" spans="1:7" x14ac:dyDescent="0.3">
      <c r="A187" s="329" t="s">
        <v>295</v>
      </c>
      <c r="B187" s="330"/>
      <c r="C187" s="33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7" t="s">
        <v>216</v>
      </c>
      <c r="B189" s="328"/>
      <c r="C189" s="328"/>
      <c r="D189" s="328"/>
      <c r="E189" s="328"/>
      <c r="F189" s="32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29" t="s">
        <v>36</v>
      </c>
      <c r="B194" s="330"/>
      <c r="C194" s="331"/>
      <c r="D194" s="54">
        <f>SUM(B190:C193)</f>
        <v>0</v>
      </c>
    </row>
    <row r="195" spans="1:6" x14ac:dyDescent="0.3">
      <c r="A195" s="329" t="s">
        <v>295</v>
      </c>
      <c r="B195" s="330"/>
      <c r="C195" s="33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19" zoomScale="70" zoomScaleSheetLayoutView="70" workbookViewId="0">
      <selection activeCell="C30" sqref="C3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2"/>
      <c r="E1" s="322"/>
      <c r="F1" s="322"/>
      <c r="G1" s="322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25"/>
    </row>
    <row r="8" spans="1:7" ht="29.25" x14ac:dyDescent="0.45">
      <c r="A8" s="324" t="str">
        <f>'Page de garde'!D18</f>
        <v>CM Rades</v>
      </c>
      <c r="B8" s="324"/>
      <c r="C8" s="324"/>
      <c r="D8" s="324"/>
      <c r="E8" s="324"/>
      <c r="F8" s="324"/>
      <c r="G8" s="125"/>
    </row>
    <row r="9" spans="1:7" ht="24" x14ac:dyDescent="0.45">
      <c r="A9" s="14" t="s">
        <v>42</v>
      </c>
      <c r="B9" s="325"/>
      <c r="C9" s="325"/>
      <c r="D9" s="325"/>
      <c r="E9" s="325"/>
      <c r="F9" s="325"/>
      <c r="G9" s="125"/>
    </row>
    <row r="10" spans="1:7" ht="24" x14ac:dyDescent="0.45">
      <c r="A10" s="15" t="s">
        <v>44</v>
      </c>
      <c r="B10" s="326"/>
      <c r="C10" s="326"/>
      <c r="D10" s="326"/>
      <c r="E10" s="326"/>
      <c r="F10" s="326"/>
      <c r="G10" s="125"/>
    </row>
    <row r="11" spans="1:7" ht="24" x14ac:dyDescent="0.45">
      <c r="A11" s="14" t="s">
        <v>43</v>
      </c>
      <c r="B11" s="321"/>
      <c r="C11" s="321"/>
      <c r="D11" s="321"/>
      <c r="E11" s="321"/>
      <c r="F11" s="321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3" t="s">
        <v>30</v>
      </c>
      <c r="B17" s="304" t="s">
        <v>31</v>
      </c>
      <c r="C17" s="304"/>
      <c r="D17" s="304" t="s">
        <v>46</v>
      </c>
      <c r="E17" s="305" t="s">
        <v>310</v>
      </c>
      <c r="F17" s="305" t="s">
        <v>358</v>
      </c>
    </row>
    <row r="18" spans="1:8" ht="16.5" customHeight="1" x14ac:dyDescent="0.3">
      <c r="A18" s="303"/>
      <c r="B18" s="41" t="s">
        <v>34</v>
      </c>
      <c r="C18" s="41" t="s">
        <v>33</v>
      </c>
      <c r="D18" s="304"/>
      <c r="E18" s="305"/>
      <c r="F18" s="30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3" t="s">
        <v>379</v>
      </c>
      <c r="B38" s="314"/>
      <c r="C38" s="314"/>
      <c r="D38" s="314"/>
      <c r="E38" s="314"/>
      <c r="F38" s="31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3" t="s">
        <v>30</v>
      </c>
      <c r="B50" s="304" t="s">
        <v>31</v>
      </c>
      <c r="C50" s="304"/>
      <c r="D50" s="304" t="s">
        <v>46</v>
      </c>
      <c r="E50" s="305" t="s">
        <v>310</v>
      </c>
      <c r="F50" s="305" t="s">
        <v>360</v>
      </c>
      <c r="G50" s="127"/>
    </row>
    <row r="51" spans="1:7" ht="16.5" customHeight="1" x14ac:dyDescent="0.3">
      <c r="A51" s="303"/>
      <c r="B51" s="41" t="s">
        <v>34</v>
      </c>
      <c r="C51" s="41" t="s">
        <v>33</v>
      </c>
      <c r="D51" s="304"/>
      <c r="E51" s="305"/>
      <c r="F51" s="30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3" t="s">
        <v>379</v>
      </c>
      <c r="B94" s="314"/>
      <c r="C94" s="314"/>
      <c r="D94" s="314"/>
      <c r="E94" s="314"/>
      <c r="F94" s="31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3" t="s">
        <v>30</v>
      </c>
      <c r="B107" s="304" t="s">
        <v>31</v>
      </c>
      <c r="C107" s="304"/>
      <c r="D107" s="304" t="s">
        <v>46</v>
      </c>
      <c r="E107" s="305" t="s">
        <v>310</v>
      </c>
      <c r="F107" s="305" t="s">
        <v>360</v>
      </c>
    </row>
    <row r="108" spans="1:7" ht="16.5" customHeight="1" x14ac:dyDescent="0.3">
      <c r="A108" s="303"/>
      <c r="B108" s="41" t="s">
        <v>34</v>
      </c>
      <c r="C108" s="41" t="s">
        <v>33</v>
      </c>
      <c r="D108" s="304"/>
      <c r="E108" s="305"/>
      <c r="F108" s="30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6" t="s">
        <v>379</v>
      </c>
      <c r="B148" s="317"/>
      <c r="C148" s="317"/>
      <c r="D148" s="31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3" t="s">
        <v>30</v>
      </c>
      <c r="B162" s="304" t="s">
        <v>31</v>
      </c>
      <c r="C162" s="304"/>
      <c r="D162" s="304" t="s">
        <v>46</v>
      </c>
      <c r="E162" s="305" t="s">
        <v>310</v>
      </c>
      <c r="F162" s="305" t="s">
        <v>360</v>
      </c>
      <c r="G162" s="127"/>
    </row>
    <row r="163" spans="1:7" ht="16.5" customHeight="1" x14ac:dyDescent="0.3">
      <c r="A163" s="303"/>
      <c r="B163" s="41" t="s">
        <v>34</v>
      </c>
      <c r="C163" s="41" t="s">
        <v>33</v>
      </c>
      <c r="D163" s="304"/>
      <c r="E163" s="305"/>
      <c r="F163" s="30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09" t="s">
        <v>379</v>
      </c>
      <c r="B195" s="309"/>
      <c r="C195" s="309"/>
      <c r="D195" s="309"/>
      <c r="E195" s="309"/>
      <c r="F195" s="30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3" t="s">
        <v>30</v>
      </c>
      <c r="B209" s="304" t="s">
        <v>31</v>
      </c>
      <c r="C209" s="304"/>
      <c r="D209" s="304" t="s">
        <v>46</v>
      </c>
      <c r="E209" s="305" t="s">
        <v>310</v>
      </c>
      <c r="F209" s="305" t="s">
        <v>360</v>
      </c>
      <c r="G209" s="127"/>
    </row>
    <row r="210" spans="1:7" ht="16.5" customHeight="1" x14ac:dyDescent="0.3">
      <c r="A210" s="303"/>
      <c r="B210" s="41" t="s">
        <v>34</v>
      </c>
      <c r="C210" s="41" t="s">
        <v>33</v>
      </c>
      <c r="D210" s="304"/>
      <c r="E210" s="305"/>
      <c r="F210" s="30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09" t="s">
        <v>379</v>
      </c>
      <c r="B256" s="309"/>
      <c r="C256" s="309"/>
      <c r="D256" s="309"/>
      <c r="E256" s="309"/>
      <c r="F256" s="30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3" t="s">
        <v>30</v>
      </c>
      <c r="B270" s="304" t="s">
        <v>31</v>
      </c>
      <c r="C270" s="304"/>
      <c r="D270" s="304" t="s">
        <v>46</v>
      </c>
      <c r="E270" s="305" t="s">
        <v>310</v>
      </c>
      <c r="F270" s="305" t="s">
        <v>360</v>
      </c>
      <c r="G270" s="214"/>
    </row>
    <row r="271" spans="1:7" s="16" customFormat="1" ht="16.5" customHeight="1" x14ac:dyDescent="0.3">
      <c r="A271" s="303"/>
      <c r="B271" s="41" t="s">
        <v>34</v>
      </c>
      <c r="C271" s="41" t="s">
        <v>33</v>
      </c>
      <c r="D271" s="304"/>
      <c r="E271" s="305"/>
      <c r="F271" s="30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0" t="s">
        <v>396</v>
      </c>
      <c r="B308" s="311"/>
      <c r="C308" s="311"/>
      <c r="D308" s="311"/>
      <c r="E308" s="311"/>
      <c r="F308" s="31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3" t="s">
        <v>30</v>
      </c>
      <c r="B322" s="304" t="s">
        <v>31</v>
      </c>
      <c r="C322" s="304"/>
      <c r="D322" s="304" t="s">
        <v>46</v>
      </c>
      <c r="E322" s="305" t="s">
        <v>310</v>
      </c>
      <c r="F322" s="305" t="s">
        <v>360</v>
      </c>
      <c r="G322" s="127"/>
    </row>
    <row r="323" spans="1:7" ht="16.5" customHeight="1" x14ac:dyDescent="0.3">
      <c r="A323" s="303"/>
      <c r="B323" s="41" t="s">
        <v>34</v>
      </c>
      <c r="C323" s="41" t="s">
        <v>33</v>
      </c>
      <c r="D323" s="304"/>
      <c r="E323" s="305"/>
      <c r="F323" s="30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0" t="s">
        <v>379</v>
      </c>
      <c r="B349" s="311"/>
      <c r="C349" s="311"/>
      <c r="D349" s="311"/>
      <c r="E349" s="311"/>
      <c r="F349" s="31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3" t="s">
        <v>30</v>
      </c>
      <c r="B362" s="304" t="s">
        <v>31</v>
      </c>
      <c r="C362" s="304"/>
      <c r="D362" s="304" t="s">
        <v>46</v>
      </c>
      <c r="E362" s="305" t="s">
        <v>310</v>
      </c>
      <c r="F362" s="305" t="s">
        <v>360</v>
      </c>
      <c r="G362" s="127"/>
    </row>
    <row r="363" spans="1:7" ht="16.5" customHeight="1" x14ac:dyDescent="0.3">
      <c r="A363" s="303"/>
      <c r="B363" s="41" t="s">
        <v>34</v>
      </c>
      <c r="C363" s="41" t="s">
        <v>33</v>
      </c>
      <c r="D363" s="304"/>
      <c r="E363" s="305"/>
      <c r="F363" s="30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09" t="s">
        <v>379</v>
      </c>
      <c r="B383" s="309"/>
      <c r="C383" s="309"/>
      <c r="D383" s="309"/>
      <c r="E383" s="309"/>
      <c r="F383" s="30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3" t="s">
        <v>30</v>
      </c>
      <c r="B395" s="304" t="s">
        <v>31</v>
      </c>
      <c r="C395" s="304"/>
      <c r="D395" s="304" t="s">
        <v>46</v>
      </c>
      <c r="E395" s="305" t="s">
        <v>310</v>
      </c>
      <c r="F395" s="305" t="s">
        <v>360</v>
      </c>
      <c r="G395" s="127"/>
    </row>
    <row r="396" spans="1:7" ht="16.5" customHeight="1" x14ac:dyDescent="0.3">
      <c r="A396" s="303"/>
      <c r="B396" s="41" t="s">
        <v>34</v>
      </c>
      <c r="C396" s="41" t="s">
        <v>33</v>
      </c>
      <c r="D396" s="304"/>
      <c r="E396" s="305"/>
      <c r="F396" s="30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09" t="s">
        <v>379</v>
      </c>
      <c r="B435" s="309"/>
      <c r="C435" s="309"/>
      <c r="D435" s="309"/>
      <c r="E435" s="309"/>
      <c r="F435" s="30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3" t="s">
        <v>30</v>
      </c>
      <c r="B448" s="304" t="s">
        <v>31</v>
      </c>
      <c r="C448" s="304"/>
      <c r="D448" s="304" t="s">
        <v>46</v>
      </c>
      <c r="E448" s="305" t="s">
        <v>310</v>
      </c>
      <c r="F448" s="305" t="s">
        <v>360</v>
      </c>
      <c r="G448" s="127"/>
    </row>
    <row r="449" spans="1:6" ht="16.5" customHeight="1" x14ac:dyDescent="0.3">
      <c r="A449" s="303"/>
      <c r="B449" s="41" t="s">
        <v>34</v>
      </c>
      <c r="C449" s="41" t="s">
        <v>33</v>
      </c>
      <c r="D449" s="304"/>
      <c r="E449" s="305"/>
      <c r="F449" s="30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6" t="s">
        <v>379</v>
      </c>
      <c r="B471" s="307"/>
      <c r="C471" s="307"/>
      <c r="D471" s="307"/>
      <c r="E471" s="307"/>
      <c r="F471" s="30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8" t="s">
        <v>367</v>
      </c>
      <c r="B483" s="308"/>
      <c r="C483" s="308"/>
      <c r="D483" s="30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3" t="s">
        <v>30</v>
      </c>
      <c r="B485" s="304" t="s">
        <v>31</v>
      </c>
      <c r="C485" s="304"/>
      <c r="D485" s="304" t="s">
        <v>46</v>
      </c>
      <c r="E485" s="305" t="s">
        <v>310</v>
      </c>
      <c r="F485" s="305" t="s">
        <v>360</v>
      </c>
      <c r="G485" s="127"/>
    </row>
    <row r="486" spans="1:7" ht="16.5" customHeight="1" x14ac:dyDescent="0.3">
      <c r="A486" s="303"/>
      <c r="B486" s="41" t="s">
        <v>34</v>
      </c>
      <c r="C486" s="41" t="s">
        <v>33</v>
      </c>
      <c r="D486" s="304"/>
      <c r="E486" s="305"/>
      <c r="F486" s="30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3" t="s">
        <v>30</v>
      </c>
      <c r="B507" s="304" t="s">
        <v>31</v>
      </c>
      <c r="C507" s="304"/>
      <c r="D507" s="304" t="s">
        <v>46</v>
      </c>
      <c r="E507" s="305" t="s">
        <v>310</v>
      </c>
      <c r="F507" s="305" t="s">
        <v>360</v>
      </c>
      <c r="G507" s="127"/>
    </row>
    <row r="508" spans="1:7" ht="16.5" customHeight="1" x14ac:dyDescent="0.3">
      <c r="A508" s="303"/>
      <c r="B508" s="41" t="s">
        <v>34</v>
      </c>
      <c r="C508" s="41" t="s">
        <v>33</v>
      </c>
      <c r="D508" s="304"/>
      <c r="E508" s="305"/>
      <c r="F508" s="30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3" t="s">
        <v>30</v>
      </c>
      <c r="B518" s="304" t="s">
        <v>31</v>
      </c>
      <c r="C518" s="304"/>
      <c r="D518" s="304" t="s">
        <v>46</v>
      </c>
      <c r="E518" s="305" t="s">
        <v>310</v>
      </c>
      <c r="F518" s="305" t="s">
        <v>360</v>
      </c>
      <c r="G518" s="127"/>
    </row>
    <row r="519" spans="1:7" ht="16.5" customHeight="1" x14ac:dyDescent="0.3">
      <c r="A519" s="303"/>
      <c r="B519" s="41" t="s">
        <v>34</v>
      </c>
      <c r="C519" s="41" t="s">
        <v>33</v>
      </c>
      <c r="D519" s="304"/>
      <c r="E519" s="305"/>
      <c r="F519" s="30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3" t="s">
        <v>30</v>
      </c>
      <c r="B538" s="304" t="s">
        <v>31</v>
      </c>
      <c r="C538" s="304"/>
      <c r="D538" s="304" t="s">
        <v>46</v>
      </c>
      <c r="E538" s="305" t="s">
        <v>310</v>
      </c>
      <c r="F538" s="305" t="s">
        <v>360</v>
      </c>
      <c r="G538" s="127"/>
    </row>
    <row r="539" spans="1:7" ht="16.5" customHeight="1" x14ac:dyDescent="0.3">
      <c r="A539" s="303"/>
      <c r="B539" s="41" t="s">
        <v>34</v>
      </c>
      <c r="C539" s="41" t="s">
        <v>33</v>
      </c>
      <c r="D539" s="304"/>
      <c r="E539" s="305"/>
      <c r="F539" s="30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pnNPuGiUYlF51vH3pnTJn7U9HedMVMrTKAvrnScPUz4A4Ps9ZbzBoXhZQItz1qIK3LP/Ov+Sbso50HSEn44bg==" saltValue="7f5b+xPf1/S+Djo2/Ue1t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2"/>
      <c r="E1" s="322"/>
      <c r="F1" s="322"/>
      <c r="G1" s="322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3" t="s">
        <v>50</v>
      </c>
      <c r="B6" s="343"/>
      <c r="C6" s="343"/>
      <c r="D6" s="343"/>
      <c r="E6" s="343"/>
      <c r="F6" s="343"/>
      <c r="G6" s="125"/>
    </row>
    <row r="7" spans="1:7" s="12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25"/>
    </row>
    <row r="8" spans="1:7" s="12" customFormat="1" ht="24" x14ac:dyDescent="0.45">
      <c r="A8" s="14" t="s">
        <v>42</v>
      </c>
      <c r="B8" s="344">
        <f>'A4 Exploitation'!B9:F9</f>
        <v>0</v>
      </c>
      <c r="C8" s="344"/>
      <c r="D8" s="344"/>
      <c r="E8" s="344"/>
      <c r="F8" s="344"/>
      <c r="G8" s="125"/>
    </row>
    <row r="9" spans="1:7" s="12" customFormat="1" ht="24" x14ac:dyDescent="0.45">
      <c r="A9" s="15" t="s">
        <v>44</v>
      </c>
      <c r="B9" s="345">
        <f>'A4 Exploitation'!B10:F10</f>
        <v>0</v>
      </c>
      <c r="C9" s="345"/>
      <c r="D9" s="345"/>
      <c r="E9" s="345"/>
      <c r="F9" s="345"/>
      <c r="G9" s="125"/>
    </row>
    <row r="10" spans="1:7" s="12" customFormat="1" ht="24" x14ac:dyDescent="0.45">
      <c r="A10" s="14" t="s">
        <v>43</v>
      </c>
      <c r="B10" s="342">
        <f>'A4 Exploitation'!A8:F8</f>
        <v>0</v>
      </c>
      <c r="C10" s="342"/>
      <c r="D10" s="342"/>
      <c r="E10" s="342"/>
      <c r="F10" s="342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03" t="s">
        <v>30</v>
      </c>
      <c r="B13" s="304" t="s">
        <v>31</v>
      </c>
      <c r="C13" s="304"/>
      <c r="D13" s="304" t="s">
        <v>46</v>
      </c>
      <c r="E13" s="304" t="s">
        <v>190</v>
      </c>
      <c r="F13" s="304" t="s">
        <v>191</v>
      </c>
      <c r="G13" s="112"/>
    </row>
    <row r="14" spans="1:7" s="12" customFormat="1" ht="12.75" customHeight="1" x14ac:dyDescent="0.3">
      <c r="A14" s="303"/>
      <c r="B14" s="34" t="s">
        <v>34</v>
      </c>
      <c r="C14" s="34" t="s">
        <v>33</v>
      </c>
      <c r="D14" s="304"/>
      <c r="E14" s="304"/>
      <c r="F14" s="30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4"/>
      <c r="C22" s="335"/>
      <c r="D22" s="245">
        <f>SUM(B17:C21)</f>
        <v>0</v>
      </c>
    </row>
    <row r="23" spans="1:7" x14ac:dyDescent="0.3">
      <c r="A23" s="329" t="s">
        <v>295</v>
      </c>
      <c r="B23" s="330"/>
      <c r="C23" s="33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7" t="s">
        <v>4</v>
      </c>
      <c r="B25" s="328"/>
      <c r="C25" s="328"/>
      <c r="D25" s="328"/>
      <c r="E25" s="328"/>
      <c r="F25" s="32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29" t="s">
        <v>36</v>
      </c>
      <c r="B33" s="330"/>
      <c r="C33" s="331"/>
      <c r="D33" s="244">
        <f>SUM(B26:C32)</f>
        <v>0</v>
      </c>
    </row>
    <row r="34" spans="1:7" x14ac:dyDescent="0.3">
      <c r="A34" s="329" t="s">
        <v>295</v>
      </c>
      <c r="B34" s="330"/>
      <c r="C34" s="33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7" t="s">
        <v>219</v>
      </c>
      <c r="B36" s="328"/>
      <c r="C36" s="328"/>
      <c r="D36" s="328"/>
      <c r="E36" s="328"/>
      <c r="F36" s="32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29" t="s">
        <v>36</v>
      </c>
      <c r="B42" s="330"/>
      <c r="C42" s="331"/>
      <c r="D42" s="244">
        <f>SUM(B37:C41)</f>
        <v>0</v>
      </c>
      <c r="E42" s="13"/>
      <c r="F42" s="13"/>
      <c r="G42" s="126"/>
    </row>
    <row r="43" spans="1:7" s="22" customFormat="1" x14ac:dyDescent="0.3">
      <c r="A43" s="329" t="s">
        <v>295</v>
      </c>
      <c r="B43" s="330"/>
      <c r="C43" s="33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39" t="s">
        <v>21</v>
      </c>
      <c r="B45" s="340"/>
      <c r="C45" s="340"/>
      <c r="D45" s="340"/>
      <c r="E45" s="340"/>
      <c r="F45" s="34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29" t="s">
        <v>36</v>
      </c>
      <c r="B52" s="330"/>
      <c r="C52" s="331"/>
      <c r="D52" s="244">
        <f>SUM(B46:C51)</f>
        <v>0</v>
      </c>
    </row>
    <row r="53" spans="1:7" x14ac:dyDescent="0.3">
      <c r="A53" s="329" t="s">
        <v>295</v>
      </c>
      <c r="B53" s="330"/>
      <c r="C53" s="33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7" t="s">
        <v>8</v>
      </c>
      <c r="B55" s="328"/>
      <c r="C55" s="328"/>
      <c r="D55" s="328"/>
      <c r="E55" s="328"/>
      <c r="F55" s="32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29" t="s">
        <v>36</v>
      </c>
      <c r="B63" s="330"/>
      <c r="C63" s="331"/>
      <c r="D63" s="244">
        <f>SUM(B56:C62)</f>
        <v>0</v>
      </c>
    </row>
    <row r="64" spans="1:7" x14ac:dyDescent="0.3">
      <c r="A64" s="329" t="s">
        <v>295</v>
      </c>
      <c r="B64" s="330"/>
      <c r="C64" s="33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7" t="s">
        <v>130</v>
      </c>
      <c r="B66" s="328"/>
      <c r="C66" s="328"/>
      <c r="D66" s="328"/>
      <c r="E66" s="328"/>
      <c r="F66" s="32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29" t="s">
        <v>36</v>
      </c>
      <c r="B84" s="330"/>
      <c r="C84" s="331"/>
      <c r="D84" s="244">
        <f>SUM(B67:C83)</f>
        <v>0</v>
      </c>
    </row>
    <row r="85" spans="1:7" x14ac:dyDescent="0.3">
      <c r="A85" s="329" t="s">
        <v>295</v>
      </c>
      <c r="B85" s="330"/>
      <c r="C85" s="33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7" t="s">
        <v>211</v>
      </c>
      <c r="B87" s="328"/>
      <c r="C87" s="328"/>
      <c r="D87" s="328"/>
      <c r="E87" s="328"/>
      <c r="F87" s="32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29" t="s">
        <v>36</v>
      </c>
      <c r="B102" s="330"/>
      <c r="C102" s="331"/>
      <c r="D102" s="244">
        <f>SUM(B88:C101)</f>
        <v>0</v>
      </c>
    </row>
    <row r="103" spans="1:7" x14ac:dyDescent="0.3">
      <c r="A103" s="329" t="s">
        <v>295</v>
      </c>
      <c r="B103" s="330"/>
      <c r="C103" s="33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7" t="s">
        <v>212</v>
      </c>
      <c r="B106" s="328"/>
      <c r="C106" s="328"/>
      <c r="D106" s="328"/>
      <c r="E106" s="328"/>
      <c r="F106" s="32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29" t="s">
        <v>36</v>
      </c>
      <c r="B118" s="330"/>
      <c r="C118" s="331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29" t="s">
        <v>295</v>
      </c>
      <c r="B119" s="330"/>
      <c r="C119" s="33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7" t="s">
        <v>185</v>
      </c>
      <c r="B121" s="328"/>
      <c r="C121" s="328"/>
      <c r="D121" s="328"/>
      <c r="E121" s="328"/>
      <c r="F121" s="32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29" t="s">
        <v>36</v>
      </c>
      <c r="B133" s="330"/>
      <c r="C133" s="331"/>
      <c r="D133" s="244">
        <f>SUM(B122:C132)</f>
        <v>0</v>
      </c>
    </row>
    <row r="134" spans="1:7" x14ac:dyDescent="0.3">
      <c r="A134" s="329" t="s">
        <v>295</v>
      </c>
      <c r="B134" s="330"/>
      <c r="C134" s="33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7" t="s">
        <v>71</v>
      </c>
      <c r="B136" s="328"/>
      <c r="C136" s="328"/>
      <c r="D136" s="328"/>
      <c r="E136" s="328"/>
      <c r="F136" s="32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29" t="s">
        <v>36</v>
      </c>
      <c r="B149" s="330"/>
      <c r="C149" s="331"/>
      <c r="D149" s="244">
        <f>SUM(B137:C148)</f>
        <v>0</v>
      </c>
    </row>
    <row r="150" spans="1:7" x14ac:dyDescent="0.3">
      <c r="A150" s="329" t="s">
        <v>295</v>
      </c>
      <c r="B150" s="330"/>
      <c r="C150" s="33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7" t="s">
        <v>217</v>
      </c>
      <c r="B152" s="328"/>
      <c r="C152" s="328"/>
      <c r="D152" s="328"/>
      <c r="E152" s="328"/>
      <c r="F152" s="32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29" t="s">
        <v>36</v>
      </c>
      <c r="B161" s="334"/>
      <c r="C161" s="335"/>
      <c r="D161" s="245">
        <f>SUM(B153:C160)</f>
        <v>0</v>
      </c>
    </row>
    <row r="162" spans="1:7" x14ac:dyDescent="0.3">
      <c r="A162" s="329" t="s">
        <v>295</v>
      </c>
      <c r="B162" s="330"/>
      <c r="C162" s="33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7" t="s">
        <v>77</v>
      </c>
      <c r="B164" s="328"/>
      <c r="C164" s="328"/>
      <c r="D164" s="328"/>
      <c r="E164" s="328"/>
      <c r="F164" s="32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29" t="s">
        <v>36</v>
      </c>
      <c r="B169" s="330"/>
      <c r="C169" s="331"/>
      <c r="D169" s="244">
        <f>SUM(B165:C168)</f>
        <v>0</v>
      </c>
    </row>
    <row r="170" spans="1:7" x14ac:dyDescent="0.3">
      <c r="A170" s="329" t="s">
        <v>295</v>
      </c>
      <c r="B170" s="330"/>
      <c r="C170" s="33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2" t="s">
        <v>17</v>
      </c>
      <c r="B172" s="333"/>
      <c r="C172" s="333"/>
      <c r="D172" s="333"/>
      <c r="E172" s="333"/>
      <c r="F172" s="33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29" t="s">
        <v>36</v>
      </c>
      <c r="B177" s="330"/>
      <c r="C177" s="331"/>
      <c r="D177" s="244">
        <f>SUM(B173:C176)</f>
        <v>0</v>
      </c>
    </row>
    <row r="178" spans="1:7" x14ac:dyDescent="0.3">
      <c r="A178" s="329" t="s">
        <v>295</v>
      </c>
      <c r="B178" s="330"/>
      <c r="C178" s="33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7" t="s">
        <v>78</v>
      </c>
      <c r="B180" s="328"/>
      <c r="C180" s="328"/>
      <c r="D180" s="328"/>
      <c r="E180" s="328"/>
      <c r="F180" s="32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29" t="s">
        <v>36</v>
      </c>
      <c r="B186" s="330"/>
      <c r="C186" s="331"/>
      <c r="D186" s="244">
        <f>SUM(B181:C185)</f>
        <v>0</v>
      </c>
    </row>
    <row r="187" spans="1:7" x14ac:dyDescent="0.3">
      <c r="A187" s="329" t="s">
        <v>295</v>
      </c>
      <c r="B187" s="330"/>
      <c r="C187" s="33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7" t="s">
        <v>216</v>
      </c>
      <c r="B189" s="328"/>
      <c r="C189" s="328"/>
      <c r="D189" s="328"/>
      <c r="E189" s="328"/>
      <c r="F189" s="32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29" t="s">
        <v>36</v>
      </c>
      <c r="B194" s="330"/>
      <c r="C194" s="331"/>
      <c r="D194" s="54">
        <f>SUM(B190:C193)</f>
        <v>0</v>
      </c>
    </row>
    <row r="195" spans="1:6" x14ac:dyDescent="0.3">
      <c r="A195" s="329" t="s">
        <v>295</v>
      </c>
      <c r="B195" s="330"/>
      <c r="C195" s="33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2018-02-24T08:18:39Z</cp:lastPrinted>
  <dcterms:created xsi:type="dcterms:W3CDTF">2015-10-03T07:44:26Z</dcterms:created>
  <dcterms:modified xsi:type="dcterms:W3CDTF">2018-04-05T19:24:28Z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