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Nabeul\06-juin 2017\"/>
    </mc:Choice>
  </mc:AlternateContent>
  <bookViews>
    <workbookView xWindow="0" yWindow="0" windowWidth="11670" windowHeight="412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5" i="29"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10" i="20" l="1"/>
  <c r="D111" i="20" s="1"/>
  <c r="D37" i="22"/>
  <c r="D81" i="22"/>
  <c r="D110" i="22"/>
  <c r="D111" i="22" s="1"/>
  <c r="D206" i="22"/>
  <c r="D207" i="22" s="1"/>
  <c r="D379" i="22"/>
  <c r="D380" i="22" s="1"/>
  <c r="D399" i="22"/>
  <c r="D110" i="24"/>
  <c r="D111" i="24" s="1"/>
  <c r="D285" i="24"/>
  <c r="D491" i="24"/>
  <c r="D492" i="24" s="1"/>
  <c r="B173" i="29" s="1"/>
  <c r="D62" i="27"/>
  <c r="D63" i="27" s="1"/>
  <c r="D429" i="20"/>
  <c r="D117" i="23"/>
  <c r="D118" i="23" s="1"/>
  <c r="D54" i="20"/>
  <c r="D55" i="20" s="1"/>
  <c r="D54" i="22"/>
  <c r="D55" i="22" s="1"/>
  <c r="D491" i="18"/>
  <c r="D492" i="18" s="1"/>
  <c r="B170" i="29" s="1"/>
  <c r="D37" i="18"/>
  <c r="D379" i="18"/>
  <c r="D380" i="18" s="1"/>
  <c r="D62" i="19"/>
  <c r="D63" i="19" s="1"/>
  <c r="D110" i="18"/>
  <c r="D111" i="18" s="1"/>
  <c r="D451" i="24"/>
  <c r="D452" i="24" s="1"/>
  <c r="B146" i="29" s="1"/>
  <c r="D443" i="24"/>
  <c r="D318" i="20"/>
  <c r="D101" i="23"/>
  <c r="D102" i="23" s="1"/>
  <c r="D242" i="18"/>
  <c r="D243" i="18" s="1"/>
  <c r="D318" i="18"/>
  <c r="D321" i="18" s="1"/>
  <c r="D322" i="18" s="1"/>
  <c r="D336" i="18"/>
  <c r="D337" i="18" s="1"/>
  <c r="D336" i="20"/>
  <c r="D337" i="20" s="1"/>
  <c r="D285" i="18"/>
  <c r="D286" i="18" s="1"/>
  <c r="D134" i="20"/>
  <c r="D135" i="20" s="1"/>
  <c r="D146" i="20"/>
  <c r="D54" i="24"/>
  <c r="D55" i="24" s="1"/>
  <c r="D186" i="26"/>
  <c r="D187" i="26" s="1"/>
  <c r="D229" i="26"/>
  <c r="D230" i="26" s="1"/>
  <c r="D491" i="26"/>
  <c r="D492" i="26" s="1"/>
  <c r="B174" i="29" s="1"/>
  <c r="D62" i="21"/>
  <c r="D63" i="21" s="1"/>
  <c r="D101" i="21"/>
  <c r="D102" i="21" s="1"/>
  <c r="D160" i="27"/>
  <c r="D161" i="27" s="1"/>
  <c r="D263" i="18"/>
  <c r="D264" i="18" s="1"/>
  <c r="D54" i="18"/>
  <c r="D55" i="18" s="1"/>
  <c r="D429" i="18"/>
  <c r="D430" i="18" s="1"/>
  <c r="D37" i="20"/>
  <c r="D38" i="20" s="1"/>
  <c r="D229" i="22"/>
  <c r="D230" i="22" s="1"/>
  <c r="D242" i="22"/>
  <c r="D263" i="22"/>
  <c r="D264" i="22" s="1"/>
  <c r="D318" i="22"/>
  <c r="D336" i="22"/>
  <c r="D337" i="22" s="1"/>
  <c r="D37" i="24"/>
  <c r="D40" i="24" s="1"/>
  <c r="D41" i="24" s="1"/>
  <c r="D37" i="26"/>
  <c r="D110" i="26"/>
  <c r="D111" i="26" s="1"/>
  <c r="D388" i="26"/>
  <c r="D389" i="26" s="1"/>
  <c r="D62" i="25"/>
  <c r="D63" i="25" s="1"/>
  <c r="D101" i="25"/>
  <c r="D102" i="25" s="1"/>
  <c r="D117" i="25"/>
  <c r="D118" i="25" s="1"/>
  <c r="D134" i="18"/>
  <c r="D135" i="18" s="1"/>
  <c r="D186" i="20"/>
  <c r="D187" i="20" s="1"/>
  <c r="D229" i="20"/>
  <c r="D230" i="20" s="1"/>
  <c r="D134" i="22"/>
  <c r="D135" i="22" s="1"/>
  <c r="D134" i="24"/>
  <c r="D135" i="24" s="1"/>
  <c r="D146" i="24"/>
  <c r="D147"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451" i="22"/>
  <c r="D452" i="22" s="1"/>
  <c r="B145" i="29" s="1"/>
  <c r="D146" i="18"/>
  <c r="D147" i="18" s="1"/>
  <c r="D451" i="18"/>
  <c r="D452" i="18" s="1"/>
  <c r="B143" i="29" s="1"/>
  <c r="D186" i="18"/>
  <c r="D187" i="18" s="1"/>
  <c r="D229" i="18"/>
  <c r="D230" i="18" s="1"/>
  <c r="D81" i="20"/>
  <c r="D82" i="20" s="1"/>
  <c r="D206" i="20"/>
  <c r="D207" i="20" s="1"/>
  <c r="D242" i="20"/>
  <c r="D263" i="20"/>
  <c r="D264" i="20" s="1"/>
  <c r="D388" i="20"/>
  <c r="D389" i="20" s="1"/>
  <c r="D285" i="22"/>
  <c r="D288" i="22" s="1"/>
  <c r="D289" i="22" s="1"/>
  <c r="D429" i="22"/>
  <c r="D186" i="24"/>
  <c r="D187" i="24" s="1"/>
  <c r="D229" i="24"/>
  <c r="D230" i="24" s="1"/>
  <c r="D242" i="24"/>
  <c r="D245" i="24" s="1"/>
  <c r="D246" i="24" s="1"/>
  <c r="D263" i="24"/>
  <c r="D264" i="24" s="1"/>
  <c r="D285" i="26"/>
  <c r="D318" i="26"/>
  <c r="D321" i="26" s="1"/>
  <c r="D322" i="26" s="1"/>
  <c r="D336" i="26"/>
  <c r="D337" i="26" s="1"/>
  <c r="D429" i="26"/>
  <c r="D101" i="19"/>
  <c r="D102" i="19" s="1"/>
  <c r="D160" i="23"/>
  <c r="D161" i="23" s="1"/>
  <c r="D160" i="25"/>
  <c r="D161" i="25" s="1"/>
  <c r="D101" i="27"/>
  <c r="D102" i="27" s="1"/>
  <c r="D81" i="18"/>
  <c r="D82" i="18" s="1"/>
  <c r="D206" i="18"/>
  <c r="D207" i="18" s="1"/>
  <c r="D388" i="18"/>
  <c r="D389" i="18" s="1"/>
  <c r="D285" i="20"/>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6"/>
  <c r="D350" i="26" s="1"/>
  <c r="D40" i="18"/>
  <c r="D41" i="18" s="1"/>
  <c r="D40" i="26"/>
  <c r="D41" i="26" s="1"/>
  <c r="D194" i="27"/>
  <c r="D194" i="25"/>
  <c r="D197" i="23"/>
  <c r="D198" i="23" s="1"/>
  <c r="B11" i="23" s="1"/>
  <c r="D194" i="23"/>
  <c r="D194" i="21"/>
  <c r="D194" i="19"/>
  <c r="D286" i="26"/>
  <c r="D288" i="26"/>
  <c r="D289" i="26" s="1"/>
  <c r="D432" i="26"/>
  <c r="D433" i="26" s="1"/>
  <c r="B138" i="29" s="1"/>
  <c r="D430" i="26"/>
  <c r="D501" i="26"/>
  <c r="B183" i="29" s="1"/>
  <c r="D96" i="26"/>
  <c r="D97" i="26" s="1"/>
  <c r="D82" i="26"/>
  <c r="D164" i="26"/>
  <c r="D189" i="26"/>
  <c r="D190" i="26" s="1"/>
  <c r="D400" i="26"/>
  <c r="D38" i="26"/>
  <c r="D347" i="26"/>
  <c r="D449" i="26"/>
  <c r="D286" i="24"/>
  <c r="D288" i="24"/>
  <c r="D289" i="24" s="1"/>
  <c r="D243" i="24"/>
  <c r="D164" i="24"/>
  <c r="D189" i="24"/>
  <c r="D190" i="24" s="1"/>
  <c r="D400" i="24"/>
  <c r="D321" i="24"/>
  <c r="D322" i="24" s="1"/>
  <c r="D319" i="24"/>
  <c r="D432" i="24"/>
  <c r="D433" i="24" s="1"/>
  <c r="B137" i="29" s="1"/>
  <c r="D430" i="24"/>
  <c r="D38" i="24"/>
  <c r="D347" i="24"/>
  <c r="D347" i="22"/>
  <c r="D40" i="22"/>
  <c r="D41" i="22" s="1"/>
  <c r="D38" i="22"/>
  <c r="D501" i="22"/>
  <c r="B181" i="29" s="1"/>
  <c r="D400" i="22"/>
  <c r="D164" i="22"/>
  <c r="D189" i="22"/>
  <c r="D190" i="22" s="1"/>
  <c r="D432" i="22"/>
  <c r="D433" i="22" s="1"/>
  <c r="B136" i="29" s="1"/>
  <c r="D430" i="22"/>
  <c r="D82" i="22"/>
  <c r="D96" i="22"/>
  <c r="D97" i="22" s="1"/>
  <c r="D149" i="22"/>
  <c r="D150" i="22" s="1"/>
  <c r="D243" i="22"/>
  <c r="D319" i="22"/>
  <c r="D321" i="22"/>
  <c r="D322" i="22" s="1"/>
  <c r="D147" i="22"/>
  <c r="D449" i="22"/>
  <c r="D321" i="20"/>
  <c r="D322" i="20" s="1"/>
  <c r="D319" i="20"/>
  <c r="D432" i="20"/>
  <c r="D433" i="20" s="1"/>
  <c r="B135" i="29" s="1"/>
  <c r="D430" i="20"/>
  <c r="D501" i="20"/>
  <c r="B180" i="29" s="1"/>
  <c r="D286" i="20"/>
  <c r="D288" i="20"/>
  <c r="D289" i="20" s="1"/>
  <c r="D164" i="20"/>
  <c r="D400" i="20"/>
  <c r="D96" i="20"/>
  <c r="D97" i="20" s="1"/>
  <c r="D243" i="20"/>
  <c r="D451" i="20"/>
  <c r="D452" i="20" s="1"/>
  <c r="B144" i="29" s="1"/>
  <c r="D347" i="20"/>
  <c r="D40" i="20"/>
  <c r="D41" i="20" s="1"/>
  <c r="D449" i="20"/>
  <c r="D501" i="18"/>
  <c r="B179" i="29" s="1"/>
  <c r="D164" i="18"/>
  <c r="D400" i="18"/>
  <c r="D38" i="18"/>
  <c r="D347" i="18"/>
  <c r="D449" i="18"/>
  <c r="D286" i="22" l="1"/>
  <c r="D245" i="26"/>
  <c r="D246" i="26" s="1"/>
  <c r="D149" i="20"/>
  <c r="D150" i="20" s="1"/>
  <c r="D82" i="24"/>
  <c r="D245" i="20"/>
  <c r="D246" i="20" s="1"/>
  <c r="D189" i="20"/>
  <c r="D190" i="20" s="1"/>
  <c r="D349" i="20"/>
  <c r="D350" i="20" s="1"/>
  <c r="D402" i="24"/>
  <c r="D403" i="24" s="1"/>
  <c r="D197" i="25"/>
  <c r="D198" i="25" s="1"/>
  <c r="B11" i="25" s="1"/>
  <c r="D432" i="18"/>
  <c r="D433" i="18" s="1"/>
  <c r="B134" i="29" s="1"/>
  <c r="D402" i="18"/>
  <c r="D403" i="18" s="1"/>
  <c r="B125" i="29" s="1"/>
  <c r="D349" i="18"/>
  <c r="D350" i="18" s="1"/>
  <c r="B116" i="29" s="1"/>
  <c r="D319" i="18"/>
  <c r="D189" i="18"/>
  <c r="D190" i="18" s="1"/>
  <c r="B80" i="29" s="1"/>
  <c r="D96" i="18"/>
  <c r="D97" i="18" s="1"/>
  <c r="D197" i="19"/>
  <c r="D198" i="19" s="1"/>
  <c r="B11" i="19" s="1"/>
  <c r="D149" i="18"/>
  <c r="D150" i="18" s="1"/>
  <c r="B71" i="29" s="1"/>
  <c r="D402" i="20"/>
  <c r="D403" i="20" s="1"/>
  <c r="D147" i="20"/>
  <c r="D402" i="22"/>
  <c r="D403" i="22" s="1"/>
  <c r="B127" i="29" s="1"/>
  <c r="D149" i="24"/>
  <c r="D150" i="24" s="1"/>
  <c r="B74" i="29" s="1"/>
  <c r="D319" i="26"/>
  <c r="D243" i="26"/>
  <c r="D402" i="26"/>
  <c r="D403" i="26" s="1"/>
  <c r="D149" i="26"/>
  <c r="D150" i="26" s="1"/>
  <c r="B75" i="29" s="1"/>
  <c r="D197" i="21"/>
  <c r="D198" i="21" s="1"/>
  <c r="B11" i="21" s="1"/>
  <c r="D349" i="22"/>
  <c r="D350" i="22" s="1"/>
  <c r="D245" i="18"/>
  <c r="D246" i="18" s="1"/>
  <c r="B89" i="29" s="1"/>
  <c r="D288" i="18"/>
  <c r="D289" i="18" s="1"/>
  <c r="B98" i="29" s="1"/>
  <c r="D245" i="22"/>
  <c r="D246" i="22" s="1"/>
  <c r="D197" i="27"/>
  <c r="D198" i="27" s="1"/>
  <c r="B11" i="27" s="1"/>
  <c r="D349" i="24"/>
  <c r="D350" i="24" s="1"/>
  <c r="B119" i="29" s="1"/>
  <c r="D504" i="20"/>
  <c r="D505" i="20" s="1"/>
  <c r="B53" i="29"/>
  <c r="B93" i="29"/>
  <c r="B128" i="29"/>
  <c r="B101" i="29"/>
  <c r="B100" i="29"/>
  <c r="B55" i="29"/>
  <c r="B99" i="29"/>
  <c r="B126" i="29"/>
  <c r="B107" i="29"/>
  <c r="A8" i="16"/>
  <c r="B192" i="29"/>
  <c r="B191" i="29"/>
  <c r="B129" i="29"/>
  <c r="B120" i="29"/>
  <c r="B118" i="29"/>
  <c r="B117" i="29"/>
  <c r="B111" i="29"/>
  <c r="B110" i="29"/>
  <c r="B109" i="29"/>
  <c r="B108" i="29"/>
  <c r="B102" i="29"/>
  <c r="B92" i="29"/>
  <c r="B91" i="29"/>
  <c r="B90" i="29"/>
  <c r="B84" i="29"/>
  <c r="B83" i="29"/>
  <c r="B82" i="29"/>
  <c r="B81" i="29"/>
  <c r="B73" i="29"/>
  <c r="B72" i="29"/>
  <c r="B66" i="29"/>
  <c r="B65" i="29"/>
  <c r="B64" i="29"/>
  <c r="B63" i="29"/>
  <c r="B57" i="29"/>
  <c r="B56" i="29"/>
  <c r="B54" i="29"/>
  <c r="B12" i="20" l="1"/>
  <c r="B36" i="29"/>
  <c r="B26" i="29"/>
  <c r="D504" i="22"/>
  <c r="D505" i="22" s="1"/>
  <c r="D504" i="26"/>
  <c r="D505" i="26" s="1"/>
  <c r="D504" i="18"/>
  <c r="D505" i="18" s="1"/>
  <c r="B35" i="29" s="1"/>
  <c r="B188" i="29"/>
  <c r="D504" i="24"/>
  <c r="D505"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2" l="1"/>
  <c r="B37" i="29"/>
  <c r="B27" i="29"/>
  <c r="B12" i="24"/>
  <c r="B38" i="29"/>
  <c r="B28" i="29"/>
  <c r="B12" i="26"/>
  <c r="B39" i="29"/>
  <c r="B29" i="29"/>
  <c r="B12" i="18"/>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<sst xmlns="http://schemas.openxmlformats.org/spreadsheetml/2006/main" count="4554" uniqueCount="553">
  <si>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</si>
  <si>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</si>
  <si>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</si>
  <si>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</si>
  <si>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</si>
  <si>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</si>
  <si>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</si>
  <si>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</si>
  <si>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</si>
  <si>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</si>
  <si>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</si>
  <si>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</si>
  <si>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</si>
  <si>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</si>
  <si>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</si>
  <si>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</si>
  <si>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</si>
  <si>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</si>
  <si>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</si>
  <si>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</si>
  <si>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</si>
  <si>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</si>
  <si>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</si>
  <si>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</si>
  <si>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</si>
  <si>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</si>
  <si>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</si>
  <si>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</si>
  <si>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</si>
  <si>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</si>
  <si>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</si>
  <si>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</si>
  <si>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</si>
  <si>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</si>
  <si>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</si>
  <si>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</si>
  <si>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</si>
  <si>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</si>
  <si>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</si>
  <si>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</si>
  <si>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</si>
  <si>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</si>
  <si>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</si>
  <si>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</si>
  <si>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</si>
  <si>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</si>
  <si>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</si>
  <si>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</si>
  <si>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</si>
  <si>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</si>
  <si>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</si>
  <si>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</si>
  <si>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</si>
  <si>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</si>
  <si>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</si>
  <si>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</si>
  <si>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</si>
  <si>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</si>
  <si>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</si>
  <si>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</si>
  <si>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</si>
  <si>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</si>
  <si>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</si>
  <si>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</si>
  <si>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</si>
  <si>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</si>
  <si>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</si>
  <si>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</si>
  <si>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</si>
  <si>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</si>
  <si>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</si>
  <si>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</si>
  <si>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</si>
  <si>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</si>
  <si>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</si>
  <si>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</si>
  <si>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</si>
  <si>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</si>
  <si>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</si>
  <si>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</si>
  <si>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</si>
  <si>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</si>
  <si>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</si>
  <si>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</si>
  <si>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</si>
  <si>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</si>
  <si>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</si>
  <si>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</si>
  <si>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</si>
  <si>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</si>
  <si>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</si>
  <si>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</si>
  <si>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</si>
  <si>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</si>
  <si>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</si>
  <si>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</si>
  <si>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</si>
  <si>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</si>
  <si>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</si>
  <si>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</si>
  <si>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</si>
  <si>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</si>
  <si>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</si>
  <si>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</si>
  <si>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</si>
  <si>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</si>
  <si>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</si>
  <si>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</si>
  <si>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</si>
  <si>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</si>
  <si>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</si>
  <si>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</si>
  <si>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</si>
  <si>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</si>
  <si>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</si>
  <si>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</si>
  <si>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</si>
  <si>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</si>
  <si>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</si>
  <si>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</si>
  <si>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</si>
  <si>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</si>
  <si>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</si>
  <si>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</si>
  <si>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</si>
  <si>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</si>
  <si>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</si>
  <si>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</si>
  <si>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</si>
  <si>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</si>
  <si>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</si>
  <si>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</si>
  <si>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</si>
  <si>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</si>
  <si>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</si>
  <si>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</si>
  <si>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</si>
  <si>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</si>
  <si>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</si>
  <si>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</si>
  <si>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</si>
  <si>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</si>
  <si>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</si>
  <si>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</si>
  <si>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</si>
  <si>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</si>
  <si>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</si>
  <si>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</si>
  <si>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</si>
  <si>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</si>
  <si>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</si>
  <si>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</si>
  <si>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</si>
  <si>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</si>
  <si>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</si>
  <si>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</si>
  <si>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</si>
  <si>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</si>
  <si>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</si>
  <si>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</si>
  <si>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</si>
  <si>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</si>
  <si>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</si>
  <si>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</si>
  <si>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</si>
  <si>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</si>
  <si>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</si>
  <si>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</si>
  <si>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</si>
  <si>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</si>
  <si>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</si>
  <si>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</si>
  <si>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</si>
  <si>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</si>
  <si>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</si>
  <si>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</si>
  <si>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</si>
  <si>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</si>
  <si>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</si>
  <si>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</si>
  <si>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</si>
  <si>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</si>
  <si>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</si>
  <si>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</si>
  <si>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</si>
  <si>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</si>
  <si>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</si>
  <si>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</si>
  <si>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</si>
  <si>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</si>
  <si>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</si>
  <si>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</si>
  <si>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</si>
  <si>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</si>
  <si>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</si>
  <si>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</si>
  <si>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</si>
  <si>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</si>
  <si>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</si>
  <si>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</si>
  <si>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</si>
  <si>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</si>
  <si>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</si>
  <si>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</si>
  <si>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</si>
  <si>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</si>
  <si>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</si>
  <si>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</si>
  <si>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</si>
  <si>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</si>
  <si>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</si>
  <si>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</si>
  <si>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</si>
  <si>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</si>
  <si>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</si>
  <si>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</si>
  <si>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</si>
  <si>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</si>
  <si>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</si>
  <si>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</si>
  <si>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</si>
  <si>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</si>
  <si>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</si>
  <si>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</si>
  <si>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</si>
  <si>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</si>
  <si>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</si>
  <si>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</si>
  <si>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</si>
  <si>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</si>
  <si>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</si>
  <si>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</si>
  <si>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</si>
  <si>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</si>
  <si>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</si>
  <si>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</si>
  <si>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</si>
  <si>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</si>
  <si>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</si>
  <si>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</si>
  <si>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</si>
  <si>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</si>
  <si>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</si>
  <si>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</si>
  <si>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</si>
  <si>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</si>
  <si>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</si>
  <si>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</si>
  <si>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</si>
  <si>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</si>
  <si>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</si>
  <si>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</si>
  <si>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</si>
  <si>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</si>
  <si>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</si>
  <si>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</si>
  <si>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</si>
  <si>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</si>
  <si>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</si>
  <si>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</si>
  <si>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</si>
  <si>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</si>
  <si>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</si>
  <si>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</si>
  <si>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</si>
  <si>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</si>
  <si>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</si>
  <si>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</si>
  <si>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</si>
  <si>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</si>
  <si>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</si>
  <si>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</si>
  <si>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</si>
  <si>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</si>
  <si>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</si>
  <si>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</si>
  <si>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</si>
  <si>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</si>
  <si>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</si>
  <si>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</si>
  <si>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</si>
  <si>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</si>
  <si>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</si>
  <si>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</si>
  <si>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</si>
  <si>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</si>
  <si>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</si>
  <si>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</si>
  <si>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</si>
  <si>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</si>
  <si>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</si>
  <si>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</si>
  <si>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</si>
  <si>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</si>
  <si>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</si>
  <si>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</si>
  <si>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</si>
  <si>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</si>
  <si>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</si>
  <si>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</si>
  <si>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</si>
  <si>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</si>
  <si>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</si>
  <si>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</si>
  <si>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</si>
  <si>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</si>
  <si>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</si>
  <si>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</si>
  <si>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</si>
  <si>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</si>
  <si>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</si>
  <si>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</si>
  <si>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</si>
  <si>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</si>
  <si>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</si>
  <si>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</si>
  <si>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</si>
  <si>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</si>
  <si>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</si>
  <si>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</si>
  <si>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</si>
  <si>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</si>
  <si>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</si>
  <si>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</si>
  <si>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</si>
  <si>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</si>
  <si>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</si>
  <si>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</si>
  <si>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</si>
  <si>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</si>
  <si>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</si>
  <si>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</si>
  <si>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</si>
  <si>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</si>
  <si>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</si>
  <si>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</si>
  <si>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</si>
  <si>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</si>
  <si>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</si>
  <si>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</si>
  <si>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</si>
  <si>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</si>
  <si>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</si>
  <si>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</si>
  <si>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</si>
  <si>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</si>
  <si>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</si>
  <si>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</si>
  <si>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</si>
  <si>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</si>
  <si>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</si>
  <si>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</si>
  <si>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</si>
  <si>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</si>
  <si>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</si>
  <si>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</si>
  <si>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</si>
  <si>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</si>
  <si>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</si>
  <si>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</si>
  <si>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</si>
  <si>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</si>
  <si>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</si>
  <si>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</si>
  <si>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</si>
  <si>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</si>
  <si>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</si>
  <si>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</si>
  <si>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</si>
  <si>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</si>
  <si>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</si>
  <si>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</si>
  <si>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</si>
  <si>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</si>
  <si>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</si>
  <si>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</si>
  <si>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</si>
  <si>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</si>
  <si>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</si>
  <si>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</si>
  <si>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</si>
  <si>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</si>
  <si>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</si>
  <si>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</si>
  <si>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</si>
  <si>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</si>
  <si>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</si>
  <si>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</si>
  <si>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</si>
  <si>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</si>
  <si>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</si>
  <si>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</si>
  <si>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</si>
  <si>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</si>
  <si>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</si>
  <si>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</si>
  <si>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</si>
  <si>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</si>
  <si>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</si>
  <si>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</si>
  <si>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</si>
  <si>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</si>
  <si>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</si>
  <si>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</si>
  <si>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</si>
  <si>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</si>
  <si>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</si>
  <si>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</si>
  <si>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</si>
  <si>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</si>
  <si>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</si>
  <si>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Nabeul</t>
  </si>
  <si>
    <t>Mme Samah SLAIMI</t>
  </si>
  <si>
    <t>Directeur du magasin &amp; Chefs des rayons</t>
  </si>
  <si>
    <t>Correct</t>
  </si>
  <si>
    <t>Absence de Numéro du lot des produits alimentaires sur les certificats de salubrité de la réception du 14/02/2017 et 02/03/2017 du fournisseur TUNIFROM. Aviser le fournisseur sur cet écart.</t>
  </si>
  <si>
    <t>Le sol est fissuré, le nettoyage à ce niveau est difficile.  Revêtir le sol.</t>
  </si>
  <si>
    <t>Les lanières sont usées, quelques unes sont déchirées.</t>
  </si>
  <si>
    <t>Les plaques de cuisson à pain sont usées, la couche anti-adhésive est écaillée</t>
  </si>
  <si>
    <t>Absence de zone de casse / retour. Identifier une zone de casse et zone de produits retours</t>
  </si>
  <si>
    <t>Absence de produit semi fini le jour de l'audit.</t>
  </si>
  <si>
    <t>Terminal de cuisson</t>
  </si>
  <si>
    <t>Le linéaire d'exposition des confiseries "nougat" est rouillé</t>
  </si>
  <si>
    <t xml:space="preserve">La liste des ingrédients du Biscuit Chocolat (fournisseur: Société Essaada de Pâtisserie Tunisienne) ne mentionne pas l'existence du sésame présent dans le produit. La non-conformité est d'ordre réglementaire (AM:03/09/2008). Aviser le fournisseur sur cet écart. </t>
  </si>
  <si>
    <t>Absence de plonge dans le local, les opérateurs effectuent le nettoyage dans la plonge du Traiteur (voir A1 technique ligne 77)</t>
  </si>
  <si>
    <t>Température affichée au meuble est 2,9°C.
Température mesurée au meuble est 3,3°C.</t>
  </si>
  <si>
    <t xml:space="preserve">Les carrelages du laboratoire est crevassé. </t>
  </si>
  <si>
    <t xml:space="preserve">Les légumes pour la garniture des sandwichs sont moisis. </t>
  </si>
  <si>
    <t>Renforcer la protection et le contrôle des produits semi-finis</t>
  </si>
  <si>
    <t>La vitrine froide n'est pas propre</t>
  </si>
  <si>
    <t>La planche de découpe des fromages n'est pas propre</t>
  </si>
  <si>
    <t xml:space="preserve">Le code couleur des outils tranchants n'est pas respecté. La couleur des couteaux est unique (noir) </t>
  </si>
  <si>
    <t>Renforcer les actions de nettoyage</t>
  </si>
  <si>
    <t>Le four à pizza n'est pas propre. Renforcer le nettoyage à ce niveau</t>
  </si>
  <si>
    <t xml:space="preserve">Remplacer la plaque du four et la micro-onde </t>
  </si>
  <si>
    <t>Absence de plonge dans La pâtisserie-Boulangerie</t>
  </si>
  <si>
    <t>Prévoir une plonge dans local</t>
  </si>
  <si>
    <t>Absence d'éclairage dans la chambre froide des fromages</t>
  </si>
  <si>
    <t>La charte vestimentaire n'est pas respectée, l'opérateur portait des chaussures de ville (espadrille)</t>
  </si>
  <si>
    <t>La date d'ouverture n'est pas mentionnée sur les enregistrements de traçabilité</t>
  </si>
  <si>
    <t>Température affichée au meuble est 4,1°C.
Température mesurée au meuble est 3,2°C.</t>
  </si>
  <si>
    <t>Température affichée 10 °C</t>
  </si>
  <si>
    <t>Température à cœur de la viande aloyau 1,2 °C</t>
  </si>
  <si>
    <t>Température affichée 1,6 °C
Température mesurée 1,4 °C</t>
  </si>
  <si>
    <t xml:space="preserve">Absence de revêtement au niveau du sol de la surface d'entrée au laboratoire. </t>
  </si>
  <si>
    <t>Présence de givre au niveau de la canalisation entrant au laboratoire.</t>
  </si>
  <si>
    <t>Présence de cadavres d'insectes dans le cache du tube néon du laboratoire.</t>
  </si>
  <si>
    <t>1/ Revêtir le sol de la chambre froide
2/ Réparer le cadre  3/ Réparer l'afficheur de la chambre froide</t>
  </si>
  <si>
    <t>Absence de pelle pour quelques produits</t>
  </si>
  <si>
    <t>Les produits Harissa et Ail moulu ne sont pas protégés</t>
  </si>
  <si>
    <t xml:space="preserve">Les sacs de sucre sont entreposés sur des palettes en bois. </t>
  </si>
  <si>
    <t>Les étagères des produits laitiers ne sont pas propres</t>
  </si>
  <si>
    <t>Renforcer le nettoyage à ce niveau</t>
  </si>
  <si>
    <t>Absence d'étiquettes pour certains produits</t>
  </si>
  <si>
    <t xml:space="preserve">Le rangement des produits fruits de mer surgelés n'est pas satisfaisant. </t>
  </si>
  <si>
    <t>Présence de fourniture du personnel sur les casiers</t>
  </si>
  <si>
    <t>Absence de distributeur sèche mains</t>
  </si>
  <si>
    <t>Vestiaire des femmes : Fuite d'eau au niveau de la canalisation du poste lave mains</t>
  </si>
  <si>
    <t>Local poubelle n'est pas climatisé</t>
  </si>
  <si>
    <t>Revoir l'état de la chambre froide négative commune pâtisserie-surgelés</t>
  </si>
  <si>
    <t xml:space="preserve">1/ Absence d'étiquetage (DF et DLC) sur la pâte à glacer. 
2/ Absence d'étiquetage sur les viennoiseries emballées en attente d'exposition. </t>
  </si>
  <si>
    <t>présence de souillures en dessous des tables et au dessus des étagères au laboratoire (zone de stockage des emballages (remarque recurrente)</t>
  </si>
  <si>
    <t xml:space="preserve">1/ Le four à pizza est usé, la plaque de cuisson interne est crevassée.
2/ Les parois internes du micro-onde sont dans un état de rouillure avancée. </t>
  </si>
  <si>
    <t>Les seaux de ricotta baignaient dans l'exsudat de la ricotta. Fournir un égouttoir assurer une séparation entre les seaux et l'exsudat de la ricotta</t>
  </si>
  <si>
    <t xml:space="preserve">Encombrement de la ferraille et des objets hors service dans la réserve </t>
  </si>
  <si>
    <t>1/ Le revêtement du sol de la chambre froide était écaillé (remarque recurrente)
3/ Le cadre de la porte de la chambre froide est brisé.
2/ L'afficheur de la chambre froide est erroné</t>
  </si>
  <si>
    <t>Remplacer le tube néon défaillant</t>
  </si>
  <si>
    <t>Revêtir le sol</t>
  </si>
  <si>
    <t>Fixer un distributeur de papier sèche mains à ce niveau</t>
  </si>
  <si>
    <t xml:space="preserve">Présence excessive de givre au niveau de la chambre froide négative (évaporateur et murs) </t>
  </si>
  <si>
    <t>Présence de cartons des pains semi-cuits dans la chambre froide positive. Le carton est proscrit dans les endroits à froid positif.
Eliminer les cartons avant de stocker les produits alimentaires. Prévoir des caisses pour protéger les produits.</t>
  </si>
  <si>
    <t>Le 28/02/2017, le nombre de poulets cuites est 60, le nombre de poulets vendues est 41 et demi poulet. L'écart de 18 et demi poulet n'est pas justifié.</t>
  </si>
  <si>
    <t>Assurer la traçabilité de tous les produits préparés sur place.</t>
  </si>
  <si>
    <t>Protéger ces produits sensibles par un film étirable</t>
  </si>
  <si>
    <t>Selon le nouveau Directeur, la passation des documents n'était pas intégrale. Le directeur du magasin est incapable de fournir la documentation demandée.</t>
  </si>
  <si>
    <t>Remplacer  les instructions moisies de la boucherie-volaillerie.</t>
  </si>
  <si>
    <t>Le contrôle est effectué par les chefs rayons, les enregsitrements ne sont pas à jour pour les rayons boucherie, pâtisserie et traiteur</t>
  </si>
  <si>
    <t>Mme Meriam CHOUCHENE</t>
  </si>
  <si>
    <t>Directeur magasin &amp; chefs rayons</t>
  </si>
  <si>
    <t>Mentionner les quantités utilisées pour toutes les préparations.</t>
  </si>
  <si>
    <t>Eclairage du meuble non optimale; un tube néon est grillé.</t>
  </si>
  <si>
    <t>Présence de piqûres de moisissures sur les affiches de la boucherie et traiteur.</t>
  </si>
  <si>
    <t>le meuble d’exposition n’est pas totalement protégé</t>
  </si>
  <si>
    <t xml:space="preserve">Le revêtement du meuble est écaillé
</t>
  </si>
  <si>
    <t>T° du laboratoire = 12°C</t>
  </si>
  <si>
    <t>Egouttage du condensat depuis l'évaporateur de la chambre froide.
Afficheur du sas est en panne.</t>
  </si>
  <si>
    <t>Assurer la réalisation de la traçabilité au fur et à mesure des opérations.</t>
  </si>
  <si>
    <t>T° chambre froide est 3°C.</t>
  </si>
  <si>
    <t>Présence de souillures persistantes sur la râpe prête à l'utilisation.</t>
  </si>
  <si>
    <t xml:space="preserve">le système de fermeture de la rôtissoire est défaillant.
Présence de radiants à gaz défaillants, uniquement 3 sont en marche.
</t>
  </si>
  <si>
    <t>La dose additionnée en eau de javel était méconnue.</t>
  </si>
  <si>
    <t xml:space="preserve">Présence de laves mains accessibles propres  </t>
  </si>
  <si>
    <t>Lave-mains hors service (voir volet technique).</t>
  </si>
  <si>
    <t>L'utilisation du thermomètre à sonde n'était pas systématique pour la vérification de la température de fin de cuisson des poulets rôtis; cas du jour de l'audit.</t>
  </si>
  <si>
    <t>Le poste lave-mains était en panne.</t>
  </si>
  <si>
    <t>Mentionner tous les produits préparés.</t>
  </si>
  <si>
    <t>Le poste lave-mains était hors usage (voir volet technique).</t>
  </si>
  <si>
    <t xml:space="preserve">Les dates d’ouverture initiale n'étaient pas systématiquement mentionnées dans les documents de traçabilité.
</t>
  </si>
  <si>
    <t>Mentionner les dates d'ouverture des produits sur les documents de traçabilité.</t>
  </si>
  <si>
    <t>Produits surgelés</t>
  </si>
  <si>
    <t>Chambre froide négative</t>
  </si>
  <si>
    <t>T° du meuble froid est 2,5°C.</t>
  </si>
  <si>
    <t>La découpe des pastèques était réalisée au niveau du laboratoire traiteur vu l'absence d'un endroit destiné pour cet effet.</t>
  </si>
  <si>
    <t>Présence de toiles d'araignée au dessus de la zone de stockage des tubercules.</t>
  </si>
  <si>
    <t>L'éclairage de la réserve est insuffisant; plusieurs tubes de néon sont non fonctionnels.</t>
  </si>
  <si>
    <t>Remplacer les tubes néon défaillants.</t>
  </si>
  <si>
    <t>Taux d'hygrométrie est 67,4% &gt; 65%</t>
  </si>
  <si>
    <t>Le système d'aération est faible.</t>
  </si>
  <si>
    <t>Le lavage des mains ou le port de gants n'était pas assuré lors de la manipulation du sucre. 
Une sensibilisation sur les bonnes pratiques de manipulation du sucre a eu lieu le jour de l'audit.</t>
  </si>
  <si>
    <t>T° du meuble surgelé -18, 9°C</t>
  </si>
  <si>
    <t>Le local déchet n'est pas climatisé</t>
  </si>
  <si>
    <t>Bien que fonctionnel, l'état d'usure du monte charge est avancée.</t>
  </si>
  <si>
    <t>Le revêtement du sol est crevassé.</t>
  </si>
  <si>
    <t>Etat de propreté insatisfaisant; accumulation de déchets au sol.</t>
  </si>
  <si>
    <t>Absence de la mention du raisin sur la liste des ingrédients des pains aux raisins 'SOPRAL' inscrite par le fournisseur.  Aviser le service achat sur cet écart.</t>
  </si>
  <si>
    <t xml:space="preserve">Le lavage est réalisé au niveau de la plonge traiteur.
Le chef rayon affirme la séparation dans le temps entre les différentes opérations.
</t>
  </si>
  <si>
    <t>Non respect de la dose de l'eau de javel additionnée pour la décontamination des œufs et fruits; une sensibilisation a eu lieu le jour de l'audit sur cet écart.</t>
  </si>
  <si>
    <t>Absence de plonge à ce niveau.</t>
  </si>
  <si>
    <t xml:space="preserve">Les étiquettes de la pâtisserie reconditionnée étaient dépourvues de dénomination de produits, de la liste des ingrédients et de la DLC. La présence de ces mentions est obligatoire sur l'étiquette du produit. 
Absence de la mention de noisettes sur les étiquettes du fournisseur 'SOPRAL';  Aviser le fournisseur sur cet écart.
</t>
  </si>
  <si>
    <t xml:space="preserve">Accumulation de souillures sur les grilles de la hotte. 
</t>
  </si>
  <si>
    <t>Le filmage des barquettes de produits de la mer était au niveau de la boucherie. Il s'agit d'un aliment allergène qui doit être écarté de ce local.</t>
  </si>
  <si>
    <t>Prévoir une machine emballeuse destinée pour ce produit. L'opération doit être réalisée dans un local séparé.</t>
  </si>
  <si>
    <t>Les quantités de viande utilisées pour les viandes hachées ou les merguez n'étaient pas régulièrement notées dans les documents de traçabilité</t>
  </si>
  <si>
    <t>Les opérateurs étaient mal rasés le jour de l'audit.
Le cas échéant, prévoir des caches barbes.</t>
  </si>
  <si>
    <t>L'étiquette d'un paquet de crevettes royales surgelées était illisible.</t>
  </si>
  <si>
    <t>Les opérateurs de la boucherie étaient chargés de cette tâche</t>
  </si>
  <si>
    <t>Les analyses copro étaient prévues au 23 juin 2017.</t>
  </si>
  <si>
    <t>Suivi de l'état de santé du personnel à jour (analyses copro, visites médicales…)</t>
  </si>
  <si>
    <t>non disponible</t>
  </si>
  <si>
    <t>La protection n'est pas optimale.</t>
  </si>
  <si>
    <t>L'afficheur de la chambre froide est en panne.
Le sol a été traité par de la peinture classique. Une forte odeur chimique se dégageait de l'air intérieur impliquant un risque potentiel d'altération des denrées alimentaires stockées.</t>
  </si>
  <si>
    <t>Même chambre froide FLEG</t>
  </si>
  <si>
    <t>Egouttage du condensat sur les cartons stockés dans la chambre froide négative.</t>
  </si>
  <si>
    <t xml:space="preserve">Egouttage excessif des eaux de dégivrage dans les meubles des yaourts.
Ecaillement du revêtement des meubles des fromages et charcuterie.
</t>
  </si>
  <si>
    <t>Réparer les radiants à gaz non fonctionnels et fixer le système de fermeture de la rôtissoire.</t>
  </si>
  <si>
    <t xml:space="preserve">Les luminaires au dessus du meuble ne sont pas fonctionnels.
</t>
  </si>
  <si>
    <t>Le bouton poussoir du poste lave-main est défaillant.</t>
  </si>
  <si>
    <t>Les billots sont usés</t>
  </si>
  <si>
    <t>La douchette de la plonge de la boucherie est abimée.
Absence de plonge au niveau de la pâtisserie.</t>
  </si>
  <si>
    <t>Revoir l'emplacement du DEIV au stand fromage; au dessus de la planche de découpe des fromages</t>
  </si>
  <si>
    <t xml:space="preserve">
L'opératrice achevait les documents de traçabilité de la veille le jour de l'audit.</t>
  </si>
  <si>
    <t>Le nombre de poulets vendus ne coïncidait pas avec le nombre de poulets cuits au cadencier de cuisson du 19 &amp; 20 juin 2017 (32/33) &amp; (36/38).</t>
  </si>
  <si>
    <t>L'huile de friture était de couleur brunâtre; des résidus brulés étaient en suspension. Assurer la filtration par une écumoire lors des fritures.</t>
  </si>
  <si>
    <t>Durée d'exposition des produits</t>
  </si>
  <si>
    <t xml:space="preserve">Respect des durées de vie des produits trad. exposés dans le stand </t>
  </si>
  <si>
    <t xml:space="preserve">Glaçage étiquetage des produits </t>
  </si>
  <si>
    <t xml:space="preserve">Utilisation d’un panier présentant des piqûres de moisissures pour l'exposition des produits Nougat
</t>
  </si>
  <si>
    <t xml:space="preserve">Absence d'odeur nauséabonde </t>
  </si>
  <si>
    <t>le revêtement mural en bas du meuble d'exposition est défoncé
Egouttage des condensat depuis le plafond sur les meubles d'exposition.</t>
  </si>
  <si>
    <t>La température du meuble froid est 4,8°C.</t>
  </si>
  <si>
    <t>Taux de réalisation du plan d'action précédent</t>
  </si>
  <si>
    <t>Le revêtement de la trancheuse est rouillé et écaillé.</t>
  </si>
  <si>
    <t>Remplacer les éléments usés.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</si>
</sst>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horizontal="right" vertical="center" wrapText="1"/>
      <protection locked="0"/>
    </xf>
    <xf numFmtId="0" fontId="11"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24" fillId="0" borderId="1" xfId="3"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7" xfId="3"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4" fillId="2" borderId="1" xfId="0" applyNumberFormat="1" applyFont="1" applyFill="1" applyBorder="1" applyAlignment="1" applyProtection="1">
      <alignment vertical="center" wrapText="1"/>
      <protection hidden="1"/>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2495824"/>
        <c:axId val="142496384"/>
      </c:barChart>
      <c:catAx>
        <c:axId val="14249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496384"/>
        <c:crosses val="autoZero"/>
        <c:auto val="1"/>
        <c:lblAlgn val="ctr"/>
        <c:lblOffset val="100"/>
        <c:noMultiLvlLbl val="0"/>
      </c:catAx>
      <c:valAx>
        <c:axId val="14249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49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2499136"/>
        <c:axId val="212499696"/>
      </c:barChart>
      <c:catAx>
        <c:axId val="21249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499696"/>
        <c:crosses val="autoZero"/>
        <c:auto val="1"/>
        <c:lblAlgn val="ctr"/>
        <c:lblOffset val="100"/>
        <c:noMultiLvlLbl val="0"/>
      </c:catAx>
      <c:valAx>
        <c:axId val="21249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49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2761552"/>
        <c:axId val="212762112"/>
      </c:barChart>
      <c:catAx>
        <c:axId val="21276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762112"/>
        <c:crosses val="autoZero"/>
        <c:auto val="1"/>
        <c:lblAlgn val="ctr"/>
        <c:lblOffset val="100"/>
        <c:noMultiLvlLbl val="0"/>
      </c:catAx>
      <c:valAx>
        <c:axId val="21276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76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2764912"/>
        <c:axId val="212765472"/>
      </c:barChart>
      <c:catAx>
        <c:axId val="21276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765472"/>
        <c:crosses val="autoZero"/>
        <c:auto val="1"/>
        <c:lblAlgn val="ctr"/>
        <c:lblOffset val="100"/>
        <c:noMultiLvlLbl val="0"/>
      </c:catAx>
      <c:valAx>
        <c:axId val="21276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76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A05-493E-9876-166A953FCF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6A05-493E-9876-166A953FCFC7}"/>
            </c:ext>
          </c:extLst>
        </c:ser>
        <c:dLbls>
          <c:showLegendKey val="0"/>
          <c:showVal val="1"/>
          <c:showCatName val="0"/>
          <c:showSerName val="0"/>
          <c:showPercent val="0"/>
          <c:showBubbleSize val="0"/>
        </c:dLbls>
        <c:gapWidth val="75"/>
        <c:overlap val="40"/>
        <c:axId val="212768272"/>
        <c:axId val="213004256"/>
      </c:barChart>
      <c:catAx>
        <c:axId val="21276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004256"/>
        <c:crosses val="autoZero"/>
        <c:auto val="1"/>
        <c:lblAlgn val="ctr"/>
        <c:lblOffset val="100"/>
        <c:noMultiLvlLbl val="0"/>
      </c:catAx>
      <c:valAx>
        <c:axId val="21300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76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0.95454545454545459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3007056"/>
        <c:axId val="213007616"/>
      </c:barChart>
      <c:catAx>
        <c:axId val="21300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007616"/>
        <c:crosses val="autoZero"/>
        <c:auto val="1"/>
        <c:lblAlgn val="ctr"/>
        <c:lblOffset val="100"/>
        <c:noMultiLvlLbl val="0"/>
      </c:catAx>
      <c:valAx>
        <c:axId val="21300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00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3010416"/>
        <c:axId val="213010976"/>
      </c:barChart>
      <c:catAx>
        <c:axId val="21301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010976"/>
        <c:crosses val="autoZero"/>
        <c:auto val="1"/>
        <c:lblAlgn val="ctr"/>
        <c:lblOffset val="100"/>
        <c:noMultiLvlLbl val="0"/>
      </c:catAx>
      <c:valAx>
        <c:axId val="21301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01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0.79716981132075471</c:v>
                </c:pt>
                <c:pt idx="1">
                  <c:v>0.88118811881188119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3169872"/>
        <c:axId val="213170432"/>
      </c:barChart>
      <c:catAx>
        <c:axId val="21316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170432"/>
        <c:crosses val="autoZero"/>
        <c:auto val="1"/>
        <c:lblAlgn val="ctr"/>
        <c:lblOffset val="100"/>
        <c:noMultiLvlLbl val="0"/>
      </c:catAx>
      <c:valAx>
        <c:axId val="2131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16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0.93775100401606426</c:v>
                </c:pt>
                <c:pt idx="1">
                  <c:v>0.91200000000000003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3173232"/>
        <c:axId val="213173792"/>
      </c:barChart>
      <c:catAx>
        <c:axId val="21317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173792"/>
        <c:crosses val="autoZero"/>
        <c:auto val="1"/>
        <c:lblAlgn val="ctr"/>
        <c:lblOffset val="100"/>
        <c:noMultiLvlLbl val="0"/>
      </c:catAx>
      <c:valAx>
        <c:axId val="21317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17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0.86746040766840948</c:v>
                </c:pt>
                <c:pt idx="1">
                  <c:v>0.89659405940594061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3515840"/>
        <c:axId val="213516400"/>
        <c:extLst xmlns:c16r2="http://schemas.microsoft.com/office/drawing/2015/06/chart"/>
      </c:barChart>
      <c:catAx>
        <c:axId val="2135158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16400"/>
        <c:crosses val="autoZero"/>
        <c:auto val="1"/>
        <c:lblAlgn val="ctr"/>
        <c:lblOffset val="100"/>
        <c:noMultiLvlLbl val="0"/>
      </c:catAx>
      <c:valAx>
        <c:axId val="2135164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351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0.31857142857142856</c:v>
                </c:pt>
                <c:pt idx="1">
                  <c:v>0.78666666666666663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3519200"/>
        <c:axId val="213519760"/>
        <c:extLst xmlns:c16r2="http://schemas.microsoft.com/office/drawing/2015/06/chart"/>
      </c:barChart>
      <c:catAx>
        <c:axId val="21351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19760"/>
        <c:crosses val="autoZero"/>
        <c:auto val="1"/>
        <c:lblAlgn val="ctr"/>
        <c:lblOffset val="100"/>
        <c:noMultiLvlLbl val="0"/>
      </c:catAx>
      <c:valAx>
        <c:axId val="21351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351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0.91935483870967738</c:v>
                </c:pt>
                <c:pt idx="1">
                  <c:v>0.8125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1717376"/>
        <c:axId val="211717936"/>
      </c:barChart>
      <c:catAx>
        <c:axId val="21171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717936"/>
        <c:crosses val="autoZero"/>
        <c:auto val="1"/>
        <c:lblAlgn val="ctr"/>
        <c:lblOffset val="100"/>
        <c:noMultiLvlLbl val="0"/>
      </c:catAx>
      <c:valAx>
        <c:axId val="21171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71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0.89393939393939392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1720736"/>
        <c:axId val="211721296"/>
      </c:barChart>
      <c:catAx>
        <c:axId val="21172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721296"/>
        <c:crosses val="autoZero"/>
        <c:auto val="1"/>
        <c:lblAlgn val="ctr"/>
        <c:lblOffset val="100"/>
        <c:noMultiLvlLbl val="0"/>
      </c:catAx>
      <c:valAx>
        <c:axId val="21172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72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12297408"/>
        <c:axId val="212297968"/>
      </c:barChart>
      <c:catAx>
        <c:axId val="21229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297968"/>
        <c:crosses val="autoZero"/>
        <c:auto val="1"/>
        <c:lblAlgn val="ctr"/>
        <c:lblOffset val="100"/>
        <c:noMultiLvlLbl val="0"/>
      </c:catAx>
      <c:valAx>
        <c:axId val="21229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29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0.84210526315789469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12300768"/>
        <c:axId val="212301328"/>
      </c:barChart>
      <c:catAx>
        <c:axId val="21230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301328"/>
        <c:crosses val="autoZero"/>
        <c:auto val="1"/>
        <c:lblAlgn val="ctr"/>
        <c:lblOffset val="100"/>
        <c:noMultiLvlLbl val="0"/>
      </c:catAx>
      <c:valAx>
        <c:axId val="21230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30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12304128"/>
        <c:axId val="212150912"/>
      </c:barChart>
      <c:catAx>
        <c:axId val="21230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150912"/>
        <c:crosses val="autoZero"/>
        <c:auto val="1"/>
        <c:lblAlgn val="ctr"/>
        <c:lblOffset val="100"/>
        <c:noMultiLvlLbl val="0"/>
      </c:catAx>
      <c:valAx>
        <c:axId val="21215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30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12153712"/>
        <c:axId val="212154272"/>
      </c:barChart>
      <c:catAx>
        <c:axId val="21215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154272"/>
        <c:crosses val="autoZero"/>
        <c:auto val="1"/>
        <c:lblAlgn val="ctr"/>
        <c:lblOffset val="100"/>
        <c:noMultiLvlLbl val="0"/>
      </c:catAx>
      <c:valAx>
        <c:axId val="21215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15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0.9642857142857143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12157072"/>
        <c:axId val="212157632"/>
      </c:barChart>
      <c:catAx>
        <c:axId val="21215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157632"/>
        <c:crosses val="autoZero"/>
        <c:auto val="1"/>
        <c:lblAlgn val="ctr"/>
        <c:lblOffset val="100"/>
        <c:noMultiLvlLbl val="0"/>
      </c:catAx>
      <c:valAx>
        <c:axId val="21215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15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0.98275862068965514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12495776"/>
        <c:axId val="212496336"/>
      </c:barChart>
      <c:catAx>
        <c:axId val="21249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496336"/>
        <c:crosses val="autoZero"/>
        <c:auto val="1"/>
        <c:lblAlgn val="ctr"/>
        <c:lblOffset val="100"/>
        <c:noMultiLvlLbl val="0"/>
      </c:catAx>
      <c:valAx>
        <c:axId val="21249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49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09" zoomScaleNormal="100" zoomScaleSheetLayoutView="100" workbookViewId="0">
      <selection activeCell="B118" sqref="B118:C11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4" t="s">
        <v>379</v>
      </c>
      <c r="B18" s="274"/>
      <c r="C18" s="274"/>
      <c r="D18" s="275" t="s">
        <v>411</v>
      </c>
      <c r="E18" s="275"/>
      <c r="F18" s="275"/>
      <c r="G18" s="275"/>
      <c r="H18" s="275"/>
      <c r="I18" s="275"/>
      <c r="J18" s="275"/>
      <c r="K18" s="275"/>
    </row>
    <row r="20" spans="1:11" ht="16.5" x14ac:dyDescent="0.3">
      <c r="A20" s="204"/>
      <c r="B20" s="199"/>
      <c r="C20" s="199"/>
      <c r="D20" s="199"/>
      <c r="E20" s="199"/>
      <c r="F20" s="199"/>
      <c r="G20" s="199"/>
      <c r="H20" s="199"/>
      <c r="I20" s="199"/>
    </row>
    <row r="21" spans="1:11" x14ac:dyDescent="0.25">
      <c r="A21" s="276" t="s">
        <v>380</v>
      </c>
      <c r="B21" s="276"/>
      <c r="C21" s="276"/>
      <c r="D21" s="276"/>
      <c r="E21" s="276"/>
      <c r="F21" s="276"/>
      <c r="G21" s="276"/>
      <c r="H21" s="276"/>
      <c r="I21" s="276"/>
      <c r="J21" s="276"/>
      <c r="K21" s="276"/>
    </row>
    <row r="22" spans="1:11" x14ac:dyDescent="0.25">
      <c r="A22" s="205"/>
      <c r="B22" s="200"/>
      <c r="C22" s="200"/>
      <c r="D22" s="199"/>
      <c r="E22" s="199"/>
      <c r="F22" s="199"/>
      <c r="G22" s="199"/>
      <c r="H22" s="199"/>
      <c r="I22" s="199"/>
    </row>
    <row r="23" spans="1:11" ht="42" customHeight="1" x14ac:dyDescent="0.25">
      <c r="A23" s="206" t="s">
        <v>381</v>
      </c>
      <c r="B23" s="270" t="s">
        <v>382</v>
      </c>
      <c r="C23" s="270"/>
      <c r="D23" s="199"/>
      <c r="E23" s="199"/>
      <c r="F23" s="199"/>
      <c r="G23" s="199"/>
      <c r="H23" s="199"/>
      <c r="I23" s="199"/>
      <c r="J23" s="198" t="str">
        <f>D18</f>
        <v>Nabeul</v>
      </c>
    </row>
    <row r="24" spans="1:11" ht="33" customHeight="1" x14ac:dyDescent="0.25">
      <c r="A24" s="207" t="s">
        <v>383</v>
      </c>
      <c r="B24" s="269">
        <f>AVERAGE('A1 Exploitation'!D505,'A1 Technique'!D198)</f>
        <v>0.86746040766840948</v>
      </c>
      <c r="C24" s="269"/>
      <c r="D24" s="199"/>
      <c r="E24" s="199"/>
      <c r="F24" s="199"/>
      <c r="G24" s="199"/>
      <c r="H24" s="199"/>
      <c r="I24" s="199"/>
    </row>
    <row r="25" spans="1:11" ht="33" customHeight="1" x14ac:dyDescent="0.25">
      <c r="A25" s="206" t="s">
        <v>384</v>
      </c>
      <c r="B25" s="269">
        <f>AVERAGE('A2 Exploitation'!D505,'A2 Technique'!D198)</f>
        <v>0.89659405940594061</v>
      </c>
      <c r="C25" s="269"/>
      <c r="D25" s="199"/>
      <c r="E25" s="199"/>
      <c r="F25" s="199"/>
      <c r="G25" s="199"/>
      <c r="H25" s="199"/>
      <c r="I25" s="199"/>
    </row>
    <row r="26" spans="1:11" ht="33" customHeight="1" x14ac:dyDescent="0.25">
      <c r="A26" s="207" t="s">
        <v>385</v>
      </c>
      <c r="B26" s="269">
        <f>AVERAGE('A3 Exploitation'!D505,'A3 Technique'!D198)</f>
        <v>0</v>
      </c>
      <c r="C26" s="269"/>
      <c r="D26" s="199"/>
      <c r="E26" s="199"/>
      <c r="F26" s="199"/>
      <c r="G26" s="199"/>
      <c r="H26" s="199"/>
      <c r="I26" s="199"/>
    </row>
    <row r="27" spans="1:11" ht="33" customHeight="1" x14ac:dyDescent="0.25">
      <c r="A27" s="207" t="s">
        <v>386</v>
      </c>
      <c r="B27" s="269">
        <f>AVERAGE('A4 Exploitation'!D505,'A4 Technique'!D198)</f>
        <v>0</v>
      </c>
      <c r="C27" s="269"/>
      <c r="D27" s="199"/>
      <c r="E27" s="199"/>
      <c r="F27" s="199"/>
      <c r="G27" s="199"/>
      <c r="H27" s="199"/>
      <c r="I27" s="199"/>
    </row>
    <row r="28" spans="1:11" ht="33" customHeight="1" x14ac:dyDescent="0.25">
      <c r="A28" s="206" t="s">
        <v>387</v>
      </c>
      <c r="B28" s="269">
        <f>AVERAGE('A5 Exploitation'!D505,'A5 Technique'!D198)</f>
        <v>0</v>
      </c>
      <c r="C28" s="269"/>
      <c r="D28" s="199"/>
      <c r="E28" s="199"/>
      <c r="F28" s="199"/>
      <c r="G28" s="199"/>
      <c r="H28" s="199"/>
      <c r="I28" s="199"/>
    </row>
    <row r="29" spans="1:11" ht="33" customHeight="1" x14ac:dyDescent="0.25">
      <c r="A29" s="206" t="s">
        <v>388</v>
      </c>
      <c r="B29" s="269">
        <f>AVERAGE('A6 Exploitation'!D505,'A6 Technique'!D198)</f>
        <v>0</v>
      </c>
      <c r="C29" s="26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0" t="s">
        <v>389</v>
      </c>
      <c r="C33" s="270"/>
      <c r="D33" s="199"/>
      <c r="E33" s="199"/>
      <c r="F33" s="199"/>
      <c r="G33" s="199"/>
      <c r="H33" s="199"/>
      <c r="I33" s="199"/>
      <c r="J33" s="198" t="str">
        <f>D18</f>
        <v>Nabeul</v>
      </c>
    </row>
    <row r="34" spans="1:10" ht="33" customHeight="1" x14ac:dyDescent="0.25">
      <c r="A34" s="207" t="s">
        <v>383</v>
      </c>
      <c r="B34" s="269">
        <f>'A1 Exploitation'!D505</f>
        <v>0.93775100401606426</v>
      </c>
      <c r="C34" s="269"/>
      <c r="D34" s="199"/>
      <c r="E34" s="199"/>
      <c r="F34" s="199"/>
      <c r="G34" s="199"/>
      <c r="H34" s="199"/>
      <c r="I34" s="199"/>
    </row>
    <row r="35" spans="1:10" ht="33" customHeight="1" x14ac:dyDescent="0.25">
      <c r="A35" s="206" t="s">
        <v>384</v>
      </c>
      <c r="B35" s="269">
        <f>'A2 Exploitation'!D505</f>
        <v>0.91200000000000003</v>
      </c>
      <c r="C35" s="269"/>
      <c r="D35" s="199"/>
      <c r="E35" s="199"/>
      <c r="F35" s="199"/>
      <c r="G35" s="199"/>
      <c r="H35" s="199"/>
      <c r="I35" s="199"/>
    </row>
    <row r="36" spans="1:10" ht="33" customHeight="1" x14ac:dyDescent="0.25">
      <c r="A36" s="207" t="s">
        <v>385</v>
      </c>
      <c r="B36" s="269">
        <f>'A3 Exploitation'!D505</f>
        <v>0</v>
      </c>
      <c r="C36" s="269"/>
      <c r="D36" s="199"/>
      <c r="E36" s="199"/>
      <c r="F36" s="199"/>
      <c r="G36" s="199"/>
      <c r="H36" s="199"/>
      <c r="I36" s="199"/>
    </row>
    <row r="37" spans="1:10" ht="33" customHeight="1" x14ac:dyDescent="0.25">
      <c r="A37" s="207" t="s">
        <v>386</v>
      </c>
      <c r="B37" s="269">
        <f>'A4 Exploitation'!D505</f>
        <v>0</v>
      </c>
      <c r="C37" s="269"/>
      <c r="D37" s="199"/>
      <c r="E37" s="199"/>
      <c r="F37" s="199"/>
      <c r="G37" s="199"/>
      <c r="H37" s="199"/>
      <c r="I37" s="199"/>
    </row>
    <row r="38" spans="1:10" ht="33" customHeight="1" x14ac:dyDescent="0.25">
      <c r="A38" s="206" t="s">
        <v>387</v>
      </c>
      <c r="B38" s="269">
        <f>'A5 Exploitation'!D505</f>
        <v>0</v>
      </c>
      <c r="C38" s="269"/>
      <c r="D38" s="199"/>
      <c r="E38" s="199"/>
      <c r="F38" s="199"/>
      <c r="G38" s="199"/>
      <c r="H38" s="199"/>
      <c r="I38" s="199"/>
    </row>
    <row r="39" spans="1:10" ht="33" customHeight="1" x14ac:dyDescent="0.25">
      <c r="A39" s="206" t="s">
        <v>388</v>
      </c>
      <c r="B39" s="269">
        <f>'A6 Exploitation'!D505</f>
        <v>0</v>
      </c>
      <c r="C39" s="26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3" t="s">
        <v>390</v>
      </c>
      <c r="C42" s="273"/>
      <c r="D42" s="199"/>
      <c r="E42" s="199"/>
      <c r="F42" s="199"/>
      <c r="G42" s="199"/>
      <c r="H42" s="199"/>
      <c r="I42" s="199"/>
      <c r="J42" s="198" t="str">
        <f>D18</f>
        <v>Nabeul</v>
      </c>
    </row>
    <row r="43" spans="1:10" ht="33" customHeight="1" x14ac:dyDescent="0.25">
      <c r="A43" s="207" t="s">
        <v>383</v>
      </c>
      <c r="B43" s="269">
        <f>AVERAGE('A1 Exploitation'!D503, 'A1 Technique'!D196)</f>
        <v>0.31857142857142856</v>
      </c>
      <c r="C43" s="269"/>
      <c r="D43" s="199"/>
      <c r="E43" s="199"/>
      <c r="F43" s="199"/>
      <c r="G43" s="199"/>
      <c r="H43" s="199"/>
      <c r="I43" s="199"/>
    </row>
    <row r="44" spans="1:10" ht="33" customHeight="1" x14ac:dyDescent="0.25">
      <c r="A44" s="206" t="s">
        <v>384</v>
      </c>
      <c r="B44" s="269">
        <f>AVERAGE('A2 Exploitation'!D503, 'A2 Technique'!D196)</f>
        <v>0.78666666666666663</v>
      </c>
      <c r="C44" s="269"/>
      <c r="D44" s="199"/>
      <c r="E44" s="199"/>
      <c r="F44" s="199"/>
      <c r="G44" s="199"/>
      <c r="H44" s="199"/>
      <c r="I44" s="199"/>
    </row>
    <row r="45" spans="1:10" ht="33" customHeight="1" x14ac:dyDescent="0.25">
      <c r="A45" s="207" t="s">
        <v>385</v>
      </c>
      <c r="B45" s="269">
        <f>AVERAGE('A3 Exploitation'!D503, 'A3 Technique'!D196)</f>
        <v>0</v>
      </c>
      <c r="C45" s="269"/>
      <c r="D45" s="199"/>
      <c r="E45" s="199"/>
      <c r="F45" s="199"/>
      <c r="G45" s="199"/>
      <c r="H45" s="199"/>
      <c r="I45" s="199"/>
    </row>
    <row r="46" spans="1:10" ht="33" customHeight="1" x14ac:dyDescent="0.25">
      <c r="A46" s="207" t="s">
        <v>386</v>
      </c>
      <c r="B46" s="269">
        <f>AVERAGE('A4 Exploitation'!D503, 'A4 Technique'!D196)</f>
        <v>0</v>
      </c>
      <c r="C46" s="269"/>
      <c r="D46" s="199"/>
      <c r="E46" s="199"/>
      <c r="F46" s="199"/>
      <c r="G46" s="199"/>
      <c r="H46" s="199"/>
      <c r="I46" s="199"/>
    </row>
    <row r="47" spans="1:10" ht="33" customHeight="1" x14ac:dyDescent="0.25">
      <c r="A47" s="206" t="s">
        <v>387</v>
      </c>
      <c r="B47" s="269">
        <f>AVERAGE('A5 Exploitation'!D503, 'A5 Technique'!D196)</f>
        <v>0</v>
      </c>
      <c r="C47" s="269"/>
      <c r="D47" s="199"/>
      <c r="E47" s="199"/>
      <c r="F47" s="199"/>
      <c r="G47" s="199"/>
      <c r="H47" s="199"/>
      <c r="I47" s="199"/>
    </row>
    <row r="48" spans="1:10" ht="33" customHeight="1" x14ac:dyDescent="0.25">
      <c r="A48" s="206" t="s">
        <v>388</v>
      </c>
      <c r="B48" s="269">
        <f>AVERAGE('A6 Exploitation'!D503, 'A6 Technique'!D196)</f>
        <v>0</v>
      </c>
      <c r="C48" s="26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0" t="s">
        <v>391</v>
      </c>
      <c r="C51" s="270"/>
      <c r="D51" s="199"/>
      <c r="E51" s="199"/>
      <c r="F51" s="199"/>
      <c r="G51" s="199"/>
      <c r="H51" s="199"/>
      <c r="I51" s="199"/>
      <c r="J51" s="198" t="str">
        <f>D18</f>
        <v>Nabeul</v>
      </c>
    </row>
    <row r="52" spans="1:10" ht="33" customHeight="1" x14ac:dyDescent="0.25">
      <c r="A52" s="207" t="s">
        <v>383</v>
      </c>
      <c r="B52" s="272">
        <f>'A1 Exploitation'!D41</f>
        <v>0.96153846153846156</v>
      </c>
      <c r="C52" s="272"/>
      <c r="D52" s="199"/>
      <c r="E52" s="199"/>
      <c r="F52" s="199"/>
      <c r="G52" s="199"/>
      <c r="H52" s="199"/>
      <c r="I52" s="199"/>
    </row>
    <row r="53" spans="1:10" ht="33" customHeight="1" x14ac:dyDescent="0.25">
      <c r="A53" s="206" t="s">
        <v>384</v>
      </c>
      <c r="B53" s="272">
        <f>'A2 Exploitation'!D41</f>
        <v>0.96153846153846156</v>
      </c>
      <c r="C53" s="272"/>
      <c r="D53" s="199"/>
      <c r="E53" s="199"/>
      <c r="F53" s="199"/>
      <c r="G53" s="199"/>
      <c r="H53" s="199"/>
      <c r="I53" s="199"/>
    </row>
    <row r="54" spans="1:10" ht="33" customHeight="1" x14ac:dyDescent="0.25">
      <c r="A54" s="207" t="s">
        <v>385</v>
      </c>
      <c r="B54" s="272">
        <f>'A3 Exploitation'!D41</f>
        <v>0</v>
      </c>
      <c r="C54" s="272"/>
      <c r="D54" s="199"/>
      <c r="E54" s="199"/>
      <c r="F54" s="199"/>
      <c r="G54" s="199"/>
      <c r="H54" s="199"/>
      <c r="I54" s="199"/>
    </row>
    <row r="55" spans="1:10" ht="33" customHeight="1" x14ac:dyDescent="0.25">
      <c r="A55" s="207" t="s">
        <v>386</v>
      </c>
      <c r="B55" s="272">
        <f>'A4 Exploitation'!D41</f>
        <v>0</v>
      </c>
      <c r="C55" s="272"/>
      <c r="D55" s="199"/>
      <c r="E55" s="199"/>
      <c r="F55" s="199"/>
      <c r="G55" s="199"/>
      <c r="H55" s="199"/>
      <c r="I55" s="199"/>
    </row>
    <row r="56" spans="1:10" ht="33" customHeight="1" x14ac:dyDescent="0.25">
      <c r="A56" s="206" t="s">
        <v>387</v>
      </c>
      <c r="B56" s="272">
        <f>'A5 Exploitation'!D41</f>
        <v>0</v>
      </c>
      <c r="C56" s="272"/>
      <c r="D56" s="199"/>
      <c r="E56" s="199"/>
      <c r="F56" s="199"/>
      <c r="G56" s="199"/>
      <c r="H56" s="199"/>
      <c r="I56" s="199"/>
    </row>
    <row r="57" spans="1:10" ht="33" customHeight="1" x14ac:dyDescent="0.25">
      <c r="A57" s="206" t="s">
        <v>388</v>
      </c>
      <c r="B57" s="272">
        <f>'A6 Exploitation'!D41</f>
        <v>0</v>
      </c>
      <c r="C57" s="27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0" t="s">
        <v>392</v>
      </c>
      <c r="C60" s="270"/>
      <c r="D60" s="199"/>
      <c r="E60" s="199"/>
      <c r="F60" s="199"/>
      <c r="G60" s="199"/>
      <c r="H60" s="199"/>
      <c r="I60" s="199"/>
      <c r="J60" s="198" t="str">
        <f>D18</f>
        <v>Nabeul</v>
      </c>
    </row>
    <row r="61" spans="1:10" ht="33" customHeight="1" x14ac:dyDescent="0.25">
      <c r="A61" s="207" t="s">
        <v>383</v>
      </c>
      <c r="B61" s="269">
        <f>'A1 Exploitation'!D97</f>
        <v>0.91935483870967738</v>
      </c>
      <c r="C61" s="269"/>
      <c r="D61" s="199"/>
      <c r="E61" s="199"/>
      <c r="F61" s="199"/>
      <c r="G61" s="199"/>
      <c r="H61" s="199"/>
      <c r="I61" s="199"/>
    </row>
    <row r="62" spans="1:10" ht="33" customHeight="1" x14ac:dyDescent="0.25">
      <c r="A62" s="206" t="s">
        <v>384</v>
      </c>
      <c r="B62" s="269">
        <f>'A2 Exploitation'!D97</f>
        <v>0.8125</v>
      </c>
      <c r="C62" s="269"/>
      <c r="D62" s="199"/>
      <c r="E62" s="199"/>
      <c r="F62" s="199"/>
      <c r="G62" s="199"/>
      <c r="H62" s="199"/>
      <c r="I62" s="199"/>
    </row>
    <row r="63" spans="1:10" ht="33" customHeight="1" x14ac:dyDescent="0.25">
      <c r="A63" s="207" t="s">
        <v>385</v>
      </c>
      <c r="B63" s="269">
        <f>'A3 Exploitation'!D97</f>
        <v>0</v>
      </c>
      <c r="C63" s="269"/>
      <c r="D63" s="199"/>
      <c r="E63" s="199"/>
      <c r="F63" s="199"/>
      <c r="G63" s="199"/>
      <c r="H63" s="199"/>
      <c r="I63" s="199"/>
    </row>
    <row r="64" spans="1:10" ht="33" customHeight="1" x14ac:dyDescent="0.25">
      <c r="A64" s="207" t="s">
        <v>386</v>
      </c>
      <c r="B64" s="269">
        <f>'A4 Exploitation'!D97</f>
        <v>0</v>
      </c>
      <c r="C64" s="269"/>
      <c r="D64" s="199"/>
      <c r="E64" s="199"/>
      <c r="F64" s="199"/>
      <c r="G64" s="199"/>
      <c r="H64" s="199"/>
      <c r="I64" s="199"/>
    </row>
    <row r="65" spans="1:10" ht="33" customHeight="1" x14ac:dyDescent="0.25">
      <c r="A65" s="206" t="s">
        <v>387</v>
      </c>
      <c r="B65" s="269">
        <f>'A5 Exploitation'!D97</f>
        <v>0</v>
      </c>
      <c r="C65" s="269"/>
      <c r="D65" s="199"/>
      <c r="E65" s="199"/>
      <c r="F65" s="199"/>
      <c r="G65" s="199"/>
      <c r="H65" s="199"/>
      <c r="I65" s="199"/>
    </row>
    <row r="66" spans="1:10" ht="33" customHeight="1" x14ac:dyDescent="0.25">
      <c r="A66" s="206" t="s">
        <v>388</v>
      </c>
      <c r="B66" s="269">
        <f>'A6 Exploitation'!D97</f>
        <v>0</v>
      </c>
      <c r="C66" s="26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0" t="s">
        <v>393</v>
      </c>
      <c r="C69" s="270"/>
      <c r="D69" s="199"/>
      <c r="E69" s="199"/>
      <c r="F69" s="199"/>
      <c r="G69" s="199"/>
      <c r="H69" s="199"/>
      <c r="I69" s="199"/>
      <c r="J69" s="198" t="str">
        <f>D18</f>
        <v>Nabeul</v>
      </c>
    </row>
    <row r="70" spans="1:10" ht="33" customHeight="1" x14ac:dyDescent="0.25">
      <c r="A70" s="207" t="s">
        <v>383</v>
      </c>
      <c r="B70" s="269">
        <f>'A1 Exploitation'!D150</f>
        <v>0.84285714285714286</v>
      </c>
      <c r="C70" s="269"/>
      <c r="D70" s="199"/>
      <c r="E70" s="199"/>
      <c r="F70" s="199"/>
      <c r="G70" s="199"/>
      <c r="H70" s="199"/>
      <c r="I70" s="199"/>
    </row>
    <row r="71" spans="1:10" ht="33" customHeight="1" x14ac:dyDescent="0.25">
      <c r="A71" s="206" t="s">
        <v>384</v>
      </c>
      <c r="B71" s="269">
        <f>'A2 Exploitation'!D150</f>
        <v>0.89393939393939392</v>
      </c>
      <c r="C71" s="269"/>
      <c r="D71" s="199"/>
      <c r="E71" s="199"/>
      <c r="F71" s="199"/>
      <c r="G71" s="199"/>
      <c r="H71" s="199"/>
      <c r="I71" s="199"/>
    </row>
    <row r="72" spans="1:10" ht="33" customHeight="1" x14ac:dyDescent="0.25">
      <c r="A72" s="207" t="s">
        <v>385</v>
      </c>
      <c r="B72" s="269">
        <f>'A3 Exploitation'!D150</f>
        <v>0</v>
      </c>
      <c r="C72" s="269"/>
      <c r="D72" s="199"/>
      <c r="E72" s="199"/>
      <c r="F72" s="199"/>
      <c r="G72" s="199"/>
      <c r="H72" s="199"/>
      <c r="I72" s="199"/>
    </row>
    <row r="73" spans="1:10" ht="33" customHeight="1" x14ac:dyDescent="0.25">
      <c r="A73" s="207" t="s">
        <v>386</v>
      </c>
      <c r="B73" s="269">
        <f>'A4 Exploitation'!D150</f>
        <v>0</v>
      </c>
      <c r="C73" s="269"/>
      <c r="D73" s="199"/>
      <c r="E73" s="199"/>
      <c r="F73" s="199"/>
      <c r="G73" s="199"/>
      <c r="H73" s="199"/>
      <c r="I73" s="199"/>
    </row>
    <row r="74" spans="1:10" ht="33" customHeight="1" x14ac:dyDescent="0.25">
      <c r="A74" s="206" t="s">
        <v>387</v>
      </c>
      <c r="B74" s="269">
        <f>'A5 Exploitation'!D150</f>
        <v>0</v>
      </c>
      <c r="C74" s="269"/>
      <c r="D74" s="199"/>
      <c r="E74" s="199"/>
      <c r="F74" s="199"/>
      <c r="G74" s="199"/>
      <c r="H74" s="199"/>
      <c r="I74" s="199"/>
    </row>
    <row r="75" spans="1:10" ht="33" customHeight="1" x14ac:dyDescent="0.25">
      <c r="A75" s="206" t="s">
        <v>388</v>
      </c>
      <c r="B75" s="269">
        <f>'A6 Exploitation'!D150</f>
        <v>0</v>
      </c>
      <c r="C75" s="26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0" t="s">
        <v>394</v>
      </c>
      <c r="C78" s="270"/>
      <c r="D78" s="199"/>
      <c r="E78" s="199"/>
      <c r="F78" s="199"/>
      <c r="G78" s="199"/>
      <c r="H78" s="199"/>
      <c r="I78" s="199"/>
      <c r="J78" s="198" t="str">
        <f>D18</f>
        <v>Nabeul</v>
      </c>
    </row>
    <row r="79" spans="1:10" ht="33" customHeight="1" x14ac:dyDescent="0.25">
      <c r="A79" s="207" t="s">
        <v>383</v>
      </c>
      <c r="B79" s="269">
        <f>'A1 Exploitation'!D190</f>
        <v>0.92307692307692313</v>
      </c>
      <c r="C79" s="269"/>
      <c r="D79" s="199"/>
      <c r="E79" s="199"/>
      <c r="F79" s="199"/>
      <c r="G79" s="199"/>
      <c r="H79" s="199"/>
      <c r="I79" s="199"/>
    </row>
    <row r="80" spans="1:10" ht="33" customHeight="1" x14ac:dyDescent="0.25">
      <c r="A80" s="206" t="s">
        <v>384</v>
      </c>
      <c r="B80" s="269">
        <f>'A2 Exploitation'!D190</f>
        <v>0.82</v>
      </c>
      <c r="C80" s="269"/>
      <c r="D80" s="199"/>
      <c r="E80" s="199"/>
      <c r="F80" s="199"/>
      <c r="G80" s="199"/>
      <c r="H80" s="199"/>
      <c r="I80" s="199"/>
    </row>
    <row r="81" spans="1:10" ht="33" customHeight="1" x14ac:dyDescent="0.25">
      <c r="A81" s="207" t="s">
        <v>385</v>
      </c>
      <c r="B81" s="269">
        <f>'A3 Exploitation'!D190</f>
        <v>0</v>
      </c>
      <c r="C81" s="269"/>
      <c r="D81" s="199"/>
      <c r="E81" s="199"/>
      <c r="F81" s="199"/>
      <c r="G81" s="199"/>
      <c r="H81" s="199"/>
      <c r="I81" s="199"/>
    </row>
    <row r="82" spans="1:10" ht="33" customHeight="1" x14ac:dyDescent="0.25">
      <c r="A82" s="207" t="s">
        <v>386</v>
      </c>
      <c r="B82" s="269">
        <f>'A4 Exploitation'!D190</f>
        <v>0</v>
      </c>
      <c r="C82" s="269"/>
      <c r="D82" s="199"/>
      <c r="E82" s="199"/>
      <c r="F82" s="199"/>
      <c r="G82" s="199"/>
      <c r="H82" s="199"/>
      <c r="I82" s="199"/>
    </row>
    <row r="83" spans="1:10" ht="33" customHeight="1" x14ac:dyDescent="0.25">
      <c r="A83" s="206" t="s">
        <v>387</v>
      </c>
      <c r="B83" s="269">
        <f>'A5 Exploitation'!D190</f>
        <v>0</v>
      </c>
      <c r="C83" s="269"/>
      <c r="D83" s="199"/>
      <c r="E83" s="199"/>
      <c r="F83" s="199"/>
      <c r="G83" s="199"/>
      <c r="H83" s="199"/>
      <c r="I83" s="199"/>
    </row>
    <row r="84" spans="1:10" ht="33" customHeight="1" x14ac:dyDescent="0.25">
      <c r="A84" s="206" t="s">
        <v>388</v>
      </c>
      <c r="B84" s="269">
        <f>'A6 Exploitation'!D190</f>
        <v>0</v>
      </c>
      <c r="C84" s="26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0" t="s">
        <v>395</v>
      </c>
      <c r="C87" s="270"/>
      <c r="D87" s="199"/>
      <c r="E87" s="199"/>
      <c r="F87" s="199"/>
      <c r="G87" s="199"/>
      <c r="H87" s="199"/>
      <c r="I87" s="199"/>
      <c r="J87" s="198" t="str">
        <f>D18</f>
        <v>Nabeul</v>
      </c>
    </row>
    <row r="88" spans="1:10" ht="33" customHeight="1" x14ac:dyDescent="0.25">
      <c r="A88" s="207" t="s">
        <v>383</v>
      </c>
      <c r="B88" s="269">
        <f>'A1 Exploitation'!D246</f>
        <v>0.98648648648648651</v>
      </c>
      <c r="C88" s="269"/>
      <c r="D88" s="199"/>
      <c r="E88" s="199"/>
      <c r="F88" s="199"/>
      <c r="G88" s="199"/>
      <c r="H88" s="199"/>
      <c r="I88" s="199"/>
    </row>
    <row r="89" spans="1:10" ht="33" customHeight="1" x14ac:dyDescent="0.25">
      <c r="A89" s="206" t="s">
        <v>384</v>
      </c>
      <c r="B89" s="269">
        <f>'A2 Exploitation'!D246</f>
        <v>0.84210526315789469</v>
      </c>
      <c r="C89" s="269"/>
      <c r="D89" s="199"/>
      <c r="E89" s="199"/>
      <c r="F89" s="199"/>
      <c r="G89" s="199"/>
      <c r="H89" s="199"/>
      <c r="I89" s="199"/>
    </row>
    <row r="90" spans="1:10" ht="33" customHeight="1" x14ac:dyDescent="0.25">
      <c r="A90" s="207" t="s">
        <v>385</v>
      </c>
      <c r="B90" s="269">
        <f>'A3 Exploitation'!D246</f>
        <v>0</v>
      </c>
      <c r="C90" s="269"/>
      <c r="D90" s="199"/>
      <c r="E90" s="199"/>
      <c r="F90" s="199"/>
      <c r="G90" s="199"/>
      <c r="H90" s="199"/>
      <c r="I90" s="199"/>
    </row>
    <row r="91" spans="1:10" ht="33" customHeight="1" x14ac:dyDescent="0.25">
      <c r="A91" s="207" t="s">
        <v>386</v>
      </c>
      <c r="B91" s="269">
        <f>'A4 Exploitation'!D246</f>
        <v>0</v>
      </c>
      <c r="C91" s="269"/>
      <c r="D91" s="199"/>
      <c r="E91" s="199"/>
      <c r="F91" s="199"/>
      <c r="G91" s="199"/>
      <c r="H91" s="199"/>
      <c r="I91" s="199"/>
    </row>
    <row r="92" spans="1:10" ht="33" customHeight="1" x14ac:dyDescent="0.25">
      <c r="A92" s="206" t="s">
        <v>387</v>
      </c>
      <c r="B92" s="269">
        <f>'A5 Exploitation'!D246</f>
        <v>0</v>
      </c>
      <c r="C92" s="269"/>
      <c r="D92" s="199"/>
      <c r="E92" s="199"/>
      <c r="F92" s="199"/>
      <c r="G92" s="199"/>
      <c r="H92" s="199"/>
      <c r="I92" s="199"/>
    </row>
    <row r="93" spans="1:10" ht="33" customHeight="1" x14ac:dyDescent="0.25">
      <c r="A93" s="206" t="s">
        <v>388</v>
      </c>
      <c r="B93" s="269">
        <f>'A6 Exploitation'!D246</f>
        <v>0</v>
      </c>
      <c r="C93" s="26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0" t="s">
        <v>396</v>
      </c>
      <c r="C96" s="270"/>
      <c r="D96" s="199"/>
      <c r="E96" s="199"/>
      <c r="F96" s="199"/>
      <c r="G96" s="199"/>
      <c r="H96" s="199"/>
      <c r="I96" s="199"/>
      <c r="J96" s="198" t="str">
        <f>D18</f>
        <v>Nabeul</v>
      </c>
    </row>
    <row r="97" spans="1:10" ht="33" customHeight="1" x14ac:dyDescent="0.25">
      <c r="A97" s="207" t="s">
        <v>383</v>
      </c>
      <c r="B97" s="269" t="e">
        <f>'A1 Exploitation'!D289</f>
        <v>#DIV/0!</v>
      </c>
      <c r="C97" s="269"/>
      <c r="D97" s="199"/>
      <c r="E97" s="199"/>
      <c r="F97" s="199"/>
      <c r="G97" s="199"/>
      <c r="H97" s="199"/>
      <c r="I97" s="199"/>
    </row>
    <row r="98" spans="1:10" ht="33" customHeight="1" x14ac:dyDescent="0.25">
      <c r="A98" s="206" t="s">
        <v>384</v>
      </c>
      <c r="B98" s="269">
        <f>'A2 Exploitation'!D289</f>
        <v>0.9375</v>
      </c>
      <c r="C98" s="269"/>
      <c r="D98" s="199"/>
      <c r="E98" s="199"/>
      <c r="F98" s="199"/>
      <c r="G98" s="199"/>
      <c r="H98" s="199"/>
      <c r="I98" s="199"/>
    </row>
    <row r="99" spans="1:10" ht="33" customHeight="1" x14ac:dyDescent="0.25">
      <c r="A99" s="207" t="s">
        <v>385</v>
      </c>
      <c r="B99" s="269">
        <f>'A3 Exploitation'!D289</f>
        <v>0</v>
      </c>
      <c r="C99" s="269"/>
      <c r="D99" s="199"/>
      <c r="E99" s="199"/>
      <c r="F99" s="199"/>
      <c r="G99" s="199"/>
      <c r="H99" s="199"/>
      <c r="I99" s="199"/>
    </row>
    <row r="100" spans="1:10" ht="33" customHeight="1" x14ac:dyDescent="0.25">
      <c r="A100" s="207" t="s">
        <v>386</v>
      </c>
      <c r="B100" s="269">
        <f>'A4 Exploitation'!D289</f>
        <v>0</v>
      </c>
      <c r="C100" s="269"/>
      <c r="D100" s="199"/>
      <c r="E100" s="199"/>
      <c r="F100" s="199"/>
      <c r="G100" s="199"/>
      <c r="H100" s="199"/>
      <c r="I100" s="199"/>
    </row>
    <row r="101" spans="1:10" ht="33" customHeight="1" x14ac:dyDescent="0.25">
      <c r="A101" s="206" t="s">
        <v>387</v>
      </c>
      <c r="B101" s="269">
        <f>'A5 Exploitation'!D289</f>
        <v>0</v>
      </c>
      <c r="C101" s="269"/>
      <c r="D101" s="199"/>
      <c r="E101" s="199"/>
      <c r="F101" s="199"/>
      <c r="G101" s="199"/>
      <c r="H101" s="199"/>
      <c r="I101" s="199"/>
    </row>
    <row r="102" spans="1:10" ht="33" customHeight="1" x14ac:dyDescent="0.25">
      <c r="A102" s="206" t="s">
        <v>388</v>
      </c>
      <c r="B102" s="269">
        <f>'A6 Exploitation'!D289</f>
        <v>0</v>
      </c>
      <c r="C102" s="26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0" t="s">
        <v>397</v>
      </c>
      <c r="C105" s="270"/>
      <c r="D105" s="199"/>
      <c r="E105" s="199"/>
      <c r="F105" s="199"/>
      <c r="G105" s="199"/>
      <c r="H105" s="199"/>
      <c r="I105" s="199"/>
      <c r="J105" s="198" t="str">
        <f>D18</f>
        <v>Nabeul</v>
      </c>
    </row>
    <row r="106" spans="1:10" ht="33" customHeight="1" x14ac:dyDescent="0.25">
      <c r="A106" s="207" t="s">
        <v>383</v>
      </c>
      <c r="B106" s="269">
        <f>'A1 Exploitation'!D322</f>
        <v>1</v>
      </c>
      <c r="C106" s="269"/>
      <c r="D106" s="199"/>
      <c r="E106" s="199"/>
      <c r="F106" s="199"/>
      <c r="G106" s="199"/>
      <c r="H106" s="199"/>
      <c r="I106" s="199"/>
    </row>
    <row r="107" spans="1:10" ht="33" customHeight="1" x14ac:dyDescent="0.25">
      <c r="A107" s="206" t="s">
        <v>384</v>
      </c>
      <c r="B107" s="269">
        <f>'A2 Exploitation'!D322</f>
        <v>0.97368421052631582</v>
      </c>
      <c r="C107" s="269"/>
      <c r="D107" s="199"/>
      <c r="E107" s="199"/>
      <c r="F107" s="199"/>
      <c r="G107" s="199"/>
      <c r="H107" s="199"/>
      <c r="I107" s="199"/>
    </row>
    <row r="108" spans="1:10" ht="33" customHeight="1" x14ac:dyDescent="0.25">
      <c r="A108" s="207" t="s">
        <v>385</v>
      </c>
      <c r="B108" s="269">
        <f>'A3 Exploitation'!D322</f>
        <v>0</v>
      </c>
      <c r="C108" s="269"/>
      <c r="D108" s="199"/>
      <c r="E108" s="199"/>
      <c r="F108" s="199"/>
      <c r="G108" s="199"/>
      <c r="H108" s="199"/>
      <c r="I108" s="199"/>
    </row>
    <row r="109" spans="1:10" ht="33" customHeight="1" x14ac:dyDescent="0.25">
      <c r="A109" s="207" t="s">
        <v>386</v>
      </c>
      <c r="B109" s="269">
        <f>'A4 Exploitation'!D322</f>
        <v>0</v>
      </c>
      <c r="C109" s="269"/>
      <c r="D109" s="199"/>
      <c r="E109" s="199"/>
      <c r="F109" s="199"/>
      <c r="G109" s="199"/>
      <c r="H109" s="199"/>
      <c r="I109" s="199"/>
    </row>
    <row r="110" spans="1:10" ht="33" customHeight="1" x14ac:dyDescent="0.25">
      <c r="A110" s="206" t="s">
        <v>387</v>
      </c>
      <c r="B110" s="269">
        <f>'A5 Exploitation'!D322</f>
        <v>0</v>
      </c>
      <c r="C110" s="269"/>
      <c r="D110" s="199"/>
      <c r="E110" s="199"/>
      <c r="F110" s="199"/>
      <c r="G110" s="199"/>
      <c r="H110" s="199"/>
      <c r="I110" s="199"/>
    </row>
    <row r="111" spans="1:10" ht="33" customHeight="1" x14ac:dyDescent="0.25">
      <c r="A111" s="206" t="s">
        <v>388</v>
      </c>
      <c r="B111" s="269">
        <f>'A6 Exploitation'!D322</f>
        <v>0</v>
      </c>
      <c r="C111" s="26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0" t="s">
        <v>398</v>
      </c>
      <c r="C114" s="270"/>
      <c r="D114" s="199"/>
      <c r="E114" s="199"/>
      <c r="F114" s="199"/>
      <c r="G114" s="199"/>
      <c r="H114" s="199"/>
      <c r="I114" s="199"/>
      <c r="J114" s="198" t="str">
        <f>D18</f>
        <v>Nabeul</v>
      </c>
    </row>
    <row r="115" spans="1:10" ht="33" customHeight="1" x14ac:dyDescent="0.25">
      <c r="A115" s="207" t="s">
        <v>383</v>
      </c>
      <c r="B115" s="269">
        <f>'A1 Exploitation'!D350</f>
        <v>0.8214285714285714</v>
      </c>
      <c r="C115" s="269"/>
      <c r="D115" s="199"/>
      <c r="E115" s="199"/>
      <c r="F115" s="199"/>
      <c r="G115" s="199"/>
      <c r="H115" s="199"/>
      <c r="I115" s="199"/>
    </row>
    <row r="116" spans="1:10" ht="33" customHeight="1" x14ac:dyDescent="0.25">
      <c r="A116" s="206" t="s">
        <v>384</v>
      </c>
      <c r="B116" s="269">
        <f>'A2 Exploitation'!D350</f>
        <v>0.9642857142857143</v>
      </c>
      <c r="C116" s="269"/>
      <c r="D116" s="199"/>
      <c r="E116" s="199"/>
      <c r="F116" s="199"/>
      <c r="G116" s="199"/>
      <c r="H116" s="199"/>
      <c r="I116" s="199"/>
    </row>
    <row r="117" spans="1:10" ht="33" customHeight="1" x14ac:dyDescent="0.25">
      <c r="A117" s="207" t="s">
        <v>385</v>
      </c>
      <c r="B117" s="269">
        <f>'A3 Exploitation'!D350</f>
        <v>0</v>
      </c>
      <c r="C117" s="269"/>
      <c r="D117" s="199"/>
      <c r="E117" s="199"/>
      <c r="F117" s="199"/>
      <c r="G117" s="199"/>
      <c r="H117" s="199"/>
      <c r="I117" s="199"/>
    </row>
    <row r="118" spans="1:10" ht="33" customHeight="1" x14ac:dyDescent="0.25">
      <c r="A118" s="207" t="s">
        <v>386</v>
      </c>
      <c r="B118" s="269">
        <f>'A4 Exploitation'!D350</f>
        <v>0</v>
      </c>
      <c r="C118" s="269"/>
      <c r="D118" s="199"/>
      <c r="E118" s="199"/>
      <c r="F118" s="199"/>
      <c r="G118" s="199"/>
      <c r="H118" s="199"/>
      <c r="I118" s="199"/>
    </row>
    <row r="119" spans="1:10" ht="33" customHeight="1" x14ac:dyDescent="0.25">
      <c r="A119" s="206" t="s">
        <v>387</v>
      </c>
      <c r="B119" s="269">
        <f>'A5 Exploitation'!D350</f>
        <v>0</v>
      </c>
      <c r="C119" s="269"/>
      <c r="D119" s="199"/>
      <c r="E119" s="199"/>
      <c r="F119" s="199"/>
      <c r="G119" s="199"/>
      <c r="H119" s="199"/>
      <c r="I119" s="199"/>
    </row>
    <row r="120" spans="1:10" ht="33" customHeight="1" x14ac:dyDescent="0.25">
      <c r="A120" s="206" t="s">
        <v>388</v>
      </c>
      <c r="B120" s="269">
        <f>'A6 Exploitation'!D350</f>
        <v>0</v>
      </c>
      <c r="C120" s="26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0" t="s">
        <v>399</v>
      </c>
      <c r="C123" s="270"/>
      <c r="D123" s="199"/>
      <c r="E123" s="199"/>
      <c r="F123" s="199"/>
      <c r="G123" s="199"/>
      <c r="H123" s="199"/>
      <c r="I123" s="199"/>
      <c r="J123" s="198" t="str">
        <f>D18</f>
        <v>Nabeul</v>
      </c>
    </row>
    <row r="124" spans="1:10" ht="33" customHeight="1" x14ac:dyDescent="0.25">
      <c r="A124" s="207" t="s">
        <v>383</v>
      </c>
      <c r="B124" s="269">
        <f>'A1 Exploitation'!D403</f>
        <v>0.9838709677419355</v>
      </c>
      <c r="C124" s="269"/>
      <c r="D124" s="199"/>
      <c r="E124" s="199"/>
      <c r="F124" s="199"/>
      <c r="G124" s="199"/>
      <c r="H124" s="199"/>
      <c r="I124" s="199"/>
    </row>
    <row r="125" spans="1:10" ht="33" customHeight="1" x14ac:dyDescent="0.25">
      <c r="A125" s="206" t="s">
        <v>384</v>
      </c>
      <c r="B125" s="269">
        <f>'A2 Exploitation'!D403</f>
        <v>0.98275862068965514</v>
      </c>
      <c r="C125" s="269"/>
      <c r="D125" s="199"/>
      <c r="E125" s="199"/>
      <c r="F125" s="199"/>
      <c r="G125" s="199"/>
      <c r="H125" s="199"/>
      <c r="I125" s="199"/>
    </row>
    <row r="126" spans="1:10" ht="33" customHeight="1" x14ac:dyDescent="0.25">
      <c r="A126" s="207" t="s">
        <v>385</v>
      </c>
      <c r="B126" s="269">
        <f>'A3 Exploitation'!D403</f>
        <v>0</v>
      </c>
      <c r="C126" s="269"/>
      <c r="D126" s="199"/>
      <c r="E126" s="199"/>
      <c r="F126" s="199"/>
      <c r="G126" s="199"/>
      <c r="H126" s="199"/>
      <c r="I126" s="199"/>
    </row>
    <row r="127" spans="1:10" ht="33" customHeight="1" x14ac:dyDescent="0.25">
      <c r="A127" s="207" t="s">
        <v>386</v>
      </c>
      <c r="B127" s="269">
        <f>'A4 Exploitation'!D403</f>
        <v>0</v>
      </c>
      <c r="C127" s="269"/>
      <c r="D127" s="199"/>
      <c r="E127" s="199"/>
      <c r="F127" s="199"/>
      <c r="G127" s="199"/>
      <c r="H127" s="199"/>
      <c r="I127" s="199"/>
    </row>
    <row r="128" spans="1:10" ht="33" customHeight="1" x14ac:dyDescent="0.25">
      <c r="A128" s="206" t="s">
        <v>387</v>
      </c>
      <c r="B128" s="269">
        <f>'A5 Exploitation'!D403</f>
        <v>0</v>
      </c>
      <c r="C128" s="269"/>
      <c r="D128" s="199"/>
      <c r="E128" s="199"/>
      <c r="F128" s="199"/>
      <c r="G128" s="199"/>
      <c r="H128" s="199"/>
      <c r="I128" s="199"/>
    </row>
    <row r="129" spans="1:10" ht="33" customHeight="1" x14ac:dyDescent="0.25">
      <c r="A129" s="206" t="s">
        <v>388</v>
      </c>
      <c r="B129" s="269">
        <f>'A6 Exploitation'!D403</f>
        <v>0</v>
      </c>
      <c r="C129" s="26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0" t="s">
        <v>400</v>
      </c>
      <c r="C132" s="270"/>
      <c r="D132" s="199"/>
      <c r="E132" s="199"/>
      <c r="F132" s="199"/>
      <c r="G132" s="199"/>
      <c r="H132" s="199"/>
      <c r="I132" s="199"/>
      <c r="J132" s="198" t="str">
        <f>D18</f>
        <v>Nabeul</v>
      </c>
    </row>
    <row r="133" spans="1:10" ht="33" customHeight="1" x14ac:dyDescent="0.25">
      <c r="A133" s="207" t="s">
        <v>383</v>
      </c>
      <c r="B133" s="269">
        <f>'A1 Exploitation'!D433</f>
        <v>0.875</v>
      </c>
      <c r="C133" s="269"/>
      <c r="D133" s="199"/>
      <c r="E133" s="199"/>
      <c r="F133" s="199"/>
      <c r="G133" s="199"/>
      <c r="H133" s="199"/>
      <c r="I133" s="199"/>
    </row>
    <row r="134" spans="1:10" ht="33" customHeight="1" x14ac:dyDescent="0.25">
      <c r="A134" s="206" t="s">
        <v>384</v>
      </c>
      <c r="B134" s="269">
        <f>'A2 Exploitation'!D433</f>
        <v>1</v>
      </c>
      <c r="C134" s="269"/>
      <c r="D134" s="199"/>
      <c r="E134" s="199"/>
      <c r="F134" s="199"/>
      <c r="G134" s="199"/>
      <c r="H134" s="199"/>
      <c r="I134" s="199"/>
    </row>
    <row r="135" spans="1:10" ht="33" customHeight="1" x14ac:dyDescent="0.25">
      <c r="A135" s="207" t="s">
        <v>385</v>
      </c>
      <c r="B135" s="269">
        <f>'A3 Exploitation'!D433</f>
        <v>0</v>
      </c>
      <c r="C135" s="269"/>
      <c r="D135" s="199"/>
      <c r="E135" s="199"/>
      <c r="F135" s="199"/>
      <c r="G135" s="199"/>
      <c r="H135" s="199"/>
      <c r="I135" s="199"/>
    </row>
    <row r="136" spans="1:10" ht="33" customHeight="1" x14ac:dyDescent="0.25">
      <c r="A136" s="207" t="s">
        <v>386</v>
      </c>
      <c r="B136" s="269">
        <f>'A4 Exploitation'!D433</f>
        <v>0</v>
      </c>
      <c r="C136" s="269"/>
      <c r="D136" s="199"/>
      <c r="E136" s="199"/>
      <c r="F136" s="199"/>
      <c r="G136" s="199"/>
      <c r="H136" s="199"/>
      <c r="I136" s="199"/>
    </row>
    <row r="137" spans="1:10" ht="33" customHeight="1" x14ac:dyDescent="0.25">
      <c r="A137" s="206" t="s">
        <v>387</v>
      </c>
      <c r="B137" s="269">
        <f>'A5 Exploitation'!D433</f>
        <v>0</v>
      </c>
      <c r="C137" s="269"/>
      <c r="D137" s="199"/>
      <c r="E137" s="199"/>
      <c r="F137" s="199"/>
      <c r="G137" s="199"/>
      <c r="H137" s="199"/>
      <c r="I137" s="199"/>
    </row>
    <row r="138" spans="1:10" ht="33" customHeight="1" x14ac:dyDescent="0.25">
      <c r="A138" s="206" t="s">
        <v>388</v>
      </c>
      <c r="B138" s="269">
        <f>'A6 Exploitation'!D433</f>
        <v>0</v>
      </c>
      <c r="C138" s="26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0" t="s">
        <v>401</v>
      </c>
      <c r="C141" s="270"/>
      <c r="D141" s="199"/>
      <c r="E141" s="199"/>
      <c r="F141" s="199"/>
      <c r="G141" s="199"/>
      <c r="H141" s="199"/>
      <c r="I141" s="199"/>
      <c r="J141" s="198" t="str">
        <f>D18</f>
        <v>Nabeul</v>
      </c>
    </row>
    <row r="142" spans="1:10" ht="33" customHeight="1" x14ac:dyDescent="0.25">
      <c r="A142" s="207" t="s">
        <v>383</v>
      </c>
      <c r="B142" s="269">
        <f>'A1 Exploitation'!D452</f>
        <v>0.91666666666666663</v>
      </c>
      <c r="C142" s="269"/>
      <c r="D142" s="199"/>
      <c r="E142" s="199"/>
      <c r="F142" s="199"/>
      <c r="G142" s="199"/>
      <c r="H142" s="199"/>
      <c r="I142" s="199"/>
    </row>
    <row r="143" spans="1:10" ht="33" customHeight="1" x14ac:dyDescent="0.25">
      <c r="A143" s="206" t="s">
        <v>384</v>
      </c>
      <c r="B143" s="269">
        <f>'A2 Exploitation'!D452</f>
        <v>1</v>
      </c>
      <c r="C143" s="269"/>
      <c r="D143" s="199"/>
      <c r="E143" s="199"/>
      <c r="F143" s="199"/>
      <c r="G143" s="199"/>
      <c r="H143" s="199"/>
      <c r="I143" s="199"/>
    </row>
    <row r="144" spans="1:10" ht="33" customHeight="1" x14ac:dyDescent="0.25">
      <c r="A144" s="207" t="s">
        <v>385</v>
      </c>
      <c r="B144" s="269">
        <f>'A3 Exploitation'!D452</f>
        <v>0</v>
      </c>
      <c r="C144" s="269"/>
      <c r="D144" s="199"/>
      <c r="E144" s="199"/>
      <c r="F144" s="199"/>
      <c r="G144" s="199"/>
      <c r="H144" s="199"/>
      <c r="I144" s="199"/>
    </row>
    <row r="145" spans="1:10" ht="33" customHeight="1" x14ac:dyDescent="0.25">
      <c r="A145" s="207" t="s">
        <v>386</v>
      </c>
      <c r="B145" s="269">
        <f>'A4 Exploitation'!D452</f>
        <v>0</v>
      </c>
      <c r="C145" s="269"/>
      <c r="D145" s="199"/>
      <c r="E145" s="199"/>
      <c r="F145" s="199"/>
      <c r="G145" s="199"/>
      <c r="H145" s="199"/>
      <c r="I145" s="199"/>
    </row>
    <row r="146" spans="1:10" ht="33" customHeight="1" x14ac:dyDescent="0.25">
      <c r="A146" s="206" t="s">
        <v>387</v>
      </c>
      <c r="B146" s="269">
        <f>'A5 Exploitation'!D452</f>
        <v>0</v>
      </c>
      <c r="C146" s="269"/>
      <c r="D146" s="199"/>
      <c r="E146" s="199"/>
      <c r="F146" s="199"/>
      <c r="G146" s="199"/>
      <c r="H146" s="199"/>
      <c r="I146" s="199"/>
    </row>
    <row r="147" spans="1:10" ht="33" customHeight="1" x14ac:dyDescent="0.25">
      <c r="A147" s="206" t="s">
        <v>388</v>
      </c>
      <c r="B147" s="269">
        <f>'A6 Exploitation'!D452</f>
        <v>0</v>
      </c>
      <c r="C147" s="26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0" t="s">
        <v>402</v>
      </c>
      <c r="C150" s="270"/>
      <c r="D150" s="199"/>
      <c r="E150" s="199"/>
      <c r="F150" s="199"/>
      <c r="G150" s="199"/>
      <c r="H150" s="199"/>
      <c r="I150" s="199"/>
      <c r="J150" s="198" t="str">
        <f>D18</f>
        <v>Nabeul</v>
      </c>
    </row>
    <row r="151" spans="1:10" ht="33" customHeight="1" x14ac:dyDescent="0.25">
      <c r="A151" s="207" t="s">
        <v>383</v>
      </c>
      <c r="B151" s="269">
        <f>'A1 Exploitation'!D462</f>
        <v>1</v>
      </c>
      <c r="C151" s="269"/>
      <c r="D151" s="199"/>
      <c r="E151" s="199"/>
      <c r="F151" s="199"/>
      <c r="G151" s="199"/>
      <c r="H151" s="199"/>
      <c r="I151" s="199"/>
    </row>
    <row r="152" spans="1:10" ht="33" customHeight="1" x14ac:dyDescent="0.25">
      <c r="A152" s="206" t="s">
        <v>384</v>
      </c>
      <c r="B152" s="269">
        <f>'A2 Exploitation'!D462</f>
        <v>1</v>
      </c>
      <c r="C152" s="269"/>
      <c r="D152" s="199"/>
      <c r="E152" s="199"/>
      <c r="F152" s="199"/>
      <c r="G152" s="199"/>
      <c r="H152" s="199"/>
      <c r="I152" s="199"/>
    </row>
    <row r="153" spans="1:10" ht="33" customHeight="1" x14ac:dyDescent="0.25">
      <c r="A153" s="207" t="s">
        <v>385</v>
      </c>
      <c r="B153" s="269">
        <f>'A3 Exploitation'!D462</f>
        <v>0</v>
      </c>
      <c r="C153" s="269"/>
      <c r="D153" s="199"/>
      <c r="E153" s="199"/>
      <c r="F153" s="199"/>
      <c r="G153" s="199"/>
      <c r="H153" s="199"/>
      <c r="I153" s="199"/>
    </row>
    <row r="154" spans="1:10" ht="33" customHeight="1" x14ac:dyDescent="0.25">
      <c r="A154" s="207" t="s">
        <v>386</v>
      </c>
      <c r="B154" s="269">
        <f>'A4 Exploitation'!D462</f>
        <v>0</v>
      </c>
      <c r="C154" s="269"/>
      <c r="D154" s="199"/>
      <c r="E154" s="199"/>
      <c r="F154" s="199"/>
      <c r="G154" s="199"/>
      <c r="H154" s="199"/>
      <c r="I154" s="199"/>
    </row>
    <row r="155" spans="1:10" ht="33" customHeight="1" x14ac:dyDescent="0.25">
      <c r="A155" s="206" t="s">
        <v>387</v>
      </c>
      <c r="B155" s="269">
        <f>'A5 Exploitation'!D462</f>
        <v>0</v>
      </c>
      <c r="C155" s="269"/>
      <c r="D155" s="199"/>
      <c r="E155" s="199"/>
      <c r="F155" s="199"/>
      <c r="G155" s="199"/>
      <c r="H155" s="199"/>
      <c r="I155" s="199"/>
    </row>
    <row r="156" spans="1:10" ht="33" customHeight="1" x14ac:dyDescent="0.25">
      <c r="A156" s="206" t="s">
        <v>388</v>
      </c>
      <c r="B156" s="269">
        <f>'A6 Exploitation'!D462</f>
        <v>0</v>
      </c>
      <c r="C156" s="26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0" t="s">
        <v>403</v>
      </c>
      <c r="C159" s="270"/>
      <c r="D159" s="199"/>
      <c r="E159" s="199"/>
      <c r="F159" s="199"/>
      <c r="G159" s="199"/>
      <c r="H159" s="199"/>
      <c r="I159" s="199"/>
      <c r="J159" s="198" t="str">
        <f>D18</f>
        <v>Nabeul</v>
      </c>
    </row>
    <row r="160" spans="1:10" ht="33" customHeight="1" x14ac:dyDescent="0.25">
      <c r="A160" s="207" t="s">
        <v>383</v>
      </c>
      <c r="B160" s="269">
        <f>'A1 Exploitation'!D471</f>
        <v>1</v>
      </c>
      <c r="C160" s="269"/>
      <c r="D160" s="199"/>
      <c r="E160" s="199"/>
      <c r="F160" s="199"/>
      <c r="G160" s="199"/>
      <c r="H160" s="199"/>
      <c r="I160" s="199"/>
    </row>
    <row r="161" spans="1:10" ht="33" customHeight="1" x14ac:dyDescent="0.25">
      <c r="A161" s="206" t="s">
        <v>384</v>
      </c>
      <c r="B161" s="269">
        <f>'A2 Exploitation'!D471</f>
        <v>1</v>
      </c>
      <c r="C161" s="269"/>
      <c r="D161" s="199"/>
      <c r="E161" s="199"/>
      <c r="F161" s="199"/>
      <c r="G161" s="199"/>
      <c r="H161" s="199"/>
      <c r="I161" s="199"/>
    </row>
    <row r="162" spans="1:10" ht="33" customHeight="1" x14ac:dyDescent="0.25">
      <c r="A162" s="207" t="s">
        <v>385</v>
      </c>
      <c r="B162" s="269">
        <f>'A3 Exploitation'!D471</f>
        <v>0</v>
      </c>
      <c r="C162" s="269"/>
      <c r="D162" s="199"/>
      <c r="E162" s="199"/>
      <c r="F162" s="199"/>
      <c r="G162" s="199"/>
      <c r="H162" s="199"/>
      <c r="I162" s="199"/>
    </row>
    <row r="163" spans="1:10" ht="33" customHeight="1" x14ac:dyDescent="0.25">
      <c r="A163" s="207" t="s">
        <v>386</v>
      </c>
      <c r="B163" s="269">
        <f>'A4 Exploitation'!D471</f>
        <v>0</v>
      </c>
      <c r="C163" s="269"/>
      <c r="D163" s="199"/>
      <c r="E163" s="199"/>
      <c r="F163" s="199"/>
      <c r="G163" s="199"/>
      <c r="H163" s="199"/>
      <c r="I163" s="199"/>
    </row>
    <row r="164" spans="1:10" ht="33" customHeight="1" x14ac:dyDescent="0.25">
      <c r="A164" s="206" t="s">
        <v>387</v>
      </c>
      <c r="B164" s="269">
        <f>'A5 Exploitation'!D471</f>
        <v>0</v>
      </c>
      <c r="C164" s="269"/>
      <c r="D164" s="199"/>
      <c r="E164" s="199"/>
      <c r="F164" s="199"/>
      <c r="G164" s="199"/>
      <c r="H164" s="199"/>
      <c r="I164" s="199"/>
    </row>
    <row r="165" spans="1:10" ht="33" customHeight="1" x14ac:dyDescent="0.25">
      <c r="A165" s="206" t="s">
        <v>388</v>
      </c>
      <c r="B165" s="269">
        <f>'A6 Exploitation'!D471</f>
        <v>0</v>
      </c>
      <c r="C165" s="269"/>
      <c r="D165" s="199"/>
      <c r="E165" s="199"/>
      <c r="F165" s="199"/>
      <c r="G165" s="199"/>
      <c r="H165" s="199"/>
      <c r="I165" s="199"/>
    </row>
    <row r="166" spans="1:10" ht="18" x14ac:dyDescent="0.25">
      <c r="A166" s="209"/>
      <c r="B166" s="271"/>
      <c r="C166" s="271"/>
      <c r="D166" s="199"/>
      <c r="E166" s="199"/>
      <c r="F166" s="199"/>
      <c r="G166" s="199"/>
      <c r="H166" s="199"/>
      <c r="I166" s="199"/>
    </row>
    <row r="167" spans="1:10" ht="18" x14ac:dyDescent="0.25">
      <c r="A167" s="209"/>
      <c r="B167" s="271"/>
      <c r="C167" s="271"/>
      <c r="D167" s="199"/>
      <c r="E167" s="199"/>
      <c r="F167" s="199"/>
      <c r="G167" s="199"/>
      <c r="H167" s="199"/>
      <c r="I167" s="199"/>
    </row>
    <row r="168" spans="1:10" ht="33" customHeight="1" x14ac:dyDescent="0.25">
      <c r="A168" s="206" t="s">
        <v>381</v>
      </c>
      <c r="B168" s="270" t="s">
        <v>404</v>
      </c>
      <c r="C168" s="270"/>
      <c r="D168" s="199"/>
      <c r="E168" s="199"/>
      <c r="F168" s="199"/>
      <c r="G168" s="199"/>
      <c r="H168" s="199"/>
      <c r="I168" s="199"/>
      <c r="J168" s="198" t="str">
        <f>D18</f>
        <v>Nabeul</v>
      </c>
    </row>
    <row r="169" spans="1:10" ht="33" customHeight="1" x14ac:dyDescent="0.25">
      <c r="A169" s="207" t="s">
        <v>383</v>
      </c>
      <c r="B169" s="269">
        <f>'A1 Exploitation'!D492</f>
        <v>1</v>
      </c>
      <c r="C169" s="269"/>
      <c r="D169" s="199"/>
      <c r="E169" s="199"/>
      <c r="F169" s="199"/>
      <c r="G169" s="199"/>
      <c r="H169" s="199"/>
      <c r="I169" s="199"/>
    </row>
    <row r="170" spans="1:10" ht="33" customHeight="1" x14ac:dyDescent="0.25">
      <c r="A170" s="206" t="s">
        <v>384</v>
      </c>
      <c r="B170" s="269">
        <f>'A2 Exploitation'!D492</f>
        <v>0.95454545454545459</v>
      </c>
      <c r="C170" s="269"/>
      <c r="D170" s="199"/>
      <c r="E170" s="199"/>
      <c r="F170" s="199"/>
      <c r="G170" s="199"/>
      <c r="H170" s="199"/>
      <c r="I170" s="199"/>
    </row>
    <row r="171" spans="1:10" ht="33" customHeight="1" x14ac:dyDescent="0.25">
      <c r="A171" s="207" t="s">
        <v>385</v>
      </c>
      <c r="B171" s="269">
        <f>'A3 Exploitation'!D492</f>
        <v>0</v>
      </c>
      <c r="C171" s="269"/>
      <c r="D171" s="199"/>
      <c r="E171" s="199"/>
      <c r="F171" s="199"/>
      <c r="G171" s="199"/>
      <c r="H171" s="199"/>
      <c r="I171" s="199"/>
    </row>
    <row r="172" spans="1:10" ht="33" customHeight="1" x14ac:dyDescent="0.25">
      <c r="A172" s="207" t="s">
        <v>386</v>
      </c>
      <c r="B172" s="269">
        <f>'A4 Exploitation'!D492</f>
        <v>0</v>
      </c>
      <c r="C172" s="269"/>
    </row>
    <row r="173" spans="1:10" ht="33" customHeight="1" x14ac:dyDescent="0.25">
      <c r="A173" s="206" t="s">
        <v>387</v>
      </c>
      <c r="B173" s="269">
        <f>'A5 Exploitation'!D492</f>
        <v>0</v>
      </c>
      <c r="C173" s="269"/>
    </row>
    <row r="174" spans="1:10" ht="33" customHeight="1" x14ac:dyDescent="0.25">
      <c r="A174" s="206" t="s">
        <v>388</v>
      </c>
      <c r="B174" s="269">
        <f>'A6 Exploitation'!D492</f>
        <v>0</v>
      </c>
      <c r="C174" s="269"/>
    </row>
    <row r="175" spans="1:10" ht="18.75" x14ac:dyDescent="0.25">
      <c r="A175" s="210"/>
      <c r="B175" s="203"/>
      <c r="C175" s="203"/>
    </row>
    <row r="176" spans="1:10" ht="18.75" x14ac:dyDescent="0.25">
      <c r="A176" s="210"/>
      <c r="B176" s="203"/>
      <c r="C176" s="203"/>
    </row>
    <row r="177" spans="1:10" ht="33" customHeight="1" x14ac:dyDescent="0.25">
      <c r="A177" s="206" t="s">
        <v>381</v>
      </c>
      <c r="B177" s="270" t="s">
        <v>405</v>
      </c>
      <c r="C177" s="270"/>
      <c r="J177" s="198" t="str">
        <f>D18</f>
        <v>Nabeul</v>
      </c>
    </row>
    <row r="178" spans="1:10" ht="33" customHeight="1" x14ac:dyDescent="0.25">
      <c r="A178" s="207" t="s">
        <v>383</v>
      </c>
      <c r="B178" s="269">
        <f>'A1 Exploitation'!D501</f>
        <v>1</v>
      </c>
      <c r="C178" s="269"/>
    </row>
    <row r="179" spans="1:10" ht="33" customHeight="1" x14ac:dyDescent="0.25">
      <c r="A179" s="206" t="s">
        <v>384</v>
      </c>
      <c r="B179" s="269">
        <f>'A2 Exploitation'!D501</f>
        <v>1</v>
      </c>
      <c r="C179" s="269"/>
    </row>
    <row r="180" spans="1:10" ht="33" customHeight="1" x14ac:dyDescent="0.25">
      <c r="A180" s="207" t="s">
        <v>385</v>
      </c>
      <c r="B180" s="269">
        <f>'A3 Exploitation'!D501</f>
        <v>0</v>
      </c>
      <c r="C180" s="269"/>
    </row>
    <row r="181" spans="1:10" ht="33" customHeight="1" x14ac:dyDescent="0.25">
      <c r="A181" s="207" t="s">
        <v>386</v>
      </c>
      <c r="B181" s="269">
        <f>'A4 Exploitation'!D501</f>
        <v>0</v>
      </c>
      <c r="C181" s="269"/>
    </row>
    <row r="182" spans="1:10" ht="33" customHeight="1" x14ac:dyDescent="0.25">
      <c r="A182" s="206" t="s">
        <v>387</v>
      </c>
      <c r="B182" s="269">
        <f>'A5 Exploitation'!D501</f>
        <v>0</v>
      </c>
      <c r="C182" s="269"/>
    </row>
    <row r="183" spans="1:10" ht="33" customHeight="1" x14ac:dyDescent="0.25">
      <c r="A183" s="206" t="s">
        <v>388</v>
      </c>
      <c r="B183" s="269">
        <f>'A6 Exploitation'!D501</f>
        <v>0</v>
      </c>
      <c r="C183" s="269"/>
    </row>
    <row r="184" spans="1:10" ht="18.75" x14ac:dyDescent="0.25">
      <c r="A184" s="210"/>
      <c r="B184" s="203"/>
      <c r="C184" s="203"/>
    </row>
    <row r="185" spans="1:10" ht="18.75" x14ac:dyDescent="0.25">
      <c r="A185" s="210"/>
      <c r="B185" s="203"/>
      <c r="C185" s="203"/>
    </row>
    <row r="186" spans="1:10" ht="33" customHeight="1" x14ac:dyDescent="0.25">
      <c r="A186" s="206" t="s">
        <v>381</v>
      </c>
      <c r="B186" s="270" t="s">
        <v>406</v>
      </c>
      <c r="C186" s="270"/>
      <c r="J186" s="198" t="str">
        <f>D18</f>
        <v>Nabeul</v>
      </c>
    </row>
    <row r="187" spans="1:10" ht="33" customHeight="1" x14ac:dyDescent="0.25">
      <c r="A187" s="207" t="s">
        <v>383</v>
      </c>
      <c r="B187" s="269">
        <f>'A1 Technique'!D198</f>
        <v>0.79716981132075471</v>
      </c>
      <c r="C187" s="269"/>
    </row>
    <row r="188" spans="1:10" ht="33" customHeight="1" x14ac:dyDescent="0.25">
      <c r="A188" s="206" t="s">
        <v>384</v>
      </c>
      <c r="B188" s="269">
        <f>'A2 Technique'!D198</f>
        <v>0.88118811881188119</v>
      </c>
      <c r="C188" s="269"/>
    </row>
    <row r="189" spans="1:10" ht="33" customHeight="1" x14ac:dyDescent="0.25">
      <c r="A189" s="207" t="s">
        <v>385</v>
      </c>
      <c r="B189" s="269">
        <f>'A3 Technique'!D198</f>
        <v>0</v>
      </c>
      <c r="C189" s="269"/>
    </row>
    <row r="190" spans="1:10" ht="33" customHeight="1" x14ac:dyDescent="0.25">
      <c r="A190" s="207" t="s">
        <v>386</v>
      </c>
      <c r="B190" s="269">
        <f>'A4 Technique'!D198</f>
        <v>0</v>
      </c>
      <c r="C190" s="269"/>
    </row>
    <row r="191" spans="1:10" ht="33" customHeight="1" x14ac:dyDescent="0.25">
      <c r="A191" s="206" t="s">
        <v>387</v>
      </c>
      <c r="B191" s="269">
        <f>'A5 Technique'!D198</f>
        <v>0</v>
      </c>
      <c r="C191" s="269"/>
    </row>
    <row r="192" spans="1:10" ht="33" customHeight="1" x14ac:dyDescent="0.25">
      <c r="A192" s="206" t="s">
        <v>388</v>
      </c>
      <c r="B192" s="269">
        <f>'A6 Technique'!D198</f>
        <v>0</v>
      </c>
      <c r="C192" s="269"/>
    </row>
  </sheetData>
  <sheetProtection algorithmName="SHA-512" hashValue="mcxB5NzN4wq+brHOHxJ9k1+3BYn8nm9GAFa/a0SNVAJGjYUlOSOBk/TrOrroP5HmlYRxelALYyVOxR8f2Eb9pQ==" saltValue="gRxL0Mu41FAfa16aR4QtCg==" spinCount="100000" sheet="1" objects="1" scenarios="1" formatCells="0" formatColumns="0" formatRows="0"/>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6" zoomScale="70" zoomScaleNormal="70" workbookViewId="0">
      <selection activeCell="D499" activeCellId="13" sqref="D36 D92 D145 D185 D241 D284 D317 D345 D398 D428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Nabeul</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4"/>
      <c r="C10" s="294"/>
      <c r="D10" s="294"/>
      <c r="E10" s="294"/>
      <c r="F10" s="294"/>
      <c r="G10" s="216"/>
      <c r="H10" s="216"/>
      <c r="I10" s="213"/>
    </row>
    <row r="11" spans="1:9" ht="24.75" x14ac:dyDescent="0.5">
      <c r="A11" s="38" t="s">
        <v>45</v>
      </c>
      <c r="B11" s="289"/>
      <c r="C11" s="289"/>
      <c r="D11" s="289"/>
      <c r="E11" s="289"/>
      <c r="F11" s="289"/>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8" t="s">
        <v>18</v>
      </c>
      <c r="B26" s="279"/>
      <c r="C26" s="279"/>
      <c r="D26" s="279"/>
      <c r="E26" s="279"/>
      <c r="F26" s="27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7" t="s">
        <v>137</v>
      </c>
      <c r="B43" s="277"/>
      <c r="C43" s="277"/>
      <c r="D43" s="277"/>
      <c r="E43" s="277"/>
      <c r="F43" s="277"/>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8" t="s">
        <v>65</v>
      </c>
      <c r="B57" s="279"/>
      <c r="C57" s="279"/>
      <c r="D57" s="279"/>
      <c r="E57" s="279"/>
      <c r="F57" s="27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8" t="s">
        <v>25</v>
      </c>
      <c r="B84" s="279"/>
      <c r="C84" s="279"/>
      <c r="D84" s="279"/>
      <c r="E84" s="279"/>
      <c r="F84" s="27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7" t="s">
        <v>129</v>
      </c>
      <c r="B99" s="277"/>
      <c r="C99" s="277"/>
      <c r="D99" s="277"/>
      <c r="E99" s="277"/>
      <c r="F99" s="277"/>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8" t="s">
        <v>133</v>
      </c>
      <c r="B113" s="279"/>
      <c r="C113" s="279"/>
      <c r="D113" s="279"/>
      <c r="E113" s="279"/>
      <c r="F113" s="27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8" t="s">
        <v>73</v>
      </c>
      <c r="B137" s="279"/>
      <c r="C137" s="279"/>
      <c r="D137" s="279"/>
      <c r="E137" s="279"/>
      <c r="F137" s="27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7" t="s">
        <v>130</v>
      </c>
      <c r="B152" s="277"/>
      <c r="C152" s="277"/>
      <c r="D152" s="277"/>
      <c r="E152" s="277"/>
      <c r="F152" s="277"/>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8" t="s">
        <v>134</v>
      </c>
      <c r="B166" s="279"/>
      <c r="C166" s="279"/>
      <c r="D166" s="279"/>
      <c r="E166" s="279"/>
      <c r="F166" s="27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7" t="s">
        <v>167</v>
      </c>
      <c r="B192" s="277"/>
      <c r="C192" s="277"/>
      <c r="D192" s="277"/>
      <c r="E192" s="277"/>
      <c r="F192" s="277"/>
    </row>
    <row r="193" spans="1:7" x14ac:dyDescent="0.25">
      <c r="A193" s="189">
        <f>B11</f>
        <v>0</v>
      </c>
      <c r="B193" s="6"/>
      <c r="C193" s="7"/>
      <c r="D193" s="6"/>
    </row>
    <row r="194" spans="1:7" ht="18" x14ac:dyDescent="0.25">
      <c r="A194" s="278" t="s">
        <v>158</v>
      </c>
      <c r="B194" s="279"/>
      <c r="C194" s="279"/>
      <c r="D194" s="279"/>
      <c r="E194" s="279"/>
      <c r="F194" s="27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8" t="s">
        <v>76</v>
      </c>
      <c r="B209" s="279"/>
      <c r="C209" s="279"/>
      <c r="D209" s="279"/>
      <c r="E209" s="279"/>
      <c r="F209" s="27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8" t="s">
        <v>191</v>
      </c>
      <c r="B232" s="279"/>
      <c r="C232" s="279"/>
      <c r="D232" s="279"/>
      <c r="E232" s="279"/>
      <c r="F232" s="27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0</v>
      </c>
      <c r="B249" s="6"/>
      <c r="C249" s="7"/>
      <c r="D249" s="6"/>
    </row>
    <row r="250" spans="1:6" s="3" customFormat="1" ht="18" x14ac:dyDescent="0.25">
      <c r="A250" s="278" t="s">
        <v>79</v>
      </c>
      <c r="B250" s="279"/>
      <c r="C250" s="279"/>
      <c r="D250" s="279"/>
      <c r="E250" s="279"/>
      <c r="F250" s="27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0</v>
      </c>
      <c r="B292" s="6"/>
      <c r="C292" s="7"/>
      <c r="D292" s="59"/>
    </row>
    <row r="293" spans="1:7" ht="18" x14ac:dyDescent="0.25">
      <c r="A293" s="278" t="s">
        <v>19</v>
      </c>
      <c r="B293" s="279"/>
      <c r="C293" s="279"/>
      <c r="D293" s="279"/>
      <c r="E293" s="279"/>
      <c r="F293" s="27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8" t="s">
        <v>122</v>
      </c>
      <c r="B305" s="279"/>
      <c r="C305" s="279"/>
      <c r="D305" s="279"/>
      <c r="E305" s="279"/>
      <c r="F305" s="27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7" t="s">
        <v>21</v>
      </c>
      <c r="B324" s="277"/>
      <c r="C324" s="277"/>
      <c r="D324" s="277"/>
      <c r="E324" s="277"/>
      <c r="F324" s="277"/>
    </row>
    <row r="325" spans="1:9" x14ac:dyDescent="0.25">
      <c r="A325" s="193">
        <f>B11</f>
        <v>0</v>
      </c>
      <c r="B325" s="6"/>
      <c r="C325" s="7"/>
      <c r="D325" s="6"/>
    </row>
    <row r="326" spans="1:9" ht="18" x14ac:dyDescent="0.25">
      <c r="A326" s="278" t="s">
        <v>12</v>
      </c>
      <c r="B326" s="279"/>
      <c r="C326" s="279"/>
      <c r="D326" s="279"/>
      <c r="E326" s="279"/>
      <c r="F326" s="27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8" t="s">
        <v>25</v>
      </c>
      <c r="B339" s="279"/>
      <c r="C339" s="279"/>
      <c r="D339" s="279"/>
      <c r="E339" s="279"/>
      <c r="F339" s="27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7" t="s">
        <v>8</v>
      </c>
      <c r="B352" s="277"/>
      <c r="C352" s="277"/>
      <c r="D352" s="277"/>
      <c r="E352" s="277"/>
      <c r="F352" s="277"/>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8" t="s">
        <v>25</v>
      </c>
      <c r="B366" s="279"/>
      <c r="C366" s="279"/>
      <c r="D366" s="279"/>
      <c r="E366" s="279"/>
      <c r="F366" s="27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8" t="s">
        <v>124</v>
      </c>
      <c r="B382" s="279"/>
      <c r="C382" s="279"/>
      <c r="D382" s="279"/>
      <c r="E382" s="279"/>
      <c r="F382" s="27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7" t="s">
        <v>374</v>
      </c>
      <c r="B435" s="277"/>
      <c r="C435" s="277"/>
      <c r="D435" s="277"/>
      <c r="E435" s="277"/>
      <c r="F435" s="277"/>
    </row>
    <row r="436" spans="1:7" x14ac:dyDescent="0.25">
      <c r="A436" s="195">
        <f>+B11</f>
        <v>0</v>
      </c>
      <c r="B436" s="6"/>
      <c r="C436" s="7"/>
      <c r="D436" s="6"/>
    </row>
    <row r="437" spans="1:7" ht="18" x14ac:dyDescent="0.25">
      <c r="A437" s="278" t="s">
        <v>375</v>
      </c>
      <c r="B437" s="279"/>
      <c r="C437" s="279"/>
      <c r="D437" s="279"/>
      <c r="E437" s="279"/>
      <c r="F437" s="27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8" t="s">
        <v>31</v>
      </c>
      <c r="B444" s="279"/>
      <c r="C444" s="279"/>
      <c r="D444" s="279"/>
      <c r="E444" s="279"/>
      <c r="F444" s="27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7" t="s">
        <v>152</v>
      </c>
      <c r="B494" s="277"/>
      <c r="C494" s="277"/>
      <c r="D494" s="277"/>
      <c r="E494" s="277"/>
      <c r="F494" s="27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Nabeul</v>
      </c>
      <c r="B7" s="292"/>
      <c r="C7" s="292"/>
      <c r="D7" s="292"/>
      <c r="E7" s="292"/>
      <c r="F7" s="292"/>
      <c r="G7" s="216"/>
      <c r="H7" s="216"/>
      <c r="I7" s="216"/>
    </row>
    <row r="8" spans="1:9" s="36" customFormat="1" ht="24.75" x14ac:dyDescent="0.5">
      <c r="A8" s="38" t="s">
        <v>44</v>
      </c>
      <c r="B8" s="308">
        <f>'A5 Exploitation'!B9:F9</f>
        <v>0</v>
      </c>
      <c r="C8" s="308"/>
      <c r="D8" s="308"/>
      <c r="E8" s="308"/>
      <c r="F8" s="308"/>
      <c r="G8" s="216"/>
      <c r="H8" s="216"/>
      <c r="I8" s="216"/>
    </row>
    <row r="9" spans="1:9" s="36" customFormat="1" ht="24.75" x14ac:dyDescent="0.5">
      <c r="A9" s="39" t="s">
        <v>46</v>
      </c>
      <c r="B9" s="309">
        <f>'A5 Exploitation'!B10:F10</f>
        <v>0</v>
      </c>
      <c r="C9" s="309"/>
      <c r="D9" s="309"/>
      <c r="E9" s="309"/>
      <c r="F9" s="309"/>
      <c r="G9" s="216"/>
      <c r="H9" s="216"/>
      <c r="I9" s="216"/>
    </row>
    <row r="10" spans="1:9" s="36" customFormat="1" ht="24.75" x14ac:dyDescent="0.5">
      <c r="A10" s="38" t="s">
        <v>45</v>
      </c>
      <c r="B10" s="306">
        <f>'A5 Exploitation'!B11:F11</f>
        <v>0</v>
      </c>
      <c r="C10" s="306"/>
      <c r="D10" s="306"/>
      <c r="E10" s="306"/>
      <c r="F10" s="306"/>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00"/>
      <c r="C22" s="301"/>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0"/>
      <c r="C160" s="301"/>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0" zoomScale="50" zoomScaleNormal="5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Nabeul</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4"/>
      <c r="C10" s="294"/>
      <c r="D10" s="294"/>
      <c r="E10" s="294"/>
      <c r="F10" s="294"/>
      <c r="G10" s="216"/>
      <c r="H10" s="216"/>
      <c r="I10" s="213"/>
    </row>
    <row r="11" spans="1:9" ht="24.75" x14ac:dyDescent="0.5">
      <c r="A11" s="38" t="s">
        <v>45</v>
      </c>
      <c r="B11" s="289"/>
      <c r="C11" s="289"/>
      <c r="D11" s="289"/>
      <c r="E11" s="289"/>
      <c r="F11" s="289"/>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8" t="s">
        <v>18</v>
      </c>
      <c r="B26" s="279"/>
      <c r="C26" s="279"/>
      <c r="D26" s="279"/>
      <c r="E26" s="279"/>
      <c r="F26" s="27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7" t="s">
        <v>137</v>
      </c>
      <c r="B43" s="277"/>
      <c r="C43" s="277"/>
      <c r="D43" s="277"/>
      <c r="E43" s="277"/>
      <c r="F43" s="277"/>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8" t="s">
        <v>65</v>
      </c>
      <c r="B57" s="279"/>
      <c r="C57" s="279"/>
      <c r="D57" s="279"/>
      <c r="E57" s="279"/>
      <c r="F57" s="27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8" t="s">
        <v>25</v>
      </c>
      <c r="B84" s="279"/>
      <c r="C84" s="279"/>
      <c r="D84" s="279"/>
      <c r="E84" s="279"/>
      <c r="F84" s="27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7" t="s">
        <v>129</v>
      </c>
      <c r="B99" s="277"/>
      <c r="C99" s="277"/>
      <c r="D99" s="277"/>
      <c r="E99" s="277"/>
      <c r="F99" s="277"/>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8" t="s">
        <v>133</v>
      </c>
      <c r="B113" s="279"/>
      <c r="C113" s="279"/>
      <c r="D113" s="279"/>
      <c r="E113" s="279"/>
      <c r="F113" s="27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8" t="s">
        <v>73</v>
      </c>
      <c r="B137" s="279"/>
      <c r="C137" s="279"/>
      <c r="D137" s="279"/>
      <c r="E137" s="279"/>
      <c r="F137" s="27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7" t="s">
        <v>130</v>
      </c>
      <c r="B152" s="277"/>
      <c r="C152" s="277"/>
      <c r="D152" s="277"/>
      <c r="E152" s="277"/>
      <c r="F152" s="277"/>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8" t="s">
        <v>134</v>
      </c>
      <c r="B166" s="279"/>
      <c r="C166" s="279"/>
      <c r="D166" s="279"/>
      <c r="E166" s="279"/>
      <c r="F166" s="27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7" t="s">
        <v>167</v>
      </c>
      <c r="B192" s="277"/>
      <c r="C192" s="277"/>
      <c r="D192" s="277"/>
      <c r="E192" s="277"/>
      <c r="F192" s="277"/>
    </row>
    <row r="193" spans="1:7" x14ac:dyDescent="0.25">
      <c r="A193" s="189">
        <f>B11</f>
        <v>0</v>
      </c>
      <c r="B193" s="6"/>
      <c r="C193" s="7"/>
      <c r="D193" s="6"/>
    </row>
    <row r="194" spans="1:7" ht="18" x14ac:dyDescent="0.25">
      <c r="A194" s="278" t="s">
        <v>158</v>
      </c>
      <c r="B194" s="279"/>
      <c r="C194" s="279"/>
      <c r="D194" s="279"/>
      <c r="E194" s="279"/>
      <c r="F194" s="279"/>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8" t="s">
        <v>76</v>
      </c>
      <c r="B209" s="279"/>
      <c r="C209" s="279"/>
      <c r="D209" s="279"/>
      <c r="E209" s="279"/>
      <c r="F209" s="27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8" t="s">
        <v>191</v>
      </c>
      <c r="B232" s="279"/>
      <c r="C232" s="279"/>
      <c r="D232" s="279"/>
      <c r="E232" s="279"/>
      <c r="F232" s="27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0</v>
      </c>
      <c r="B249" s="6"/>
      <c r="C249" s="7"/>
      <c r="D249" s="6"/>
    </row>
    <row r="250" spans="1:6" s="3" customFormat="1" ht="18" x14ac:dyDescent="0.25">
      <c r="A250" s="278" t="s">
        <v>79</v>
      </c>
      <c r="B250" s="279"/>
      <c r="C250" s="279"/>
      <c r="D250" s="279"/>
      <c r="E250" s="279"/>
      <c r="F250" s="27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0</v>
      </c>
      <c r="B292" s="6"/>
      <c r="C292" s="7"/>
      <c r="D292" s="59"/>
    </row>
    <row r="293" spans="1:7" ht="18" x14ac:dyDescent="0.25">
      <c r="A293" s="278" t="s">
        <v>19</v>
      </c>
      <c r="B293" s="279"/>
      <c r="C293" s="279"/>
      <c r="D293" s="279"/>
      <c r="E293" s="279"/>
      <c r="F293" s="27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8" t="s">
        <v>122</v>
      </c>
      <c r="B305" s="279"/>
      <c r="C305" s="279"/>
      <c r="D305" s="279"/>
      <c r="E305" s="279"/>
      <c r="F305" s="27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7" t="s">
        <v>21</v>
      </c>
      <c r="B324" s="277"/>
      <c r="C324" s="277"/>
      <c r="D324" s="277"/>
      <c r="E324" s="277"/>
      <c r="F324" s="277"/>
    </row>
    <row r="325" spans="1:9" x14ac:dyDescent="0.25">
      <c r="A325" s="193">
        <f>B11</f>
        <v>0</v>
      </c>
      <c r="B325" s="6"/>
      <c r="C325" s="7"/>
      <c r="D325" s="6"/>
    </row>
    <row r="326" spans="1:9" ht="18" x14ac:dyDescent="0.25">
      <c r="A326" s="278" t="s">
        <v>12</v>
      </c>
      <c r="B326" s="279"/>
      <c r="C326" s="279"/>
      <c r="D326" s="279"/>
      <c r="E326" s="279"/>
      <c r="F326" s="27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8" t="s">
        <v>25</v>
      </c>
      <c r="B339" s="279"/>
      <c r="C339" s="279"/>
      <c r="D339" s="279"/>
      <c r="E339" s="279"/>
      <c r="F339" s="27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7" t="s">
        <v>8</v>
      </c>
      <c r="B352" s="277"/>
      <c r="C352" s="277"/>
      <c r="D352" s="277"/>
      <c r="E352" s="277"/>
      <c r="F352" s="277"/>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8" t="s">
        <v>25</v>
      </c>
      <c r="B366" s="279"/>
      <c r="C366" s="279"/>
      <c r="D366" s="279"/>
      <c r="E366" s="279"/>
      <c r="F366" s="27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8" t="s">
        <v>124</v>
      </c>
      <c r="B382" s="279"/>
      <c r="C382" s="279"/>
      <c r="D382" s="279"/>
      <c r="E382" s="279"/>
      <c r="F382" s="27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7" t="s">
        <v>374</v>
      </c>
      <c r="B435" s="277"/>
      <c r="C435" s="277"/>
      <c r="D435" s="277"/>
      <c r="E435" s="277"/>
      <c r="F435" s="277"/>
    </row>
    <row r="436" spans="1:7" x14ac:dyDescent="0.25">
      <c r="A436" s="195">
        <f>+B11</f>
        <v>0</v>
      </c>
      <c r="B436" s="6"/>
      <c r="C436" s="7"/>
      <c r="D436" s="6"/>
    </row>
    <row r="437" spans="1:7" ht="18" x14ac:dyDescent="0.25">
      <c r="A437" s="278" t="s">
        <v>375</v>
      </c>
      <c r="B437" s="279"/>
      <c r="C437" s="279"/>
      <c r="D437" s="279"/>
      <c r="E437" s="279"/>
      <c r="F437" s="27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8" t="s">
        <v>31</v>
      </c>
      <c r="B444" s="279"/>
      <c r="C444" s="279"/>
      <c r="D444" s="279"/>
      <c r="E444" s="279"/>
      <c r="F444" s="27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7" t="s">
        <v>152</v>
      </c>
      <c r="B494" s="277"/>
      <c r="C494" s="277"/>
      <c r="D494" s="277"/>
      <c r="E494" s="277"/>
      <c r="F494" s="27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Nabeul</v>
      </c>
      <c r="B7" s="292"/>
      <c r="C7" s="292"/>
      <c r="D7" s="292"/>
      <c r="E7" s="292"/>
      <c r="F7" s="292"/>
      <c r="G7" s="216"/>
      <c r="H7" s="216"/>
      <c r="I7" s="216"/>
    </row>
    <row r="8" spans="1:9" s="36" customFormat="1" ht="24.75" x14ac:dyDescent="0.5">
      <c r="A8" s="38" t="s">
        <v>44</v>
      </c>
      <c r="B8" s="308">
        <f>'A6 Exploitation'!B9:F9</f>
        <v>0</v>
      </c>
      <c r="C8" s="308"/>
      <c r="D8" s="308"/>
      <c r="E8" s="308"/>
      <c r="F8" s="308"/>
      <c r="G8" s="216"/>
      <c r="H8" s="216"/>
      <c r="I8" s="216"/>
    </row>
    <row r="9" spans="1:9" s="36" customFormat="1" ht="24.75" x14ac:dyDescent="0.5">
      <c r="A9" s="39" t="s">
        <v>46</v>
      </c>
      <c r="B9" s="309">
        <f>'A6 Exploitation'!B10:F10</f>
        <v>0</v>
      </c>
      <c r="C9" s="309"/>
      <c r="D9" s="309"/>
      <c r="E9" s="309"/>
      <c r="F9" s="309"/>
      <c r="G9" s="216"/>
      <c r="H9" s="216"/>
      <c r="I9" s="216"/>
    </row>
    <row r="10" spans="1:9" s="36" customFormat="1" ht="24.75" x14ac:dyDescent="0.5">
      <c r="A10" s="38" t="s">
        <v>45</v>
      </c>
      <c r="B10" s="306">
        <f>'A6 Exploitation'!B11:F11</f>
        <v>0</v>
      </c>
      <c r="C10" s="306"/>
      <c r="D10" s="306"/>
      <c r="E10" s="306"/>
      <c r="F10" s="306"/>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00"/>
      <c r="C22" s="301"/>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0"/>
      <c r="C160" s="301"/>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5" zoomScaleNormal="71" zoomScaleSheetLayoutView="100" workbookViewId="0">
      <selection activeCell="D50" sqref="D5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0"/>
      <c r="E1" s="290"/>
      <c r="F1" s="290"/>
      <c r="G1" s="290"/>
      <c r="H1" s="290"/>
      <c r="I1" s="29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1" t="s">
        <v>201</v>
      </c>
      <c r="B7" s="291"/>
      <c r="C7" s="291"/>
      <c r="D7" s="291"/>
      <c r="E7" s="291"/>
      <c r="F7" s="291"/>
      <c r="G7" s="124"/>
      <c r="H7" s="124"/>
      <c r="I7" s="124"/>
    </row>
    <row r="8" spans="1:9" ht="29.25" x14ac:dyDescent="0.5">
      <c r="A8" s="292" t="str">
        <f>'Page de garde'!D18</f>
        <v>Nabeul</v>
      </c>
      <c r="B8" s="292"/>
      <c r="C8" s="292"/>
      <c r="D8" s="292"/>
      <c r="E8" s="292"/>
      <c r="F8" s="292"/>
      <c r="G8" s="126"/>
      <c r="H8" s="126"/>
      <c r="I8" s="124"/>
    </row>
    <row r="9" spans="1:9" ht="24.75" x14ac:dyDescent="0.5">
      <c r="A9" s="38" t="s">
        <v>44</v>
      </c>
      <c r="B9" s="293" t="s">
        <v>412</v>
      </c>
      <c r="C9" s="293"/>
      <c r="D9" s="293"/>
      <c r="E9" s="293"/>
      <c r="F9" s="293"/>
      <c r="G9" s="126"/>
      <c r="H9" s="126"/>
      <c r="I9" s="124"/>
    </row>
    <row r="10" spans="1:9" ht="24.75" x14ac:dyDescent="0.5">
      <c r="A10" s="39" t="s">
        <v>46</v>
      </c>
      <c r="B10" s="294" t="s">
        <v>413</v>
      </c>
      <c r="C10" s="294"/>
      <c r="D10" s="294"/>
      <c r="E10" s="294"/>
      <c r="F10" s="294"/>
      <c r="G10" s="126"/>
      <c r="H10" s="126"/>
      <c r="I10" s="124"/>
    </row>
    <row r="11" spans="1:9" ht="24.75" x14ac:dyDescent="0.5">
      <c r="A11" s="38" t="s">
        <v>45</v>
      </c>
      <c r="B11" s="289">
        <v>42796</v>
      </c>
      <c r="C11" s="289"/>
      <c r="D11" s="289"/>
      <c r="E11" s="289"/>
      <c r="F11" s="289"/>
      <c r="G11" s="126"/>
      <c r="H11" s="126"/>
      <c r="I11" s="124"/>
    </row>
    <row r="12" spans="1:9" ht="24.75" x14ac:dyDescent="0.5">
      <c r="A12" s="38" t="s">
        <v>276</v>
      </c>
      <c r="B12" s="282">
        <f>D505</f>
        <v>0.93775100401606426</v>
      </c>
      <c r="C12" s="282"/>
      <c r="D12" s="282"/>
      <c r="E12" s="282"/>
      <c r="F12" s="282"/>
      <c r="G12" s="126"/>
      <c r="H12" s="126"/>
      <c r="I12" s="124"/>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42796</v>
      </c>
      <c r="B17" s="36"/>
      <c r="C17" s="36"/>
      <c r="D17" s="36"/>
      <c r="E17" s="36"/>
      <c r="F17" s="36"/>
      <c r="G17" s="36"/>
      <c r="H17" s="36"/>
    </row>
    <row r="18" spans="1:8" ht="18" x14ac:dyDescent="0.25">
      <c r="A18" s="287" t="s">
        <v>1</v>
      </c>
      <c r="B18" s="288"/>
      <c r="C18" s="288"/>
      <c r="D18" s="288"/>
      <c r="E18" s="288"/>
      <c r="F18" s="28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8" t="s">
        <v>18</v>
      </c>
      <c r="B26" s="279"/>
      <c r="C26" s="279"/>
      <c r="D26" s="279"/>
      <c r="E26" s="279"/>
      <c r="F26" s="279"/>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t="s">
        <v>414</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0</v>
      </c>
      <c r="C36" s="131"/>
      <c r="D36" s="25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7" t="s">
        <v>137</v>
      </c>
      <c r="B43" s="277"/>
      <c r="C43" s="277"/>
      <c r="D43" s="277"/>
      <c r="E43" s="277"/>
      <c r="F43" s="277"/>
    </row>
    <row r="44" spans="1:7" x14ac:dyDescent="0.25">
      <c r="A44" s="183">
        <f>B11</f>
        <v>42796</v>
      </c>
      <c r="B44" s="6"/>
      <c r="C44" s="7"/>
      <c r="D44" s="6"/>
    </row>
    <row r="45" spans="1:7" ht="16.5" x14ac:dyDescent="0.25">
      <c r="A45" s="280" t="s">
        <v>63</v>
      </c>
      <c r="B45" s="281"/>
      <c r="C45" s="281"/>
      <c r="D45" s="281"/>
      <c r="E45" s="281"/>
      <c r="F45" s="281"/>
    </row>
    <row r="46" spans="1:7" x14ac:dyDescent="0.25">
      <c r="A46" s="33" t="s">
        <v>109</v>
      </c>
      <c r="B46" s="137" t="s">
        <v>34</v>
      </c>
      <c r="C46" s="137"/>
      <c r="D46" s="139"/>
      <c r="E46" s="66"/>
      <c r="F46" s="66"/>
    </row>
    <row r="47" spans="1:7" ht="90" x14ac:dyDescent="0.25">
      <c r="A47" s="43" t="s">
        <v>259</v>
      </c>
      <c r="B47" s="170">
        <v>1</v>
      </c>
      <c r="C47" s="137"/>
      <c r="D47" s="139" t="s">
        <v>470</v>
      </c>
      <c r="E47" s="168"/>
      <c r="F47" s="66"/>
    </row>
    <row r="48" spans="1:7" ht="15.75" customHeight="1" x14ac:dyDescent="0.25">
      <c r="A48" s="33" t="s">
        <v>297</v>
      </c>
      <c r="B48" s="170">
        <v>2</v>
      </c>
      <c r="C48" s="145"/>
      <c r="D48" s="163"/>
      <c r="E48" s="148"/>
      <c r="F48" s="66"/>
    </row>
    <row r="49" spans="1:6" ht="30" x14ac:dyDescent="0.25">
      <c r="A49" s="33" t="s">
        <v>28</v>
      </c>
      <c r="B49" s="170">
        <v>1</v>
      </c>
      <c r="C49" s="137"/>
      <c r="D49" s="139" t="s">
        <v>419</v>
      </c>
      <c r="E49" s="168"/>
      <c r="F49" s="66"/>
    </row>
    <row r="50" spans="1:6" ht="60" x14ac:dyDescent="0.25">
      <c r="A50" s="43" t="s">
        <v>141</v>
      </c>
      <c r="B50" s="170">
        <v>1</v>
      </c>
      <c r="C50" s="137"/>
      <c r="D50" s="139" t="s">
        <v>460</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278" t="s">
        <v>65</v>
      </c>
      <c r="B57" s="279"/>
      <c r="C57" s="279"/>
      <c r="D57" s="279"/>
      <c r="E57" s="279"/>
      <c r="F57" s="279"/>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1</v>
      </c>
      <c r="C60" s="144"/>
      <c r="D60" s="156" t="s">
        <v>418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420</v>
      </c>
      <c r="E66" s="148"/>
      <c r="F66" s="66"/>
    </row>
    <row r="67" spans="1:7" x14ac:dyDescent="0.25">
      <c r="A67" s="17" t="s">
        <v>187</v>
      </c>
      <c r="B67" s="170" t="s">
        <v>34</v>
      </c>
      <c r="C67" s="144"/>
      <c r="D67" s="151" t="s">
        <v>420</v>
      </c>
      <c r="E67" s="147"/>
      <c r="F67" s="66"/>
    </row>
    <row r="68" spans="1:7" x14ac:dyDescent="0.25">
      <c r="A68" s="17" t="s">
        <v>116</v>
      </c>
      <c r="B68" s="170" t="s">
        <v>34</v>
      </c>
      <c r="C68" s="144"/>
      <c r="D68" s="150" t="s">
        <v>421</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45" x14ac:dyDescent="0.25">
      <c r="A78" s="24" t="s">
        <v>221</v>
      </c>
      <c r="B78" s="170" t="s">
        <v>34</v>
      </c>
      <c r="C78" s="144"/>
      <c r="D78" s="151" t="s">
        <v>424</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0.97058823529411764</v>
      </c>
    </row>
    <row r="83" spans="1:6" ht="15" customHeight="1" x14ac:dyDescent="0.25">
      <c r="A83" s="9"/>
      <c r="B83" s="6"/>
      <c r="C83" s="7"/>
      <c r="D83" s="6"/>
    </row>
    <row r="84" spans="1:6" ht="15" customHeight="1" x14ac:dyDescent="0.25">
      <c r="A84" s="278" t="s">
        <v>25</v>
      </c>
      <c r="B84" s="279"/>
      <c r="C84" s="279"/>
      <c r="D84" s="279"/>
      <c r="E84" s="279"/>
      <c r="F84" s="279"/>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423</v>
      </c>
      <c r="E90" s="148"/>
      <c r="F90" s="66"/>
    </row>
    <row r="91" spans="1:6" ht="30" x14ac:dyDescent="0.25">
      <c r="A91" s="18" t="s">
        <v>260</v>
      </c>
      <c r="B91" s="170">
        <v>2</v>
      </c>
      <c r="C91" s="153"/>
      <c r="D91" s="157"/>
      <c r="E91" s="66"/>
      <c r="F91" s="66"/>
    </row>
    <row r="92" spans="1:6" ht="45" x14ac:dyDescent="0.25">
      <c r="A92" s="109" t="s">
        <v>287</v>
      </c>
      <c r="B92" s="170">
        <v>1</v>
      </c>
      <c r="C92" s="154"/>
      <c r="D92" s="257">
        <v>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0.91935483870967738</v>
      </c>
    </row>
    <row r="98" spans="1:6" x14ac:dyDescent="0.25">
      <c r="A98" s="5"/>
      <c r="B98" s="6"/>
      <c r="C98" s="7"/>
      <c r="D98" s="6"/>
    </row>
    <row r="99" spans="1:6" ht="18" x14ac:dyDescent="0.35">
      <c r="A99" s="277" t="s">
        <v>129</v>
      </c>
      <c r="B99" s="277"/>
      <c r="C99" s="277"/>
      <c r="D99" s="277"/>
      <c r="E99" s="277"/>
      <c r="F99" s="277"/>
    </row>
    <row r="100" spans="1:6" x14ac:dyDescent="0.25">
      <c r="A100" s="183">
        <f>B11</f>
        <v>42796</v>
      </c>
      <c r="B100" s="6"/>
      <c r="C100" s="7"/>
      <c r="D100" s="6"/>
    </row>
    <row r="101" spans="1:6" ht="16.5" x14ac:dyDescent="0.25">
      <c r="A101" s="280" t="s">
        <v>63</v>
      </c>
      <c r="B101" s="281"/>
      <c r="C101" s="281"/>
      <c r="D101" s="281"/>
      <c r="E101" s="281"/>
      <c r="F101" s="281"/>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30" x14ac:dyDescent="0.25">
      <c r="A105" s="33" t="s">
        <v>28</v>
      </c>
      <c r="B105" s="170">
        <v>1</v>
      </c>
      <c r="C105" s="153"/>
      <c r="D105" s="156" t="s">
        <v>419</v>
      </c>
      <c r="E105" s="147"/>
      <c r="F105" s="66"/>
    </row>
    <row r="106" spans="1:6" ht="45" x14ac:dyDescent="0.25">
      <c r="A106" s="33" t="s">
        <v>174</v>
      </c>
      <c r="B106" s="170">
        <v>0</v>
      </c>
      <c r="C106" s="153"/>
      <c r="D106" s="129" t="s">
        <v>427</v>
      </c>
      <c r="E106" s="168" t="s">
        <v>428</v>
      </c>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8" t="s">
        <v>133</v>
      </c>
      <c r="B113" s="279"/>
      <c r="C113" s="279"/>
      <c r="D113" s="279"/>
      <c r="E113" s="279"/>
      <c r="F113" s="279"/>
    </row>
    <row r="114" spans="1:6" x14ac:dyDescent="0.25">
      <c r="A114" s="17" t="s">
        <v>314</v>
      </c>
      <c r="B114" s="153">
        <v>2</v>
      </c>
      <c r="C114" s="153"/>
      <c r="D114" s="142"/>
      <c r="E114" s="142"/>
      <c r="F114" s="147"/>
    </row>
    <row r="115" spans="1:6" ht="30" x14ac:dyDescent="0.25">
      <c r="A115" s="18" t="s">
        <v>294</v>
      </c>
      <c r="B115" s="170">
        <v>1</v>
      </c>
      <c r="C115" s="153"/>
      <c r="D115" s="6" t="s">
        <v>433</v>
      </c>
      <c r="E115" s="143"/>
      <c r="F115" s="147"/>
    </row>
    <row r="116" spans="1:6" ht="45" x14ac:dyDescent="0.25">
      <c r="A116" s="18" t="s">
        <v>71</v>
      </c>
      <c r="B116" s="170">
        <v>0</v>
      </c>
      <c r="C116" s="153"/>
      <c r="D116" s="143" t="s">
        <v>461</v>
      </c>
      <c r="E116" s="259" t="s">
        <v>432</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30" x14ac:dyDescent="0.25">
      <c r="A119" s="17" t="s">
        <v>175</v>
      </c>
      <c r="B119" s="170">
        <v>1</v>
      </c>
      <c r="C119" s="153"/>
      <c r="D119" s="258" t="s">
        <v>431</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45.75" x14ac:dyDescent="0.3">
      <c r="A123" s="48" t="s">
        <v>189</v>
      </c>
      <c r="B123" s="177">
        <v>0</v>
      </c>
      <c r="C123" s="177"/>
      <c r="D123" s="184" t="s">
        <v>471</v>
      </c>
      <c r="E123" s="142" t="s">
        <v>472</v>
      </c>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438</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78" t="s">
        <v>73</v>
      </c>
      <c r="B137" s="279"/>
      <c r="C137" s="279"/>
      <c r="D137" s="279"/>
      <c r="E137" s="279"/>
      <c r="F137" s="279"/>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260">
        <v>0.2</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0.84285714285714286</v>
      </c>
    </row>
    <row r="151" spans="1:6" x14ac:dyDescent="0.25">
      <c r="A151" s="9"/>
      <c r="B151" s="6"/>
      <c r="C151" s="7"/>
      <c r="D151" s="6"/>
    </row>
    <row r="152" spans="1:6" ht="18" x14ac:dyDescent="0.35">
      <c r="A152" s="277" t="s">
        <v>130</v>
      </c>
      <c r="B152" s="277"/>
      <c r="C152" s="277"/>
      <c r="D152" s="277"/>
      <c r="E152" s="277"/>
      <c r="F152" s="277"/>
    </row>
    <row r="153" spans="1:6" x14ac:dyDescent="0.25">
      <c r="A153" s="183">
        <f>B11</f>
        <v>42796</v>
      </c>
      <c r="B153" s="6"/>
      <c r="C153" s="7"/>
      <c r="D153" s="59"/>
    </row>
    <row r="154" spans="1:6" ht="16.5" x14ac:dyDescent="0.25">
      <c r="A154" s="280" t="s">
        <v>63</v>
      </c>
      <c r="B154" s="281"/>
      <c r="C154" s="281"/>
      <c r="D154" s="281"/>
      <c r="E154" s="281"/>
      <c r="F154" s="28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30" x14ac:dyDescent="0.25">
      <c r="A158" s="33" t="s">
        <v>136</v>
      </c>
      <c r="B158" s="170">
        <v>1</v>
      </c>
      <c r="C158" s="153"/>
      <c r="D158" s="156" t="s">
        <v>419</v>
      </c>
      <c r="E158" s="66"/>
      <c r="F158" s="66"/>
    </row>
    <row r="159" spans="1:6" ht="45" x14ac:dyDescent="0.25">
      <c r="A159" s="23" t="s">
        <v>190</v>
      </c>
      <c r="B159" s="170">
        <v>1</v>
      </c>
      <c r="C159" s="153"/>
      <c r="D159" s="168" t="s">
        <v>463</v>
      </c>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78" t="s">
        <v>134</v>
      </c>
      <c r="B166" s="279"/>
      <c r="C166" s="279"/>
      <c r="D166" s="279"/>
      <c r="E166" s="279"/>
      <c r="F166" s="279"/>
    </row>
    <row r="167" spans="1:6" x14ac:dyDescent="0.25">
      <c r="A167" s="17" t="s">
        <v>314</v>
      </c>
      <c r="B167" s="153">
        <v>2</v>
      </c>
      <c r="C167" s="153"/>
      <c r="D167" s="143"/>
      <c r="E167" s="147"/>
      <c r="F167" s="66"/>
    </row>
    <row r="168" spans="1:6" x14ac:dyDescent="0.25">
      <c r="A168" s="18" t="s">
        <v>102</v>
      </c>
      <c r="B168" s="170">
        <v>1</v>
      </c>
      <c r="C168" s="153"/>
      <c r="D168" s="143" t="s">
        <v>430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60">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77" t="s">
        <v>167</v>
      </c>
      <c r="B192" s="277"/>
      <c r="C192" s="277"/>
      <c r="D192" s="277"/>
      <c r="E192" s="277"/>
      <c r="F192" s="277"/>
    </row>
    <row r="193" spans="1:7" x14ac:dyDescent="0.25">
      <c r="A193" s="189">
        <f>B11</f>
        <v>42796</v>
      </c>
      <c r="B193" s="6"/>
      <c r="C193" s="7"/>
      <c r="D193" s="6"/>
    </row>
    <row r="194" spans="1:7" ht="18" x14ac:dyDescent="0.25">
      <c r="A194" s="278" t="s">
        <v>158</v>
      </c>
      <c r="B194" s="279"/>
      <c r="C194" s="279"/>
      <c r="D194" s="279"/>
      <c r="E194" s="279"/>
      <c r="F194" s="279"/>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30" x14ac:dyDescent="0.25">
      <c r="A201" s="33" t="s">
        <v>28</v>
      </c>
      <c r="B201" s="170">
        <v>1</v>
      </c>
      <c r="C201" s="153"/>
      <c r="D201" s="156" t="s">
        <v>419</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8" t="s">
        <v>76</v>
      </c>
      <c r="B209" s="279"/>
      <c r="C209" s="279"/>
      <c r="D209" s="279"/>
      <c r="E209" s="279"/>
      <c r="F209" s="279"/>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278" t="s">
        <v>191</v>
      </c>
      <c r="B232" s="279"/>
      <c r="C232" s="279"/>
      <c r="D232" s="279"/>
      <c r="E232" s="279"/>
      <c r="F232" s="279"/>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0.98648648648648651</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42796</v>
      </c>
      <c r="B249" s="6"/>
      <c r="C249" s="7"/>
      <c r="D249" s="6"/>
    </row>
    <row r="250" spans="1:6" s="3" customFormat="1" ht="18" x14ac:dyDescent="0.25">
      <c r="A250" s="278" t="s">
        <v>79</v>
      </c>
      <c r="B250" s="279"/>
      <c r="C250" s="279"/>
      <c r="D250" s="279"/>
      <c r="E250" s="279"/>
      <c r="F250" s="279"/>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42796</v>
      </c>
      <c r="B292" s="6"/>
      <c r="C292" s="7"/>
      <c r="D292" s="59"/>
    </row>
    <row r="293" spans="1:7" ht="18" x14ac:dyDescent="0.25">
      <c r="A293" s="278" t="s">
        <v>19</v>
      </c>
      <c r="B293" s="279"/>
      <c r="C293" s="279"/>
      <c r="D293" s="279"/>
      <c r="E293" s="279"/>
      <c r="F293" s="279"/>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8" t="s">
        <v>122</v>
      </c>
      <c r="B305" s="279"/>
      <c r="C305" s="279"/>
      <c r="D305" s="279"/>
      <c r="E305" s="279"/>
      <c r="F305" s="279"/>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60">
        <v>0</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7" t="s">
        <v>21</v>
      </c>
      <c r="B324" s="277"/>
      <c r="C324" s="277"/>
      <c r="D324" s="277"/>
      <c r="E324" s="277"/>
      <c r="F324" s="277"/>
    </row>
    <row r="325" spans="1:9" x14ac:dyDescent="0.25">
      <c r="A325" s="193">
        <f>B11</f>
        <v>42796</v>
      </c>
      <c r="B325" s="6"/>
      <c r="C325" s="7"/>
      <c r="D325" s="6"/>
    </row>
    <row r="326" spans="1:9" ht="18" x14ac:dyDescent="0.25">
      <c r="A326" s="278" t="s">
        <v>12</v>
      </c>
      <c r="B326" s="279"/>
      <c r="C326" s="279"/>
      <c r="D326" s="279"/>
      <c r="E326" s="279"/>
      <c r="F326" s="279"/>
    </row>
    <row r="327" spans="1:9" ht="30" x14ac:dyDescent="0.25">
      <c r="A327" s="17" t="s">
        <v>109</v>
      </c>
      <c r="B327" s="153">
        <v>1</v>
      </c>
      <c r="C327" s="153"/>
      <c r="D327" s="143" t="s">
        <v>464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450</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8" t="s">
        <v>25</v>
      </c>
      <c r="B339" s="279"/>
      <c r="C339" s="279"/>
      <c r="D339" s="279"/>
      <c r="E339" s="279"/>
      <c r="F339" s="279"/>
    </row>
    <row r="340" spans="1:6" ht="30" x14ac:dyDescent="0.25">
      <c r="A340" s="17" t="s">
        <v>110</v>
      </c>
      <c r="B340" s="153">
        <v>0</v>
      </c>
      <c r="C340" s="153"/>
      <c r="D340" s="129" t="s">
        <v>451</v>
      </c>
      <c r="E340" s="129" t="s">
        <v>452</v>
      </c>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453</v>
      </c>
      <c r="E344" s="66"/>
      <c r="F344" s="66"/>
    </row>
    <row r="345" spans="1:6" ht="58.15" customHeight="1" x14ac:dyDescent="0.25">
      <c r="A345" s="101" t="s">
        <v>287</v>
      </c>
      <c r="B345" s="170">
        <v>1</v>
      </c>
      <c r="C345" s="154"/>
      <c r="D345" s="260">
        <v>0.66</v>
      </c>
      <c r="E345" s="102"/>
      <c r="F345" s="102"/>
    </row>
    <row r="346" spans="1:6" ht="20.25" customHeight="1"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77" t="s">
        <v>8</v>
      </c>
      <c r="B352" s="277"/>
      <c r="C352" s="277"/>
      <c r="D352" s="277"/>
      <c r="E352" s="277"/>
      <c r="F352" s="277"/>
    </row>
    <row r="353" spans="1:6" x14ac:dyDescent="0.25">
      <c r="A353" s="183">
        <f>B11</f>
        <v>42796</v>
      </c>
      <c r="B353" s="6"/>
      <c r="C353" s="7"/>
      <c r="D353" s="59"/>
    </row>
    <row r="354" spans="1:6" ht="16.5" x14ac:dyDescent="0.25">
      <c r="A354" s="280" t="s">
        <v>113</v>
      </c>
      <c r="B354" s="281"/>
      <c r="C354" s="281"/>
      <c r="D354" s="281"/>
      <c r="E354" s="281"/>
      <c r="F354" s="28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8" t="s">
        <v>25</v>
      </c>
      <c r="B366" s="279"/>
      <c r="C366" s="279"/>
      <c r="D366" s="279"/>
      <c r="E366" s="279"/>
      <c r="F366" s="279"/>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8" t="s">
        <v>124</v>
      </c>
      <c r="B382" s="279"/>
      <c r="C382" s="279"/>
      <c r="D382" s="279"/>
      <c r="E382" s="279"/>
      <c r="F382" s="279"/>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8"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454</v>
      </c>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61">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42796</v>
      </c>
      <c r="B406" s="6"/>
      <c r="C406" s="7"/>
      <c r="D406" s="6"/>
    </row>
    <row r="407" spans="1:6" ht="16.5" x14ac:dyDescent="0.25">
      <c r="A407" s="280" t="s">
        <v>19</v>
      </c>
      <c r="B407" s="281"/>
      <c r="C407" s="281"/>
      <c r="D407" s="281"/>
      <c r="E407" s="281"/>
      <c r="F407" s="281"/>
    </row>
    <row r="408" spans="1:6" x14ac:dyDescent="0.25">
      <c r="A408" s="32" t="s">
        <v>62</v>
      </c>
      <c r="B408" s="27">
        <v>2</v>
      </c>
      <c r="C408" s="27"/>
      <c r="D408" s="4"/>
      <c r="E408" s="66"/>
      <c r="F408" s="66"/>
    </row>
    <row r="409" spans="1:6" x14ac:dyDescent="0.25">
      <c r="A409" s="22" t="s">
        <v>6</v>
      </c>
      <c r="B409" s="170">
        <v>2</v>
      </c>
      <c r="C409" s="27"/>
      <c r="D409" s="4"/>
      <c r="E409" s="66"/>
      <c r="F409" s="66"/>
    </row>
    <row r="410" spans="1:6" ht="30" x14ac:dyDescent="0.25">
      <c r="A410" s="32" t="s">
        <v>20</v>
      </c>
      <c r="B410" s="170">
        <v>1</v>
      </c>
      <c r="C410" s="27"/>
      <c r="D410" s="156" t="s">
        <v>419</v>
      </c>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4"/>
      <c r="E419" s="66"/>
      <c r="F419" s="66"/>
    </row>
    <row r="420" spans="1:6" ht="30" x14ac:dyDescent="0.25">
      <c r="A420" s="17" t="s">
        <v>281</v>
      </c>
      <c r="B420" s="170">
        <v>1</v>
      </c>
      <c r="C420" s="27"/>
      <c r="D420" s="129" t="s">
        <v>448</v>
      </c>
      <c r="E420" s="66"/>
      <c r="F420" s="66"/>
    </row>
    <row r="421" spans="1:6" ht="45" x14ac:dyDescent="0.25">
      <c r="A421" s="17" t="s">
        <v>407</v>
      </c>
      <c r="B421" s="170">
        <v>0</v>
      </c>
      <c r="C421" s="27"/>
      <c r="D421" s="129" t="s">
        <v>449</v>
      </c>
      <c r="E421" s="168" t="s">
        <v>473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1</v>
      </c>
      <c r="C428" s="29"/>
      <c r="D428" s="260">
        <v>0.66</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0.875</v>
      </c>
    </row>
    <row r="434" spans="1:7" x14ac:dyDescent="0.25">
      <c r="A434" s="5"/>
      <c r="B434" s="6"/>
      <c r="C434" s="7"/>
      <c r="D434" s="6"/>
    </row>
    <row r="435" spans="1:7" s="167" customFormat="1" ht="18" x14ac:dyDescent="0.35">
      <c r="A435" s="277" t="s">
        <v>374</v>
      </c>
      <c r="B435" s="277"/>
      <c r="C435" s="277"/>
      <c r="D435" s="277"/>
      <c r="E435" s="277"/>
      <c r="F435" s="277"/>
    </row>
    <row r="436" spans="1:7" s="167" customFormat="1" x14ac:dyDescent="0.25">
      <c r="A436" s="195">
        <f>+B11</f>
        <v>42796</v>
      </c>
      <c r="B436" s="6"/>
      <c r="C436" s="7"/>
      <c r="D436" s="6"/>
    </row>
    <row r="437" spans="1:7" ht="18" x14ac:dyDescent="0.25">
      <c r="A437" s="278" t="s">
        <v>375</v>
      </c>
      <c r="B437" s="279"/>
      <c r="C437" s="279"/>
      <c r="D437" s="279"/>
      <c r="E437" s="279"/>
      <c r="F437" s="279"/>
    </row>
    <row r="438" spans="1:7" ht="30" x14ac:dyDescent="0.25">
      <c r="A438" s="18" t="s">
        <v>305</v>
      </c>
      <c r="B438" s="153">
        <v>1</v>
      </c>
      <c r="C438" s="153"/>
      <c r="D438" s="142" t="s">
        <v>455</v>
      </c>
      <c r="E438" s="129"/>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8" t="s">
        <v>31</v>
      </c>
      <c r="B444" s="279"/>
      <c r="C444" s="279"/>
      <c r="D444" s="279"/>
      <c r="E444" s="279"/>
      <c r="F444" s="279"/>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260">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53">
        <v>2</v>
      </c>
      <c r="C475" s="153"/>
      <c r="D475" s="142"/>
      <c r="E475" s="66"/>
      <c r="F475" s="66"/>
    </row>
    <row r="476" spans="1:7" ht="60" x14ac:dyDescent="0.35">
      <c r="A476" s="83" t="s">
        <v>274</v>
      </c>
      <c r="B476" s="170" t="s">
        <v>34</v>
      </c>
      <c r="C476" s="217" t="str">
        <f>IF(B476=0, -5, "0")</f>
        <v>0</v>
      </c>
      <c r="D476" s="129" t="s">
        <v>474</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42" t="s">
        <v>475</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60" x14ac:dyDescent="0.25">
      <c r="A485" s="17" t="s">
        <v>210</v>
      </c>
      <c r="B485" s="170" t="s">
        <v>34</v>
      </c>
      <c r="C485" s="153"/>
      <c r="D485" s="129" t="s">
        <v>474</v>
      </c>
      <c r="E485" s="66"/>
      <c r="F485" s="66"/>
      <c r="H485" s="167"/>
      <c r="I485" s="167"/>
      <c r="J485" s="167"/>
      <c r="K485" s="167"/>
      <c r="L485" s="167"/>
      <c r="M485" s="167"/>
      <c r="N485" s="167"/>
    </row>
    <row r="486" spans="1:14" s="167" customFormat="1" ht="45" x14ac:dyDescent="0.25">
      <c r="A486" s="194" t="s">
        <v>370</v>
      </c>
      <c r="B486" s="170">
        <v>2</v>
      </c>
      <c r="C486" s="170"/>
      <c r="D486" s="168" t="s">
        <v>476</v>
      </c>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2">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7" t="s">
        <v>152</v>
      </c>
      <c r="B494" s="277"/>
      <c r="C494" s="277"/>
      <c r="D494" s="277"/>
      <c r="E494" s="277"/>
      <c r="F494" s="27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0">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0.63714285714285712</v>
      </c>
    </row>
    <row r="504" spans="1:6" ht="27.75" customHeight="1"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0.93775100401606426</v>
      </c>
    </row>
  </sheetData>
  <sheetProtection password="CDFE"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72" max="16383" man="1"/>
    <brk id="151" max="6" man="1"/>
    <brk id="351" max="6" man="1"/>
    <brk id="46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39" zoomScale="90" zoomScaleSheetLayoutView="90" workbookViewId="0">
      <selection activeCell="E209" sqref="E20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1" t="s">
        <v>52</v>
      </c>
      <c r="B6" s="291"/>
      <c r="C6" s="291"/>
      <c r="D6" s="291"/>
      <c r="E6" s="291"/>
      <c r="F6" s="291"/>
      <c r="G6" s="126"/>
      <c r="H6" s="126"/>
      <c r="I6" s="126"/>
    </row>
    <row r="7" spans="1:9" s="36" customFormat="1" ht="21.75" customHeight="1" x14ac:dyDescent="0.5">
      <c r="A7" s="292" t="str">
        <f>'A1 Exploitation'!A8:F8</f>
        <v>Nabeul</v>
      </c>
      <c r="B7" s="292"/>
      <c r="C7" s="292"/>
      <c r="D7" s="292"/>
      <c r="E7" s="292"/>
      <c r="F7" s="292"/>
      <c r="G7" s="126"/>
      <c r="H7" s="126"/>
      <c r="I7" s="126"/>
    </row>
    <row r="8" spans="1:9" s="36" customFormat="1" ht="24.75" x14ac:dyDescent="0.5">
      <c r="A8" s="38" t="s">
        <v>44</v>
      </c>
      <c r="B8" s="308" t="str">
        <f>'A1 Exploitation'!B9:F9</f>
        <v>Mme Samah SLAIMI</v>
      </c>
      <c r="C8" s="308"/>
      <c r="D8" s="308"/>
      <c r="E8" s="308"/>
      <c r="F8" s="308"/>
      <c r="G8" s="126"/>
      <c r="H8" s="126"/>
      <c r="I8" s="126"/>
    </row>
    <row r="9" spans="1:9" s="36" customFormat="1" ht="24.75" x14ac:dyDescent="0.5">
      <c r="A9" s="39" t="s">
        <v>46</v>
      </c>
      <c r="B9" s="309" t="str">
        <f>'A1 Exploitation'!B10:F10</f>
        <v>Directeur du magasin &amp; Chefs des rayons</v>
      </c>
      <c r="C9" s="309"/>
      <c r="D9" s="309"/>
      <c r="E9" s="309"/>
      <c r="F9" s="309"/>
      <c r="G9" s="126"/>
      <c r="H9" s="126"/>
      <c r="I9" s="126"/>
    </row>
    <row r="10" spans="1:9" s="36" customFormat="1" ht="24.75" x14ac:dyDescent="0.5">
      <c r="A10" s="38" t="s">
        <v>45</v>
      </c>
      <c r="B10" s="306">
        <f>'A1 Exploitation'!B11:F11</f>
        <v>42796</v>
      </c>
      <c r="C10" s="306"/>
      <c r="D10" s="306"/>
      <c r="E10" s="306"/>
      <c r="F10" s="306"/>
      <c r="G10" s="126"/>
      <c r="H10" s="126"/>
      <c r="I10" s="126"/>
    </row>
    <row r="11" spans="1:9" s="36" customFormat="1" ht="24.75" x14ac:dyDescent="0.5">
      <c r="A11" s="38" t="s">
        <v>341</v>
      </c>
      <c r="B11" s="310">
        <f>D198</f>
        <v>0.79716981132075471</v>
      </c>
      <c r="C11" s="310"/>
      <c r="D11" s="310"/>
      <c r="E11" s="310"/>
      <c r="F11" s="310"/>
      <c r="G11" s="126"/>
      <c r="H11" s="126"/>
      <c r="I11" s="12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ht="33" x14ac:dyDescent="0.3">
      <c r="A17" s="41" t="s">
        <v>316</v>
      </c>
      <c r="B17" s="221">
        <v>1</v>
      </c>
      <c r="C17" s="221"/>
      <c r="D17" s="222" t="s">
        <v>417</v>
      </c>
      <c r="E17" s="221"/>
      <c r="F17" s="221"/>
    </row>
    <row r="18" spans="1:6" x14ac:dyDescent="0.3">
      <c r="A18" s="48" t="s">
        <v>89</v>
      </c>
      <c r="B18" s="221">
        <v>2</v>
      </c>
      <c r="C18" s="221"/>
      <c r="D18" s="222"/>
      <c r="E18" s="221"/>
      <c r="F18" s="221"/>
    </row>
    <row r="19" spans="1:6" ht="33" x14ac:dyDescent="0.3">
      <c r="A19" s="41" t="s">
        <v>90</v>
      </c>
      <c r="B19" s="221">
        <v>1</v>
      </c>
      <c r="C19" s="221"/>
      <c r="D19" s="222" t="s">
        <v>416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00"/>
      <c r="C22" s="301"/>
      <c r="D22" s="127">
        <f>SUM(B17:C21)</f>
        <v>8</v>
      </c>
    </row>
    <row r="23" spans="1:6" x14ac:dyDescent="0.3">
      <c r="A23" s="297" t="s">
        <v>342</v>
      </c>
      <c r="B23" s="298"/>
      <c r="C23" s="299"/>
      <c r="D23" s="65">
        <f>D22/(COUNT(B17:C21)*2)</f>
        <v>0.8</v>
      </c>
    </row>
    <row r="24" spans="1:6" s="50" customFormat="1" x14ac:dyDescent="0.3">
      <c r="A24" s="54"/>
      <c r="B24" s="55"/>
      <c r="C24" s="55"/>
      <c r="D24" s="56"/>
    </row>
    <row r="25" spans="1:6" ht="19.5" x14ac:dyDescent="0.4">
      <c r="A25" s="295" t="s">
        <v>4</v>
      </c>
      <c r="B25" s="296"/>
      <c r="C25" s="296"/>
      <c r="D25" s="296"/>
      <c r="E25" s="296"/>
      <c r="F25" s="296"/>
    </row>
    <row r="26" spans="1:6" ht="116.25" x14ac:dyDescent="0.35">
      <c r="A26" s="76" t="s">
        <v>107</v>
      </c>
      <c r="B26" s="221">
        <v>0</v>
      </c>
      <c r="C26" s="248">
        <f>IF(B26=0, -5, "0")</f>
        <v>-5</v>
      </c>
      <c r="D26" s="222" t="s">
        <v>465</v>
      </c>
      <c r="E26" s="255" t="s">
        <v>447</v>
      </c>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7" t="s">
        <v>38</v>
      </c>
      <c r="B32" s="298"/>
      <c r="C32" s="299"/>
      <c r="D32" s="125">
        <f>SUM(B26:C31)</f>
        <v>5</v>
      </c>
    </row>
    <row r="33" spans="1:6" x14ac:dyDescent="0.3">
      <c r="A33" s="297" t="s">
        <v>342</v>
      </c>
      <c r="B33" s="298"/>
      <c r="C33" s="299"/>
      <c r="D33" s="65">
        <f>D32/(COUNT(B26:C31)*2)</f>
        <v>0.35714285714285715</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7" t="s">
        <v>38</v>
      </c>
      <c r="B41" s="298"/>
      <c r="C41" s="299"/>
      <c r="D41" s="125">
        <f>SUM(B36:C40)</f>
        <v>10</v>
      </c>
      <c r="E41" s="37"/>
      <c r="F41" s="37"/>
    </row>
    <row r="42" spans="1:6" s="50" customFormat="1" x14ac:dyDescent="0.3">
      <c r="A42" s="297" t="s">
        <v>342</v>
      </c>
      <c r="B42" s="298"/>
      <c r="C42" s="299"/>
      <c r="D42" s="65">
        <f>D41/(COUNT(B36:C40)*2)</f>
        <v>1</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297" t="s">
        <v>38</v>
      </c>
      <c r="B51" s="298"/>
      <c r="C51" s="299"/>
      <c r="D51" s="125">
        <f>SUM(B45:C50)</f>
        <v>10</v>
      </c>
    </row>
    <row r="52" spans="1:6" x14ac:dyDescent="0.3">
      <c r="A52" s="297" t="s">
        <v>342</v>
      </c>
      <c r="B52" s="298"/>
      <c r="C52" s="299"/>
      <c r="D52" s="65">
        <f>D51/(COUNT(B45:C50)*2)</f>
        <v>1</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7" t="s">
        <v>38</v>
      </c>
      <c r="B62" s="298"/>
      <c r="C62" s="299"/>
      <c r="D62" s="125">
        <f>SUM(B55:C61)</f>
        <v>14</v>
      </c>
    </row>
    <row r="63" spans="1:6" x14ac:dyDescent="0.3">
      <c r="A63" s="297" t="s">
        <v>342</v>
      </c>
      <c r="B63" s="298"/>
      <c r="C63" s="299"/>
      <c r="D63" s="65">
        <f>D62/(COUNT(B55:C61)*2)</f>
        <v>1</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56"/>
      <c r="E69" s="256"/>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55"/>
      <c r="E75" s="255"/>
      <c r="F75" s="221"/>
    </row>
    <row r="76" spans="1:6" ht="18" x14ac:dyDescent="0.35">
      <c r="A76" s="89" t="s">
        <v>332</v>
      </c>
      <c r="B76" s="227">
        <v>2</v>
      </c>
      <c r="C76" s="248" t="str">
        <f>IF(B76=0, -5, "0")</f>
        <v>0</v>
      </c>
      <c r="D76" s="255"/>
      <c r="E76" s="232"/>
      <c r="F76" s="221"/>
    </row>
    <row r="77" spans="1:6" s="50" customFormat="1" ht="33" x14ac:dyDescent="0.3">
      <c r="A77" s="49" t="s">
        <v>263</v>
      </c>
      <c r="B77" s="227">
        <v>1</v>
      </c>
      <c r="C77" s="233"/>
      <c r="D77" s="255" t="s">
        <v>422</v>
      </c>
      <c r="E77" s="255"/>
      <c r="F77" s="233"/>
    </row>
    <row r="78" spans="1:6" x14ac:dyDescent="0.3">
      <c r="A78" s="41" t="s">
        <v>198</v>
      </c>
      <c r="B78" s="227">
        <v>2</v>
      </c>
      <c r="C78" s="221"/>
      <c r="D78" s="234"/>
      <c r="E78" s="232"/>
      <c r="F78" s="221"/>
    </row>
    <row r="79" spans="1:6" ht="66" x14ac:dyDescent="0.35">
      <c r="A79" s="83" t="s">
        <v>184</v>
      </c>
      <c r="B79" s="227">
        <v>2</v>
      </c>
      <c r="C79" s="248" t="str">
        <f>IF(B79=0, -5, "0")</f>
        <v>0</v>
      </c>
      <c r="D79" s="255"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7" t="s">
        <v>38</v>
      </c>
      <c r="B83" s="298"/>
      <c r="C83" s="299"/>
      <c r="D83" s="125">
        <f>SUM(B66:C82)</f>
        <v>25</v>
      </c>
    </row>
    <row r="84" spans="1:6" x14ac:dyDescent="0.3">
      <c r="A84" s="297" t="s">
        <v>342</v>
      </c>
      <c r="B84" s="298"/>
      <c r="C84" s="299"/>
      <c r="D84" s="65">
        <f>D83/(COUNT(B66:C82)*2)</f>
        <v>0.96153846153846156</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2</v>
      </c>
      <c r="C87" s="228"/>
      <c r="D87" s="222"/>
      <c r="E87" s="222"/>
      <c r="F87" s="221"/>
    </row>
    <row r="88" spans="1:6" ht="33" x14ac:dyDescent="0.4">
      <c r="A88" s="41" t="s">
        <v>319</v>
      </c>
      <c r="B88" s="237">
        <v>1</v>
      </c>
      <c r="C88" s="228"/>
      <c r="D88" s="255" t="s">
        <v>426</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462</v>
      </c>
      <c r="E96" s="255" t="s">
        <v>434</v>
      </c>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E100" s="221"/>
      <c r="F100" s="221"/>
    </row>
    <row r="101" spans="1:6" x14ac:dyDescent="0.3">
      <c r="A101" s="297" t="s">
        <v>38</v>
      </c>
      <c r="B101" s="298"/>
      <c r="C101" s="299"/>
      <c r="D101" s="125">
        <f>SUM(B87:C100)</f>
        <v>25</v>
      </c>
    </row>
    <row r="102" spans="1:6" x14ac:dyDescent="0.3">
      <c r="A102" s="297" t="s">
        <v>342</v>
      </c>
      <c r="B102" s="298"/>
      <c r="C102" s="29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33" x14ac:dyDescent="0.4">
      <c r="A109" s="122" t="s">
        <v>338</v>
      </c>
      <c r="B109" s="237">
        <v>0</v>
      </c>
      <c r="C109" s="228"/>
      <c r="D109" s="256" t="s">
        <v>437</v>
      </c>
      <c r="E109" s="255" t="s">
        <v>466</v>
      </c>
      <c r="F109" s="221"/>
    </row>
    <row r="110" spans="1:6" s="50" customFormat="1" ht="34.5" x14ac:dyDescent="0.4">
      <c r="A110" s="49" t="s">
        <v>286</v>
      </c>
      <c r="B110" s="237">
        <v>2</v>
      </c>
      <c r="C110" s="228"/>
      <c r="D110" s="234"/>
      <c r="E110" s="221"/>
      <c r="F110" s="221"/>
    </row>
    <row r="111" spans="1:6" s="50" customFormat="1" ht="66" x14ac:dyDescent="0.35">
      <c r="A111" s="89" t="s">
        <v>261</v>
      </c>
      <c r="B111" s="237">
        <v>2</v>
      </c>
      <c r="C111" s="248" t="str">
        <f>IF(B111=0, -5, "0")</f>
        <v>0</v>
      </c>
      <c r="D111" s="255" t="s">
        <v>440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7" t="s">
        <v>38</v>
      </c>
      <c r="B117" s="298"/>
      <c r="C117" s="299"/>
      <c r="D117" s="125">
        <f>SUM(B106:C116)</f>
        <v>20</v>
      </c>
      <c r="E117" s="37"/>
      <c r="F117" s="37"/>
    </row>
    <row r="118" spans="1:6" s="50" customFormat="1" x14ac:dyDescent="0.3">
      <c r="A118" s="297" t="s">
        <v>342</v>
      </c>
      <c r="B118" s="298"/>
      <c r="C118" s="299"/>
      <c r="D118" s="65">
        <f>D117/(COUNT(B106:C116)*2)</f>
        <v>0.90909090909090906</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2</v>
      </c>
      <c r="C121" s="221"/>
      <c r="D121" s="240"/>
      <c r="E121" s="240"/>
      <c r="F121" s="221"/>
    </row>
    <row r="122" spans="1:6" ht="49.5" x14ac:dyDescent="0.3">
      <c r="A122" s="87" t="s">
        <v>319</v>
      </c>
      <c r="B122" s="238">
        <v>0</v>
      </c>
      <c r="C122" s="221"/>
      <c r="D122" s="255" t="s">
        <v>444</v>
      </c>
      <c r="E122" s="255" t="s">
        <v>467</v>
      </c>
      <c r="F122" s="221"/>
    </row>
    <row r="123" spans="1:6" ht="34.5" x14ac:dyDescent="0.4">
      <c r="A123" s="41" t="s">
        <v>340</v>
      </c>
      <c r="B123" s="238">
        <v>1</v>
      </c>
      <c r="C123" s="228"/>
      <c r="D123" s="222" t="s">
        <v>446</v>
      </c>
      <c r="E123" s="222"/>
      <c r="F123" s="221"/>
    </row>
    <row r="124" spans="1:6" ht="33" x14ac:dyDescent="0.4">
      <c r="A124" s="48" t="s">
        <v>285</v>
      </c>
      <c r="B124" s="238">
        <v>1</v>
      </c>
      <c r="C124" s="228"/>
      <c r="D124" s="255" t="s">
        <v>445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443</v>
      </c>
      <c r="E126" s="229"/>
      <c r="F126" s="221"/>
    </row>
    <row r="127" spans="1:6" ht="18" x14ac:dyDescent="0.35">
      <c r="A127" s="76" t="s">
        <v>267</v>
      </c>
      <c r="B127" s="238">
        <v>2</v>
      </c>
      <c r="C127" s="249" t="str">
        <f>IF(B127=0, -5, "0")</f>
        <v>0</v>
      </c>
      <c r="D127" s="222" t="s">
        <v>441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22" t="s">
        <v>442</v>
      </c>
      <c r="E131" s="229"/>
      <c r="F131" s="233"/>
    </row>
    <row r="132" spans="1:6" x14ac:dyDescent="0.3">
      <c r="A132" s="297" t="s">
        <v>38</v>
      </c>
      <c r="B132" s="298"/>
      <c r="C132" s="299"/>
      <c r="D132" s="125">
        <f>SUM(B121:C131)</f>
        <v>18</v>
      </c>
    </row>
    <row r="133" spans="1:6" x14ac:dyDescent="0.3">
      <c r="A133" s="297" t="s">
        <v>342</v>
      </c>
      <c r="B133" s="298"/>
      <c r="C133" s="299"/>
      <c r="D133" s="63">
        <f>D132/(COUNT(B121:C131)*2)</f>
        <v>0.81818181818181823</v>
      </c>
    </row>
    <row r="134" spans="1:6" s="50" customFormat="1" x14ac:dyDescent="0.3">
      <c r="A134" s="54"/>
      <c r="B134" s="55"/>
      <c r="C134" s="55"/>
      <c r="D134" s="61"/>
    </row>
    <row r="135" spans="1:6" ht="24.75" customHeight="1" x14ac:dyDescent="0.4">
      <c r="A135" s="295" t="s">
        <v>78</v>
      </c>
      <c r="B135" s="296"/>
      <c r="C135" s="296"/>
      <c r="D135" s="296"/>
      <c r="E135" s="296"/>
      <c r="F135" s="296"/>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50" t="s">
        <v>414</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297" t="s">
        <v>38</v>
      </c>
      <c r="B148" s="298"/>
      <c r="C148" s="299"/>
      <c r="D148" s="125">
        <f>SUM(B136:C147)</f>
        <v>2</v>
      </c>
    </row>
    <row r="149" spans="1:6" x14ac:dyDescent="0.3">
      <c r="A149" s="297" t="s">
        <v>342</v>
      </c>
      <c r="B149" s="298"/>
      <c r="C149" s="299"/>
      <c r="D149" s="65">
        <f>D148/(COUNT(B136:C147)*2)</f>
        <v>1</v>
      </c>
    </row>
    <row r="150" spans="1:6" s="50" customFormat="1" x14ac:dyDescent="0.3">
      <c r="A150" s="54"/>
      <c r="B150" s="55"/>
      <c r="C150" s="55"/>
      <c r="D150" s="56"/>
    </row>
    <row r="151" spans="1:6" ht="19.5" x14ac:dyDescent="0.4">
      <c r="A151" s="295" t="s">
        <v>243</v>
      </c>
      <c r="B151" s="296"/>
      <c r="C151" s="296"/>
      <c r="D151" s="296"/>
      <c r="E151" s="296"/>
      <c r="F151" s="296"/>
    </row>
    <row r="152" spans="1:6" ht="49.5" x14ac:dyDescent="0.3">
      <c r="A152" s="93" t="s">
        <v>326</v>
      </c>
      <c r="B152" s="221">
        <v>1</v>
      </c>
      <c r="C152" s="221"/>
      <c r="D152" s="222" t="s">
        <v>457</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49.5" x14ac:dyDescent="0.35">
      <c r="A155" s="76" t="s">
        <v>354</v>
      </c>
      <c r="B155" s="221">
        <v>0</v>
      </c>
      <c r="C155" s="248">
        <f>IF(B155=0, -5, "0")</f>
        <v>-5</v>
      </c>
      <c r="D155" s="222" t="s">
        <v>456</v>
      </c>
      <c r="E155" s="255" t="s">
        <v>468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7" t="s">
        <v>38</v>
      </c>
      <c r="B160" s="300"/>
      <c r="C160" s="301"/>
      <c r="D160" s="188">
        <f>SUM(B152:C159)</f>
        <v>8</v>
      </c>
    </row>
    <row r="161" spans="1:6" x14ac:dyDescent="0.3">
      <c r="A161" s="297" t="s">
        <v>342</v>
      </c>
      <c r="B161" s="298"/>
      <c r="C161" s="299"/>
      <c r="D161" s="65">
        <f>D160/(COUNT(B152:C159)*2)</f>
        <v>0.44444444444444442</v>
      </c>
    </row>
    <row r="162" spans="1:6" s="50" customFormat="1" ht="28.15" customHeight="1" x14ac:dyDescent="0.3">
      <c r="A162" s="54"/>
      <c r="B162" s="55"/>
      <c r="C162" s="57"/>
      <c r="D162" s="58"/>
    </row>
    <row r="163" spans="1:6" ht="19.5" x14ac:dyDescent="0.4">
      <c r="A163" s="295" t="s">
        <v>85</v>
      </c>
      <c r="B163" s="296"/>
      <c r="C163" s="296"/>
      <c r="D163" s="296"/>
      <c r="E163" s="296"/>
      <c r="F163" s="296"/>
    </row>
    <row r="164" spans="1:6" ht="33.75" x14ac:dyDescent="0.35">
      <c r="A164" s="76" t="s">
        <v>333</v>
      </c>
      <c r="B164" s="221">
        <v>0</v>
      </c>
      <c r="C164" s="248">
        <f>IF(B164=0, -5, "0")</f>
        <v>-5</v>
      </c>
      <c r="D164" s="222" t="s">
        <v>435</v>
      </c>
      <c r="E164" s="222" t="s">
        <v>436</v>
      </c>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7" t="s">
        <v>38</v>
      </c>
      <c r="B168" s="298"/>
      <c r="C168" s="299"/>
      <c r="D168" s="125">
        <f>SUM(B164:C167)</f>
        <v>1</v>
      </c>
    </row>
    <row r="169" spans="1:6" x14ac:dyDescent="0.3">
      <c r="A169" s="297" t="s">
        <v>342</v>
      </c>
      <c r="B169" s="298"/>
      <c r="C169" s="299"/>
      <c r="D169" s="65">
        <f>D168/(COUNT(B164:C167)*2)</f>
        <v>0.1</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7" t="s">
        <v>38</v>
      </c>
      <c r="B176" s="298"/>
      <c r="C176" s="299"/>
      <c r="D176" s="125">
        <f>SUM(B172:C175)</f>
        <v>8</v>
      </c>
    </row>
    <row r="177" spans="1:6" x14ac:dyDescent="0.3">
      <c r="A177" s="297" t="s">
        <v>342</v>
      </c>
      <c r="B177" s="298"/>
      <c r="C177" s="299"/>
      <c r="D177" s="65">
        <f>D176/(COUNT(B172:C175)*2)</f>
        <v>1</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1</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7" t="s">
        <v>38</v>
      </c>
      <c r="B185" s="298"/>
      <c r="C185" s="299"/>
      <c r="D185" s="125">
        <f>SUM(B180:C184)</f>
        <v>9</v>
      </c>
    </row>
    <row r="186" spans="1:6" x14ac:dyDescent="0.3">
      <c r="A186" s="297" t="s">
        <v>342</v>
      </c>
      <c r="B186" s="298"/>
      <c r="C186" s="299"/>
      <c r="D186" s="65">
        <f>D185/(COUNT(B180:C184)*2)</f>
        <v>0.9</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56" t="s">
        <v>469</v>
      </c>
      <c r="E191" s="255" t="s">
        <v>459</v>
      </c>
      <c r="F191" s="221"/>
    </row>
    <row r="192" spans="1:6" x14ac:dyDescent="0.3">
      <c r="A192" s="96" t="s">
        <v>212</v>
      </c>
      <c r="B192" s="221">
        <v>2</v>
      </c>
      <c r="C192" s="221"/>
      <c r="D192" s="221"/>
      <c r="E192" s="221"/>
      <c r="F192" s="221"/>
    </row>
    <row r="193" spans="1:4" x14ac:dyDescent="0.3">
      <c r="A193" s="297" t="s">
        <v>38</v>
      </c>
      <c r="B193" s="298"/>
      <c r="C193" s="299"/>
      <c r="D193" s="97">
        <f>SUM(B189:C192)</f>
        <v>6</v>
      </c>
    </row>
    <row r="194" spans="1:4" x14ac:dyDescent="0.3">
      <c r="A194" s="297" t="s">
        <v>342</v>
      </c>
      <c r="B194" s="298"/>
      <c r="C194" s="299"/>
      <c r="D194" s="65">
        <f>D193/(COUNT(B189:C192)*2)</f>
        <v>0.75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169</v>
      </c>
    </row>
    <row r="198" spans="1:4" ht="22.5" x14ac:dyDescent="0.3">
      <c r="A198" s="71" t="s">
        <v>378</v>
      </c>
      <c r="B198" s="72"/>
      <c r="C198" s="73"/>
      <c r="D198" s="75">
        <f>D197/(COUNT(B189:C192,B180:C184,B172:C175,B164:C167,B152:C159,B55:C61,B45:C50,B26:C31,B17:C21,B106:C116,B136:C147,B121:C131,B87:C100,B66:C82,B36:C40)*2)</f>
        <v>0.79716981132075471</v>
      </c>
    </row>
  </sheetData>
  <sheetProtection password="CC3E"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0" zoomScale="84" zoomScaleNormal="100" zoomScaleSheetLayoutView="84" workbookViewId="0">
      <selection activeCell="E501" sqref="E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Nabeul</v>
      </c>
      <c r="B8" s="292"/>
      <c r="C8" s="292"/>
      <c r="D8" s="292"/>
      <c r="E8" s="292"/>
      <c r="F8" s="292"/>
      <c r="G8" s="216"/>
      <c r="H8" s="216"/>
      <c r="I8" s="213"/>
    </row>
    <row r="9" spans="1:9" ht="24.75" x14ac:dyDescent="0.5">
      <c r="A9" s="38" t="s">
        <v>44</v>
      </c>
      <c r="B9" s="293" t="s">
        <v>477</v>
      </c>
      <c r="C9" s="293"/>
      <c r="D9" s="293"/>
      <c r="E9" s="293"/>
      <c r="F9" s="293"/>
      <c r="G9" s="216"/>
      <c r="H9" s="216"/>
      <c r="I9" s="213"/>
    </row>
    <row r="10" spans="1:9" ht="24.75" x14ac:dyDescent="0.5">
      <c r="A10" s="39" t="s">
        <v>46</v>
      </c>
      <c r="B10" s="294" t="s">
        <v>478</v>
      </c>
      <c r="C10" s="294"/>
      <c r="D10" s="294"/>
      <c r="E10" s="294"/>
      <c r="F10" s="294"/>
      <c r="G10" s="216"/>
      <c r="H10" s="216"/>
      <c r="I10" s="213"/>
    </row>
    <row r="11" spans="1:9" ht="24.75" x14ac:dyDescent="0.5">
      <c r="A11" s="38" t="s">
        <v>45</v>
      </c>
      <c r="B11" s="289">
        <v>42907</v>
      </c>
      <c r="C11" s="289"/>
      <c r="D11" s="289"/>
      <c r="E11" s="289"/>
      <c r="F11" s="289"/>
      <c r="G11" s="216"/>
      <c r="H11" s="216"/>
      <c r="I11" s="213"/>
    </row>
    <row r="12" spans="1:9" ht="24.75" x14ac:dyDescent="0.5">
      <c r="A12" s="38" t="s">
        <v>276</v>
      </c>
      <c r="B12" s="282">
        <f>D505</f>
        <v>0.91200000000000003</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42907</v>
      </c>
      <c r="B17" s="36"/>
      <c r="C17" s="36"/>
      <c r="D17" s="36"/>
      <c r="E17" s="36"/>
      <c r="F17" s="36"/>
      <c r="G17" s="36"/>
      <c r="H17" s="36"/>
    </row>
    <row r="18" spans="1:8" ht="18" x14ac:dyDescent="0.25">
      <c r="A18" s="287" t="s">
        <v>1</v>
      </c>
      <c r="B18" s="288"/>
      <c r="C18" s="288"/>
      <c r="D18" s="288"/>
      <c r="E18" s="288"/>
      <c r="F18" s="288"/>
    </row>
    <row r="19" spans="1:8" ht="30" x14ac:dyDescent="0.25">
      <c r="A19" s="169" t="s">
        <v>10</v>
      </c>
      <c r="B19" s="170">
        <v>1</v>
      </c>
      <c r="C19" s="170"/>
      <c r="D19" s="168" t="s">
        <v>513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8" t="s">
        <v>18</v>
      </c>
      <c r="B26" s="279"/>
      <c r="C26" s="279"/>
      <c r="D26" s="279"/>
      <c r="E26" s="279"/>
      <c r="F26" s="27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7" t="s">
        <v>137</v>
      </c>
      <c r="B43" s="277"/>
      <c r="C43" s="277"/>
      <c r="D43" s="277"/>
      <c r="E43" s="277"/>
      <c r="F43" s="277"/>
    </row>
    <row r="44" spans="1:7" x14ac:dyDescent="0.25">
      <c r="A44" s="183">
        <f>B11</f>
        <v>42907</v>
      </c>
      <c r="B44" s="6"/>
      <c r="C44" s="7"/>
      <c r="D44" s="6"/>
    </row>
    <row r="45" spans="1:7" ht="16.5" x14ac:dyDescent="0.25">
      <c r="A45" s="280" t="s">
        <v>63</v>
      </c>
      <c r="B45" s="281"/>
      <c r="C45" s="281"/>
      <c r="D45" s="281"/>
      <c r="E45" s="281"/>
      <c r="F45" s="281"/>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2.25" customHeight="1" x14ac:dyDescent="0.25">
      <c r="A50" s="43" t="s">
        <v>141</v>
      </c>
      <c r="B50" s="170">
        <v>1</v>
      </c>
      <c r="C50" s="170"/>
      <c r="D50" s="156" t="s">
        <v>514</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8" t="s">
        <v>65</v>
      </c>
      <c r="B57" s="279"/>
      <c r="C57" s="279"/>
      <c r="D57" s="279"/>
      <c r="E57" s="279"/>
      <c r="F57" s="279"/>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0" x14ac:dyDescent="0.25">
      <c r="A63" s="169" t="s">
        <v>277</v>
      </c>
      <c r="B63" s="170">
        <v>2</v>
      </c>
      <c r="C63" s="170"/>
      <c r="D63" s="168" t="s">
        <v>515</v>
      </c>
      <c r="E63" s="147"/>
      <c r="F63" s="147"/>
    </row>
    <row r="64" spans="1:6" ht="60" customHeight="1" x14ac:dyDescent="0.25">
      <c r="A64" s="108" t="s">
        <v>272</v>
      </c>
      <c r="B64" s="170">
        <v>1</v>
      </c>
      <c r="C64" s="217" t="str">
        <f>IF(B64=0, -5, "0")</f>
        <v>0</v>
      </c>
      <c r="D64" s="168" t="s">
        <v>516</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0</v>
      </c>
      <c r="C70" s="218">
        <f>IF(B70=0, -5, "0")</f>
        <v>-5</v>
      </c>
      <c r="D70" s="152" t="s">
        <v>540</v>
      </c>
      <c r="E70" s="146" t="s">
        <v>486</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t="s">
        <v>517</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0.72222222222222221</v>
      </c>
    </row>
    <row r="83" spans="1:6" x14ac:dyDescent="0.25">
      <c r="A83" s="9"/>
      <c r="B83" s="6"/>
      <c r="C83" s="7"/>
      <c r="D83" s="6"/>
    </row>
    <row r="84" spans="1:6" ht="18" x14ac:dyDescent="0.25">
      <c r="A84" s="278" t="s">
        <v>25</v>
      </c>
      <c r="B84" s="279"/>
      <c r="C84" s="279"/>
      <c r="D84" s="279"/>
      <c r="E84" s="279"/>
      <c r="F84" s="27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6" customHeight="1" x14ac:dyDescent="0.25">
      <c r="A90" s="169" t="s">
        <v>293</v>
      </c>
      <c r="B90" s="170">
        <v>1</v>
      </c>
      <c r="C90" s="170"/>
      <c r="D90" s="155" t="s">
        <v>518</v>
      </c>
      <c r="E90" s="146"/>
      <c r="F90" s="147"/>
    </row>
    <row r="91" spans="1:6" ht="30" x14ac:dyDescent="0.25">
      <c r="A91" s="18" t="s">
        <v>260</v>
      </c>
      <c r="B91" s="170">
        <v>2</v>
      </c>
      <c r="C91" s="170"/>
      <c r="D91" s="157"/>
      <c r="E91" s="147"/>
      <c r="F91" s="147"/>
    </row>
    <row r="92" spans="1:6" ht="45" x14ac:dyDescent="0.25">
      <c r="A92" s="109" t="s">
        <v>287</v>
      </c>
      <c r="B92" s="170">
        <v>2</v>
      </c>
      <c r="C92" s="154"/>
      <c r="D92" s="26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0.8125</v>
      </c>
    </row>
    <row r="98" spans="1:6" x14ac:dyDescent="0.25">
      <c r="A98" s="5"/>
      <c r="B98" s="6"/>
      <c r="C98" s="7"/>
      <c r="D98" s="6"/>
    </row>
    <row r="99" spans="1:6" ht="18" x14ac:dyDescent="0.35">
      <c r="A99" s="277" t="s">
        <v>129</v>
      </c>
      <c r="B99" s="277"/>
      <c r="C99" s="277"/>
      <c r="D99" s="277"/>
      <c r="E99" s="277"/>
      <c r="F99" s="277"/>
    </row>
    <row r="100" spans="1:6" x14ac:dyDescent="0.25">
      <c r="A100" s="183">
        <f>B11</f>
        <v>42907</v>
      </c>
      <c r="B100" s="6"/>
      <c r="C100" s="7"/>
      <c r="D100" s="6"/>
    </row>
    <row r="101" spans="1:6" ht="16.5" x14ac:dyDescent="0.25">
      <c r="A101" s="280" t="s">
        <v>63</v>
      </c>
      <c r="B101" s="281"/>
      <c r="C101" s="281"/>
      <c r="D101" s="281"/>
      <c r="E101" s="281"/>
      <c r="F101" s="28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19.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8" t="s">
        <v>133</v>
      </c>
      <c r="B113" s="279"/>
      <c r="C113" s="279"/>
      <c r="D113" s="279"/>
      <c r="E113" s="279"/>
      <c r="F113" s="279"/>
    </row>
    <row r="114" spans="1:6" x14ac:dyDescent="0.25">
      <c r="A114" s="169" t="s">
        <v>314</v>
      </c>
      <c r="B114" s="170">
        <v>2</v>
      </c>
      <c r="C114" s="170"/>
      <c r="D114" s="168"/>
      <c r="E114" s="168"/>
      <c r="F114" s="147"/>
    </row>
    <row r="115" spans="1:6" ht="34.5" customHeight="1" x14ac:dyDescent="0.25">
      <c r="A115" s="18" t="s">
        <v>294</v>
      </c>
      <c r="B115" s="170">
        <v>1</v>
      </c>
      <c r="C115" s="170"/>
      <c r="D115" s="143" t="s">
        <v>519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69.75" customHeight="1" x14ac:dyDescent="0.35">
      <c r="A121" s="76" t="s">
        <v>74</v>
      </c>
      <c r="B121" s="170">
        <v>1</v>
      </c>
      <c r="C121" s="217" t="str">
        <f>IF(B121=0, -5, "0")</f>
        <v>0</v>
      </c>
      <c r="D121" s="168" t="s">
        <v>493</v>
      </c>
      <c r="E121" s="147"/>
      <c r="F121" s="147"/>
    </row>
    <row r="122" spans="1:6" x14ac:dyDescent="0.25">
      <c r="A122" s="18" t="s">
        <v>188</v>
      </c>
      <c r="B122" s="170">
        <v>2</v>
      </c>
      <c r="C122" s="170"/>
      <c r="D122" s="168"/>
      <c r="E122" s="147"/>
      <c r="F122" s="147"/>
    </row>
    <row r="123" spans="1:6" ht="45.75" x14ac:dyDescent="0.3">
      <c r="A123" s="48" t="s">
        <v>189</v>
      </c>
      <c r="B123" s="177">
        <v>0</v>
      </c>
      <c r="C123" s="177"/>
      <c r="D123" s="184" t="s">
        <v>541</v>
      </c>
      <c r="E123" s="168" t="s">
        <v>495</v>
      </c>
      <c r="F123" s="147"/>
    </row>
    <row r="124" spans="1:6" ht="45" x14ac:dyDescent="0.25">
      <c r="A124" s="169" t="s">
        <v>278</v>
      </c>
      <c r="B124" s="170">
        <v>1</v>
      </c>
      <c r="C124" s="170"/>
      <c r="D124" s="146" t="s">
        <v>542</v>
      </c>
      <c r="E124" s="173"/>
      <c r="F124" s="147"/>
    </row>
    <row r="125" spans="1:6" ht="36" x14ac:dyDescent="0.25">
      <c r="A125" s="108" t="s">
        <v>272</v>
      </c>
      <c r="B125" s="170">
        <v>1</v>
      </c>
      <c r="C125" s="217" t="str">
        <f>IF(B125=0, -5, "0")</f>
        <v>0</v>
      </c>
      <c r="D125" s="168" t="s">
        <v>490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491</v>
      </c>
      <c r="B128" s="170" t="s">
        <v>34</v>
      </c>
      <c r="C128" s="170"/>
      <c r="D128" s="168" t="s">
        <v>492</v>
      </c>
      <c r="E128" s="160"/>
      <c r="F128" s="147"/>
    </row>
    <row r="129" spans="1:6" ht="16.5" x14ac:dyDescent="0.25">
      <c r="A129" s="185" t="s">
        <v>168</v>
      </c>
      <c r="B129" s="171">
        <v>2</v>
      </c>
      <c r="C129" s="218" t="str">
        <f>IF(B129=0, -5, "0")</f>
        <v>0</v>
      </c>
      <c r="D129" s="146"/>
      <c r="E129" s="173"/>
      <c r="F129" s="173"/>
    </row>
    <row r="130" spans="1:6" x14ac:dyDescent="0.25">
      <c r="A130" s="24" t="s">
        <v>83</v>
      </c>
      <c r="B130" s="171" t="s">
        <v>34</v>
      </c>
      <c r="C130" s="170"/>
      <c r="D130" s="168" t="s">
        <v>494</v>
      </c>
      <c r="E130" s="147"/>
      <c r="F130" s="147"/>
    </row>
    <row r="131" spans="1:6" ht="33" x14ac:dyDescent="0.3">
      <c r="A131" s="49" t="s">
        <v>222</v>
      </c>
      <c r="B131" s="171">
        <v>1</v>
      </c>
      <c r="C131" s="170"/>
      <c r="D131" s="168" t="s">
        <v>488</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278" t="s">
        <v>73</v>
      </c>
      <c r="B137" s="279"/>
      <c r="C137" s="279"/>
      <c r="D137" s="279"/>
      <c r="E137" s="279"/>
      <c r="F137" s="279"/>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277" t="s">
        <v>130</v>
      </c>
      <c r="B152" s="277"/>
      <c r="C152" s="277"/>
      <c r="D152" s="277"/>
      <c r="E152" s="277"/>
      <c r="F152" s="277"/>
    </row>
    <row r="153" spans="1:6" x14ac:dyDescent="0.25">
      <c r="A153" s="183">
        <f>B11</f>
        <v>42907</v>
      </c>
      <c r="B153" s="6"/>
      <c r="C153" s="7"/>
      <c r="D153" s="59"/>
    </row>
    <row r="154" spans="1:6" ht="16.5" x14ac:dyDescent="0.25">
      <c r="A154" s="280" t="s">
        <v>63</v>
      </c>
      <c r="B154" s="281"/>
      <c r="C154" s="281"/>
      <c r="D154" s="281"/>
      <c r="E154" s="281"/>
      <c r="F154" s="28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8" t="s">
        <v>134</v>
      </c>
      <c r="B166" s="279"/>
      <c r="C166" s="279"/>
      <c r="D166" s="279"/>
      <c r="E166" s="279"/>
      <c r="F166" s="279"/>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75" customHeight="1" x14ac:dyDescent="0.35">
      <c r="A176" s="86" t="s">
        <v>209</v>
      </c>
      <c r="B176" s="170">
        <v>0</v>
      </c>
      <c r="C176" s="217">
        <f>IF(B176=0, -5, "0")</f>
        <v>-5</v>
      </c>
      <c r="D176" s="143" t="s">
        <v>497</v>
      </c>
      <c r="E176" s="168" t="s">
        <v>498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31.5" x14ac:dyDescent="0.35">
      <c r="A179" s="160" t="s">
        <v>289</v>
      </c>
      <c r="B179" s="170" t="s">
        <v>34</v>
      </c>
      <c r="C179" s="170"/>
      <c r="D179" s="168" t="s">
        <v>496</v>
      </c>
      <c r="E179" s="160"/>
      <c r="F179" s="147"/>
    </row>
    <row r="180" spans="1:7" ht="16.5" x14ac:dyDescent="0.25">
      <c r="A180" s="107" t="s">
        <v>168</v>
      </c>
      <c r="B180" s="170">
        <v>2</v>
      </c>
      <c r="C180" s="218" t="str">
        <f>IF(B180=0, -5, "0")</f>
        <v>0</v>
      </c>
      <c r="D180" s="146"/>
      <c r="E180" s="173"/>
      <c r="F180" s="147"/>
    </row>
    <row r="181" spans="1:7" ht="30" x14ac:dyDescent="0.25">
      <c r="A181" s="24" t="s">
        <v>83</v>
      </c>
      <c r="B181" s="170" t="s">
        <v>34</v>
      </c>
      <c r="C181" s="170"/>
      <c r="D181" s="168" t="s">
        <v>496</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0.9</v>
      </c>
      <c r="E185" s="102"/>
      <c r="F185" s="102"/>
    </row>
    <row r="186" spans="1:7" x14ac:dyDescent="0.25">
      <c r="A186" s="19" t="s">
        <v>38</v>
      </c>
      <c r="B186" s="19"/>
      <c r="C186" s="19"/>
      <c r="D186" s="19">
        <f>SUM(B167:C184)</f>
        <v>25</v>
      </c>
    </row>
    <row r="187" spans="1:7" x14ac:dyDescent="0.25">
      <c r="A187" s="19" t="s">
        <v>37</v>
      </c>
      <c r="B187" s="20"/>
      <c r="C187" s="21"/>
      <c r="D187" s="63">
        <f>D186/(COUNT(B167:C184)*2)</f>
        <v>0.73529411764705888</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0.82</v>
      </c>
    </row>
    <row r="191" spans="1:7" x14ac:dyDescent="0.25">
      <c r="A191" s="9"/>
      <c r="B191" s="6"/>
      <c r="C191" s="7"/>
      <c r="D191" s="6"/>
    </row>
    <row r="192" spans="1:7" ht="18" x14ac:dyDescent="0.35">
      <c r="A192" s="277" t="s">
        <v>167</v>
      </c>
      <c r="B192" s="277"/>
      <c r="C192" s="277"/>
      <c r="D192" s="277"/>
      <c r="E192" s="277"/>
      <c r="F192" s="277"/>
    </row>
    <row r="193" spans="1:7" x14ac:dyDescent="0.25">
      <c r="A193" s="189">
        <f>B11</f>
        <v>42907</v>
      </c>
      <c r="B193" s="6"/>
      <c r="C193" s="7"/>
      <c r="D193" s="6"/>
    </row>
    <row r="194" spans="1:7" ht="18" x14ac:dyDescent="0.25">
      <c r="A194" s="278" t="s">
        <v>158</v>
      </c>
      <c r="B194" s="279"/>
      <c r="C194" s="279"/>
      <c r="D194" s="279"/>
      <c r="E194" s="279"/>
      <c r="F194" s="279"/>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278" t="s">
        <v>76</v>
      </c>
      <c r="B209" s="279"/>
      <c r="C209" s="279"/>
      <c r="D209" s="279"/>
      <c r="E209" s="279"/>
      <c r="F209" s="279"/>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84.75" customHeight="1" x14ac:dyDescent="0.25">
      <c r="A213" s="169" t="s">
        <v>176</v>
      </c>
      <c r="B213" s="170">
        <v>0</v>
      </c>
      <c r="C213" s="170"/>
      <c r="D213" s="143" t="s">
        <v>520</v>
      </c>
      <c r="E213" s="168" t="s">
        <v>521</v>
      </c>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522</v>
      </c>
      <c r="E222" s="168" t="s">
        <v>479</v>
      </c>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ht="30" x14ac:dyDescent="0.25">
      <c r="A225" s="24" t="s">
        <v>83</v>
      </c>
      <c r="B225" s="170">
        <v>1</v>
      </c>
      <c r="C225" s="170"/>
      <c r="D225" s="168" t="s">
        <v>523</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8" t="s">
        <v>191</v>
      </c>
      <c r="B232" s="279"/>
      <c r="C232" s="279"/>
      <c r="D232" s="279"/>
      <c r="E232" s="279"/>
      <c r="F232" s="279"/>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544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3">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0.84210526315789469</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42907</v>
      </c>
      <c r="B249" s="6"/>
      <c r="C249" s="7"/>
      <c r="D249" s="6"/>
    </row>
    <row r="250" spans="1:6" s="3" customFormat="1" ht="18" x14ac:dyDescent="0.25">
      <c r="A250" s="278" t="s">
        <v>79</v>
      </c>
      <c r="B250" s="279"/>
      <c r="C250" s="279"/>
      <c r="D250" s="279"/>
      <c r="E250" s="279"/>
      <c r="F250" s="279"/>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t="s">
        <v>499</v>
      </c>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1</v>
      </c>
      <c r="C257" s="170"/>
      <c r="D257" s="156" t="s">
        <v>524</v>
      </c>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7</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545</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30" x14ac:dyDescent="0.25">
      <c r="A277" s="108" t="s">
        <v>173</v>
      </c>
      <c r="B277" s="171">
        <v>2</v>
      </c>
      <c r="C277" s="218" t="str">
        <f>IF(B277=0, -5, "0")</f>
        <v>0</v>
      </c>
      <c r="D277" s="164" t="s">
        <v>525</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68">
        <v>1</v>
      </c>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15</v>
      </c>
    </row>
    <row r="289" spans="1:7" s="3" customFormat="1" ht="18" x14ac:dyDescent="0.25">
      <c r="A289" s="78" t="s">
        <v>228</v>
      </c>
      <c r="B289" s="84"/>
      <c r="C289" s="85"/>
      <c r="D289" s="82">
        <f>D288/(COUNT(B251:C262,B267:C283)*2)</f>
        <v>0.9375</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42907</v>
      </c>
      <c r="B292" s="6"/>
      <c r="C292" s="7"/>
      <c r="D292" s="59"/>
    </row>
    <row r="293" spans="1:7" ht="18" x14ac:dyDescent="0.25">
      <c r="A293" s="278" t="s">
        <v>19</v>
      </c>
      <c r="B293" s="279"/>
      <c r="C293" s="279"/>
      <c r="D293" s="279"/>
      <c r="E293" s="279"/>
      <c r="F293" s="279"/>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ht="30" x14ac:dyDescent="0.25">
      <c r="A298" s="22" t="s">
        <v>39</v>
      </c>
      <c r="B298" s="170">
        <v>1</v>
      </c>
      <c r="C298" s="170"/>
      <c r="D298" s="168" t="s">
        <v>503</v>
      </c>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8" t="s">
        <v>122</v>
      </c>
      <c r="B305" s="279"/>
      <c r="C305" s="279"/>
      <c r="D305" s="279"/>
      <c r="E305" s="279"/>
      <c r="F305" s="279"/>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502</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7" t="s">
        <v>21</v>
      </c>
      <c r="B324" s="277"/>
      <c r="C324" s="277"/>
      <c r="D324" s="277"/>
      <c r="E324" s="277"/>
      <c r="F324" s="277"/>
    </row>
    <row r="325" spans="1:9" x14ac:dyDescent="0.25">
      <c r="A325" s="193">
        <f>B11</f>
        <v>42907</v>
      </c>
      <c r="B325" s="6"/>
      <c r="C325" s="7"/>
      <c r="D325" s="6"/>
    </row>
    <row r="326" spans="1:9" ht="18" x14ac:dyDescent="0.25">
      <c r="A326" s="278" t="s">
        <v>12</v>
      </c>
      <c r="B326" s="279"/>
      <c r="C326" s="279"/>
      <c r="D326" s="279"/>
      <c r="E326" s="279"/>
      <c r="F326" s="279"/>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63.75" customHeight="1" x14ac:dyDescent="0.25">
      <c r="A334" s="169" t="s">
        <v>304</v>
      </c>
      <c r="B334" s="170">
        <v>1</v>
      </c>
      <c r="C334" s="171"/>
      <c r="D334" s="162" t="s">
        <v>508</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8" t="s">
        <v>25</v>
      </c>
      <c r="B339" s="279"/>
      <c r="C339" s="279"/>
      <c r="D339" s="279"/>
      <c r="E339" s="279"/>
      <c r="F339" s="279"/>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7" t="s">
        <v>8</v>
      </c>
      <c r="B352" s="277"/>
      <c r="C352" s="277"/>
      <c r="D352" s="277"/>
      <c r="E352" s="277"/>
      <c r="F352" s="277"/>
    </row>
    <row r="353" spans="1:6" x14ac:dyDescent="0.25">
      <c r="A353" s="183">
        <f>B11</f>
        <v>42907</v>
      </c>
      <c r="B353" s="6"/>
      <c r="C353" s="7"/>
      <c r="D353" s="59"/>
    </row>
    <row r="354" spans="1:6" ht="16.5" x14ac:dyDescent="0.25">
      <c r="A354" s="280" t="s">
        <v>113</v>
      </c>
      <c r="B354" s="281"/>
      <c r="C354" s="281"/>
      <c r="D354" s="281"/>
      <c r="E354" s="281"/>
      <c r="F354" s="281"/>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8" t="s">
        <v>25</v>
      </c>
      <c r="B366" s="279"/>
      <c r="C366" s="279"/>
      <c r="D366" s="279"/>
      <c r="E366" s="279"/>
      <c r="F366" s="279"/>
    </row>
    <row r="367" spans="1:6" x14ac:dyDescent="0.25">
      <c r="A367" s="169" t="s">
        <v>314</v>
      </c>
      <c r="B367" s="171">
        <v>2</v>
      </c>
      <c r="C367" s="171"/>
      <c r="D367" s="152"/>
      <c r="E367" s="147"/>
      <c r="F367" s="147"/>
    </row>
    <row r="368" spans="1:6" ht="36" customHeight="1" x14ac:dyDescent="0.25">
      <c r="A368" s="18" t="s">
        <v>105</v>
      </c>
      <c r="B368" s="171">
        <v>1</v>
      </c>
      <c r="C368" s="170"/>
      <c r="D368" s="143" t="s">
        <v>546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0.95454545454545459</v>
      </c>
    </row>
    <row r="381" spans="1:6" x14ac:dyDescent="0.25">
      <c r="A381" s="44"/>
      <c r="B381" s="44"/>
      <c r="C381" s="44"/>
      <c r="D381" s="44"/>
    </row>
    <row r="382" spans="1:6" ht="18" x14ac:dyDescent="0.25">
      <c r="A382" s="278" t="s">
        <v>124</v>
      </c>
      <c r="B382" s="279"/>
      <c r="C382" s="279"/>
      <c r="D382" s="279"/>
      <c r="E382" s="279"/>
      <c r="F382" s="27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42907</v>
      </c>
      <c r="B406" s="6"/>
      <c r="C406" s="7"/>
      <c r="D406" s="6"/>
    </row>
    <row r="407" spans="1:6" ht="16.5" x14ac:dyDescent="0.25">
      <c r="A407" s="280" t="s">
        <v>19</v>
      </c>
      <c r="B407" s="281"/>
      <c r="C407" s="281"/>
      <c r="D407" s="281"/>
      <c r="E407" s="281"/>
      <c r="F407" s="28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7" t="s">
        <v>374</v>
      </c>
      <c r="B435" s="277"/>
      <c r="C435" s="277"/>
      <c r="D435" s="277"/>
      <c r="E435" s="277"/>
      <c r="F435" s="277"/>
    </row>
    <row r="436" spans="1:7" x14ac:dyDescent="0.25">
      <c r="A436" s="195">
        <f>+B11</f>
        <v>42907</v>
      </c>
      <c r="B436" s="6"/>
      <c r="C436" s="7"/>
      <c r="D436" s="6"/>
    </row>
    <row r="437" spans="1:7" ht="18" x14ac:dyDescent="0.25">
      <c r="A437" s="278" t="s">
        <v>375</v>
      </c>
      <c r="B437" s="279"/>
      <c r="C437" s="279"/>
      <c r="D437" s="279"/>
      <c r="E437" s="279"/>
      <c r="F437" s="27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547</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8" t="s">
        <v>31</v>
      </c>
      <c r="B444" s="279"/>
      <c r="C444" s="279"/>
      <c r="D444" s="279"/>
      <c r="E444" s="279"/>
      <c r="F444" s="27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70" t="s">
        <v>34</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3">
        <v>1</v>
      </c>
      <c r="E460" s="102"/>
      <c r="F460" s="102"/>
    </row>
    <row r="461" spans="1:6" x14ac:dyDescent="0.25">
      <c r="A461" s="19" t="s">
        <v>38</v>
      </c>
      <c r="B461" s="19"/>
      <c r="C461" s="19"/>
      <c r="D461" s="19">
        <f>SUM(B456:C459)</f>
        <v>6</v>
      </c>
    </row>
    <row r="462" spans="1:6" x14ac:dyDescent="0.25">
      <c r="A462" s="19" t="s">
        <v>37</v>
      </c>
      <c r="B462" s="20"/>
      <c r="C462" s="21"/>
      <c r="D462" s="63">
        <f>D461/(COUNT(B456:C459)*2)</f>
        <v>1</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527</v>
      </c>
      <c r="B480" s="170">
        <v>2</v>
      </c>
      <c r="C480" s="170"/>
      <c r="D480" s="168" t="s">
        <v>526</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481</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t="s">
        <v>528</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21</v>
      </c>
    </row>
    <row r="492" spans="1:7" x14ac:dyDescent="0.25">
      <c r="A492" s="19" t="s">
        <v>37</v>
      </c>
      <c r="B492" s="20"/>
      <c r="C492" s="21"/>
      <c r="D492" s="63">
        <f>D491/(COUNT(B475:C489)*2)</f>
        <v>0.95454545454545459</v>
      </c>
    </row>
    <row r="493" spans="1:7" x14ac:dyDescent="0.25">
      <c r="A493" s="9"/>
      <c r="B493" s="6"/>
      <c r="C493" s="7"/>
      <c r="D493" s="6"/>
    </row>
    <row r="494" spans="1:7" ht="18" x14ac:dyDescent="0.35">
      <c r="A494" s="277" t="s">
        <v>152</v>
      </c>
      <c r="B494" s="277"/>
      <c r="C494" s="277"/>
      <c r="D494" s="277"/>
      <c r="E494" s="277"/>
      <c r="F494" s="277"/>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6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0.97333333333333327</v>
      </c>
    </row>
    <row r="504" spans="1:6" ht="22.5" x14ac:dyDescent="0.3">
      <c r="A504" s="71" t="s">
        <v>47</v>
      </c>
      <c r="B504" s="72"/>
      <c r="C504" s="73"/>
      <c r="D504" s="74">
        <f>SUM(D500,D491,D461,D451,D402,D349,D321,D40,D470,D288,D245,D149,D432,D189,D96)</f>
        <v>456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0.91200000000000003</v>
      </c>
    </row>
  </sheetData>
  <sheetProtection algorithmName="SHA-512" hashValue="P0cmVHJNQr8UyG3itvJyeFR49CFlsC23G4BjY31h3Ikrkbp1pluHQodk2HYkvNxgbEDS9HEX07bhevQv3sepzQ==" saltValue="1kd3+3vo/EiTZN5Xva1Tog=="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475:B490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8" zoomScale="80" zoomScaleNormal="80" workbookViewId="0">
      <selection activeCell="E100" sqref="E10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Nabeul</v>
      </c>
      <c r="B7" s="292"/>
      <c r="C7" s="292"/>
      <c r="D7" s="292"/>
      <c r="E7" s="292"/>
      <c r="F7" s="292"/>
      <c r="G7" s="216"/>
      <c r="H7" s="216"/>
      <c r="I7" s="216"/>
    </row>
    <row r="8" spans="1:9" s="36" customFormat="1" ht="24.75" x14ac:dyDescent="0.5">
      <c r="A8" s="38" t="s">
        <v>44</v>
      </c>
      <c r="B8" s="308" t="str">
        <f>'A2 Exploitation'!B9:F9</f>
        <v>Mme Meriam CHOUCHENE</v>
      </c>
      <c r="C8" s="308"/>
      <c r="D8" s="308"/>
      <c r="E8" s="308"/>
      <c r="F8" s="308"/>
      <c r="G8" s="216"/>
      <c r="H8" s="216"/>
      <c r="I8" s="216"/>
    </row>
    <row r="9" spans="1:9" s="36" customFormat="1" ht="24.75" x14ac:dyDescent="0.5">
      <c r="A9" s="39" t="s">
        <v>46</v>
      </c>
      <c r="B9" s="309" t="str">
        <f>'A2 Exploitation'!B10:F10</f>
        <v>Directeur magasin &amp; chefs rayons</v>
      </c>
      <c r="C9" s="309"/>
      <c r="D9" s="309"/>
      <c r="E9" s="309"/>
      <c r="F9" s="309"/>
      <c r="G9" s="216"/>
      <c r="H9" s="216"/>
      <c r="I9" s="216"/>
    </row>
    <row r="10" spans="1:9" s="36" customFormat="1" ht="24.75" x14ac:dyDescent="0.5">
      <c r="A10" s="38" t="s">
        <v>45</v>
      </c>
      <c r="B10" s="306">
        <f>'A2 Exploitation'!B11:F11</f>
        <v>42907</v>
      </c>
      <c r="C10" s="306"/>
      <c r="D10" s="306"/>
      <c r="E10" s="306"/>
      <c r="F10" s="306"/>
      <c r="G10" s="216"/>
      <c r="H10" s="216"/>
      <c r="I10" s="216"/>
    </row>
    <row r="11" spans="1:9" s="36" customFormat="1" ht="24.75" x14ac:dyDescent="0.5">
      <c r="A11" s="38" t="s">
        <v>341</v>
      </c>
      <c r="B11" s="310">
        <f>D198</f>
        <v>0.88118811881188119</v>
      </c>
      <c r="C11" s="310"/>
      <c r="D11" s="310"/>
      <c r="E11" s="310"/>
      <c r="F11" s="310"/>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t="s">
        <v>529</v>
      </c>
      <c r="E17" s="221"/>
      <c r="F17" s="221"/>
    </row>
    <row r="18" spans="1:6" x14ac:dyDescent="0.3">
      <c r="A18" s="48" t="s">
        <v>89</v>
      </c>
      <c r="B18" s="221">
        <v>2</v>
      </c>
      <c r="C18" s="221"/>
      <c r="D18" s="222"/>
      <c r="E18" s="221"/>
      <c r="F18" s="221"/>
    </row>
    <row r="19" spans="1:6" x14ac:dyDescent="0.3">
      <c r="A19" s="41" t="s">
        <v>90</v>
      </c>
      <c r="B19" s="221">
        <v>1</v>
      </c>
      <c r="C19" s="221"/>
      <c r="D19" s="222" t="s">
        <v>512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00"/>
      <c r="C22" s="301"/>
      <c r="D22" s="215">
        <f>SUM(B17:C21)</f>
        <v>9</v>
      </c>
    </row>
    <row r="23" spans="1:6" x14ac:dyDescent="0.3">
      <c r="A23" s="297" t="s">
        <v>342</v>
      </c>
      <c r="B23" s="298"/>
      <c r="C23" s="299"/>
      <c r="D23" s="65">
        <f>D22/(COUNT(B17:C21)*2)</f>
        <v>0.9</v>
      </c>
    </row>
    <row r="24" spans="1:6" s="50" customFormat="1" x14ac:dyDescent="0.3">
      <c r="A24" s="54"/>
      <c r="B24" s="55"/>
      <c r="C24" s="55"/>
      <c r="D24" s="56"/>
    </row>
    <row r="25" spans="1:6" ht="19.5" x14ac:dyDescent="0.4">
      <c r="A25" s="295" t="s">
        <v>4</v>
      </c>
      <c r="B25" s="296"/>
      <c r="C25" s="296"/>
      <c r="D25" s="296"/>
      <c r="E25" s="296"/>
      <c r="F25" s="296"/>
    </row>
    <row r="26" spans="1:6" ht="129.75" customHeight="1" x14ac:dyDescent="0.35">
      <c r="A26" s="76" t="s">
        <v>107</v>
      </c>
      <c r="B26" s="221">
        <v>1</v>
      </c>
      <c r="C26" s="248" t="str">
        <f>IF(B26=0, -5, "0")</f>
        <v>0</v>
      </c>
      <c r="D26" s="222" t="s">
        <v>530</v>
      </c>
      <c r="E26" s="222"/>
      <c r="F26" s="221"/>
    </row>
    <row r="27" spans="1:6" x14ac:dyDescent="0.3">
      <c r="A27" s="41" t="s">
        <v>99</v>
      </c>
      <c r="B27" s="221">
        <v>2</v>
      </c>
      <c r="C27" s="221"/>
      <c r="D27" s="222"/>
      <c r="E27" s="221"/>
      <c r="F27" s="221"/>
    </row>
    <row r="28" spans="1:6" x14ac:dyDescent="0.3">
      <c r="A28" s="41" t="s">
        <v>327</v>
      </c>
      <c r="B28" s="221">
        <v>2</v>
      </c>
      <c r="C28" s="221"/>
      <c r="D28" s="222" t="s">
        <v>501</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7" t="s">
        <v>38</v>
      </c>
      <c r="B32" s="298"/>
      <c r="C32" s="299"/>
      <c r="D32" s="214">
        <f>SUM(B26:C31)</f>
        <v>11</v>
      </c>
    </row>
    <row r="33" spans="1:6" x14ac:dyDescent="0.3">
      <c r="A33" s="297" t="s">
        <v>342</v>
      </c>
      <c r="B33" s="298"/>
      <c r="C33" s="299"/>
      <c r="D33" s="65">
        <f>D32/(COUNT(B26:C31)*2)</f>
        <v>0.91666666666666663</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t="s">
        <v>531</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7" t="s">
        <v>38</v>
      </c>
      <c r="B41" s="298"/>
      <c r="C41" s="299"/>
      <c r="D41" s="214">
        <f>SUM(B36:C40)</f>
        <v>8</v>
      </c>
      <c r="E41" s="37"/>
      <c r="F41" s="37"/>
    </row>
    <row r="42" spans="1:6" s="50" customFormat="1" x14ac:dyDescent="0.3">
      <c r="A42" s="297" t="s">
        <v>342</v>
      </c>
      <c r="B42" s="298"/>
      <c r="C42" s="299"/>
      <c r="D42" s="65">
        <f>D41/(COUNT(B36:C40)*2)</f>
        <v>1</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ht="49.5" x14ac:dyDescent="0.3">
      <c r="A48" s="41" t="s">
        <v>24</v>
      </c>
      <c r="B48" s="221">
        <v>0</v>
      </c>
      <c r="C48" s="221"/>
      <c r="D48" s="222" t="s">
        <v>504</v>
      </c>
      <c r="E48" s="222" t="s">
        <v>505</v>
      </c>
      <c r="F48" s="221"/>
    </row>
    <row r="49" spans="1:6" x14ac:dyDescent="0.3">
      <c r="A49" s="41" t="s">
        <v>93</v>
      </c>
      <c r="B49" s="221">
        <v>1</v>
      </c>
      <c r="C49" s="221"/>
      <c r="D49" s="222" t="s">
        <v>506</v>
      </c>
      <c r="E49" s="221"/>
      <c r="F49" s="221"/>
    </row>
    <row r="50" spans="1:6" ht="18" x14ac:dyDescent="0.35">
      <c r="A50" s="76" t="s">
        <v>343</v>
      </c>
      <c r="B50" s="221">
        <v>1</v>
      </c>
      <c r="C50" s="248" t="str">
        <f>IF(B50=0, -5, "0")</f>
        <v>0</v>
      </c>
      <c r="D50" s="222" t="s">
        <v>507</v>
      </c>
      <c r="E50" s="221"/>
      <c r="F50" s="221"/>
    </row>
    <row r="51" spans="1:6" x14ac:dyDescent="0.3">
      <c r="A51" s="297" t="s">
        <v>38</v>
      </c>
      <c r="B51" s="298"/>
      <c r="C51" s="299"/>
      <c r="D51" s="214">
        <f>SUM(B45:C50)</f>
        <v>8</v>
      </c>
    </row>
    <row r="52" spans="1:6" x14ac:dyDescent="0.3">
      <c r="A52" s="297" t="s">
        <v>342</v>
      </c>
      <c r="B52" s="298"/>
      <c r="C52" s="299"/>
      <c r="D52" s="65">
        <f>D51/(COUNT(B45:C50)*2)</f>
        <v>0.66666666666666663</v>
      </c>
    </row>
    <row r="53" spans="1:6" s="50" customFormat="1" x14ac:dyDescent="0.3">
      <c r="A53" s="54"/>
      <c r="B53" s="55"/>
      <c r="C53" s="55"/>
      <c r="D53" s="56"/>
    </row>
    <row r="54" spans="1:6" ht="19.5" x14ac:dyDescent="0.4">
      <c r="A54" s="295" t="s">
        <v>8</v>
      </c>
      <c r="B54" s="296"/>
      <c r="C54" s="296"/>
      <c r="D54" s="296"/>
      <c r="E54" s="296"/>
      <c r="F54" s="296"/>
    </row>
    <row r="55" spans="1:6" ht="50.25" x14ac:dyDescent="0.35">
      <c r="A55" s="83" t="s">
        <v>197</v>
      </c>
      <c r="B55" s="221">
        <v>1</v>
      </c>
      <c r="C55" s="248" t="str">
        <f>IF(B55=0, -5, "0")</f>
        <v>0</v>
      </c>
      <c r="D55" s="222" t="s">
        <v>532</v>
      </c>
      <c r="E55" s="221"/>
      <c r="F55" s="221"/>
    </row>
    <row r="56" spans="1:6" x14ac:dyDescent="0.3">
      <c r="A56" s="49" t="s">
        <v>185</v>
      </c>
      <c r="B56" s="221">
        <v>2</v>
      </c>
      <c r="C56" s="221"/>
      <c r="D56" s="221"/>
      <c r="E56" s="226"/>
      <c r="F56" s="221"/>
    </row>
    <row r="57" spans="1:6" ht="78.75" customHeight="1" x14ac:dyDescent="0.3">
      <c r="A57" s="51" t="s">
        <v>282</v>
      </c>
      <c r="B57" s="221">
        <v>1</v>
      </c>
      <c r="C57" s="221"/>
      <c r="D57" s="240" t="s">
        <v>533</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7" t="s">
        <v>38</v>
      </c>
      <c r="B62" s="298"/>
      <c r="C62" s="299"/>
      <c r="D62" s="214">
        <f>SUM(B55:C61)</f>
        <v>12</v>
      </c>
    </row>
    <row r="63" spans="1:6" x14ac:dyDescent="0.3">
      <c r="A63" s="297" t="s">
        <v>342</v>
      </c>
      <c r="B63" s="298"/>
      <c r="C63" s="299"/>
      <c r="D63" s="65">
        <f>D62/(COUNT(B55:C61)*2)</f>
        <v>0.8571428571428571</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487</v>
      </c>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480</v>
      </c>
      <c r="E82" s="235"/>
      <c r="F82" s="221"/>
    </row>
    <row r="83" spans="1:6" x14ac:dyDescent="0.3">
      <c r="A83" s="297" t="s">
        <v>38</v>
      </c>
      <c r="B83" s="298"/>
      <c r="C83" s="299"/>
      <c r="D83" s="214">
        <f>SUM(B66:C82)</f>
        <v>21</v>
      </c>
    </row>
    <row r="84" spans="1:6" x14ac:dyDescent="0.3">
      <c r="A84" s="297" t="s">
        <v>342</v>
      </c>
      <c r="B84" s="298"/>
      <c r="C84" s="299"/>
      <c r="D84" s="65">
        <f>D83/(COUNT(B66:C82)*2)</f>
        <v>0.95454545454545459</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2</v>
      </c>
      <c r="C87" s="228"/>
      <c r="D87" s="222"/>
      <c r="E87" s="222"/>
      <c r="F87" s="221"/>
    </row>
    <row r="88" spans="1:6" ht="67.5" x14ac:dyDescent="0.4">
      <c r="A88" s="41" t="s">
        <v>319</v>
      </c>
      <c r="B88" s="237">
        <v>1</v>
      </c>
      <c r="C88" s="228"/>
      <c r="D88" s="222" t="s">
        <v>548</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482</v>
      </c>
      <c r="E94" s="221"/>
      <c r="F94" s="221"/>
    </row>
    <row r="95" spans="1:6" x14ac:dyDescent="0.3">
      <c r="A95" s="53" t="s">
        <v>329</v>
      </c>
      <c r="B95" s="237">
        <v>2</v>
      </c>
      <c r="C95" s="221"/>
      <c r="D95" s="222"/>
      <c r="E95" s="221"/>
      <c r="F95" s="221"/>
    </row>
    <row r="96" spans="1:6" ht="99" x14ac:dyDescent="0.3">
      <c r="A96" s="53" t="s">
        <v>330</v>
      </c>
      <c r="B96" s="237">
        <v>0</v>
      </c>
      <c r="C96" s="221"/>
      <c r="D96" s="222" t="s">
        <v>489</v>
      </c>
      <c r="E96" s="222" t="s">
        <v>534</v>
      </c>
      <c r="F96" s="221"/>
    </row>
    <row r="97" spans="1:6" x14ac:dyDescent="0.3">
      <c r="A97" s="41" t="s">
        <v>147</v>
      </c>
      <c r="B97" s="237">
        <v>2</v>
      </c>
      <c r="C97" s="221"/>
      <c r="D97" s="222"/>
      <c r="E97" s="221"/>
      <c r="F97" s="221"/>
    </row>
    <row r="98" spans="1:6" ht="36" x14ac:dyDescent="0.35">
      <c r="A98" s="89" t="s">
        <v>216</v>
      </c>
      <c r="B98" s="237">
        <v>2</v>
      </c>
      <c r="C98" s="248" t="str">
        <f>IF(B98=0, -5, "0")</f>
        <v>0</v>
      </c>
      <c r="D98" s="222" t="s">
        <v>549</v>
      </c>
      <c r="E98" s="221"/>
      <c r="F98" s="221"/>
    </row>
    <row r="99" spans="1:6" ht="18" x14ac:dyDescent="0.35">
      <c r="A99" s="88" t="s">
        <v>344</v>
      </c>
      <c r="B99" s="237">
        <v>2</v>
      </c>
      <c r="C99" s="248" t="str">
        <f>IF(B99=0, -5, "0")</f>
        <v>0</v>
      </c>
      <c r="D99" s="222"/>
      <c r="E99" s="221"/>
      <c r="F99" s="221"/>
    </row>
    <row r="100" spans="1:6" ht="33" x14ac:dyDescent="0.3">
      <c r="A100" s="94" t="s">
        <v>263</v>
      </c>
      <c r="B100" s="237">
        <v>0</v>
      </c>
      <c r="C100" s="221"/>
      <c r="D100" s="222" t="s">
        <v>551</v>
      </c>
      <c r="E100" s="222" t="s">
        <v>552</v>
      </c>
      <c r="F100" s="221"/>
    </row>
    <row r="101" spans="1:6" x14ac:dyDescent="0.3">
      <c r="A101" s="297" t="s">
        <v>38</v>
      </c>
      <c r="B101" s="298"/>
      <c r="C101" s="299"/>
      <c r="D101" s="214">
        <f>SUM(B87:C100)</f>
        <v>22</v>
      </c>
    </row>
    <row r="102" spans="1:6" x14ac:dyDescent="0.3">
      <c r="A102" s="297" t="s">
        <v>342</v>
      </c>
      <c r="B102" s="298"/>
      <c r="C102" s="299"/>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2</v>
      </c>
      <c r="C106" s="228"/>
      <c r="D106" s="234"/>
      <c r="E106" s="221"/>
      <c r="F106" s="221"/>
    </row>
    <row r="107" spans="1:6" s="50" customFormat="1" ht="33.75" customHeight="1" x14ac:dyDescent="0.4">
      <c r="A107" s="41" t="s">
        <v>207</v>
      </c>
      <c r="B107" s="237">
        <v>1</v>
      </c>
      <c r="C107" s="228"/>
      <c r="D107" s="240" t="s">
        <v>535</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40" t="s">
        <v>536</v>
      </c>
      <c r="E116" s="221"/>
      <c r="F116" s="221"/>
    </row>
    <row r="117" spans="1:6" s="50" customFormat="1" x14ac:dyDescent="0.3">
      <c r="A117" s="297" t="s">
        <v>38</v>
      </c>
      <c r="B117" s="298"/>
      <c r="C117" s="299"/>
      <c r="D117" s="214">
        <f>SUM(B106:C116)</f>
        <v>20</v>
      </c>
      <c r="E117" s="37"/>
      <c r="F117" s="37"/>
    </row>
    <row r="118" spans="1:6" s="50" customFormat="1" x14ac:dyDescent="0.3">
      <c r="A118" s="297" t="s">
        <v>342</v>
      </c>
      <c r="B118" s="298"/>
      <c r="C118" s="299"/>
      <c r="D118" s="65">
        <f>D117/(COUNT(B106:C116)*2)</f>
        <v>0.90909090909090906</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ht="49.5" x14ac:dyDescent="0.3">
      <c r="A121" s="87" t="s">
        <v>322</v>
      </c>
      <c r="B121" s="238">
        <v>1</v>
      </c>
      <c r="C121" s="221"/>
      <c r="D121" s="240" t="s">
        <v>485</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22" t="s">
        <v>537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484</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7" t="s">
        <v>38</v>
      </c>
      <c r="B132" s="298"/>
      <c r="C132" s="299"/>
      <c r="D132" s="214">
        <f>SUM(B121:C131)</f>
        <v>20</v>
      </c>
    </row>
    <row r="133" spans="1:6" x14ac:dyDescent="0.3">
      <c r="A133" s="297" t="s">
        <v>342</v>
      </c>
      <c r="B133" s="298"/>
      <c r="C133" s="299"/>
      <c r="D133" s="63">
        <f>D132/(COUNT(B121:C131)*2)</f>
        <v>0.90909090909090906</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t="s">
        <v>34</v>
      </c>
      <c r="C136" s="228"/>
      <c r="D136" s="230"/>
      <c r="E136" s="221"/>
      <c r="F136" s="221"/>
    </row>
    <row r="137" spans="1:6" ht="18" x14ac:dyDescent="0.35">
      <c r="A137" s="76" t="s">
        <v>140</v>
      </c>
      <c r="B137" s="237">
        <v>2</v>
      </c>
      <c r="C137" s="250" t="str">
        <f>IF(B137=0, -5, "0")</f>
        <v>0</v>
      </c>
      <c r="D137" s="240" t="s">
        <v>500</v>
      </c>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ht="19.5" customHeight="1" x14ac:dyDescent="0.3">
      <c r="A142" s="51" t="s">
        <v>351</v>
      </c>
      <c r="B142" s="237">
        <v>1</v>
      </c>
      <c r="C142" s="222"/>
      <c r="D142" s="240" t="s">
        <v>483</v>
      </c>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509</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297" t="s">
        <v>38</v>
      </c>
      <c r="B148" s="298"/>
      <c r="C148" s="299"/>
      <c r="D148" s="214">
        <f>SUM(B136:C147)</f>
        <v>5</v>
      </c>
    </row>
    <row r="149" spans="1:6" x14ac:dyDescent="0.3">
      <c r="A149" s="297" t="s">
        <v>342</v>
      </c>
      <c r="B149" s="298"/>
      <c r="C149" s="299"/>
      <c r="D149" s="65">
        <f>D148/(COUNT(B136:C147)*2)</f>
        <v>0.83333333333333337</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7" t="s">
        <v>38</v>
      </c>
      <c r="B160" s="300"/>
      <c r="C160" s="301"/>
      <c r="D160" s="215">
        <f>SUM(B152:C159)</f>
        <v>16</v>
      </c>
    </row>
    <row r="161" spans="1:6" x14ac:dyDescent="0.3">
      <c r="A161" s="297" t="s">
        <v>342</v>
      </c>
      <c r="B161" s="298"/>
      <c r="C161" s="299"/>
      <c r="D161" s="65">
        <f>D160/(COUNT(B152:C159)*2)</f>
        <v>1</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ht="66" x14ac:dyDescent="0.3">
      <c r="A165" s="41" t="s">
        <v>334</v>
      </c>
      <c r="B165" s="221">
        <v>1</v>
      </c>
      <c r="C165" s="221"/>
      <c r="D165" s="222" t="s">
        <v>538</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7" t="s">
        <v>38</v>
      </c>
      <c r="B168" s="298"/>
      <c r="C168" s="299"/>
      <c r="D168" s="214">
        <f>SUM(B164:C167)</f>
        <v>5</v>
      </c>
    </row>
    <row r="169" spans="1:6" x14ac:dyDescent="0.3">
      <c r="A169" s="297" t="s">
        <v>342</v>
      </c>
      <c r="B169" s="298"/>
      <c r="C169" s="299"/>
      <c r="D169" s="65">
        <f>D168/(COUNT(B164:C167)*2)</f>
        <v>0.83333333333333337</v>
      </c>
    </row>
    <row r="170" spans="1:6" s="50" customFormat="1" x14ac:dyDescent="0.3">
      <c r="A170" s="54"/>
      <c r="B170" s="55"/>
      <c r="C170" s="55"/>
      <c r="D170" s="56"/>
    </row>
    <row r="171" spans="1:6" ht="19.5" x14ac:dyDescent="0.4">
      <c r="A171" s="302" t="s">
        <v>17</v>
      </c>
      <c r="B171" s="303"/>
      <c r="C171" s="303"/>
      <c r="D171" s="303"/>
      <c r="E171" s="303"/>
      <c r="F171" s="303"/>
    </row>
    <row r="172" spans="1:6" ht="49.5" x14ac:dyDescent="0.3">
      <c r="A172" s="48" t="s">
        <v>202</v>
      </c>
      <c r="B172" s="221">
        <v>1</v>
      </c>
      <c r="C172" s="221"/>
      <c r="D172" s="222" t="s">
        <v>539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7" t="s">
        <v>38</v>
      </c>
      <c r="B176" s="298"/>
      <c r="C176" s="299"/>
      <c r="D176" s="214">
        <f>SUM(B172:C175)</f>
        <v>7</v>
      </c>
    </row>
    <row r="177" spans="1:6" x14ac:dyDescent="0.3">
      <c r="A177" s="297" t="s">
        <v>342</v>
      </c>
      <c r="B177" s="298"/>
      <c r="C177" s="299"/>
      <c r="D177" s="65">
        <f>D176/(COUNT(B172:C175)*2)</f>
        <v>0.875</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7" t="s">
        <v>38</v>
      </c>
      <c r="B185" s="298"/>
      <c r="C185" s="299"/>
      <c r="D185" s="214">
        <f>SUM(B180:C184)</f>
        <v>9</v>
      </c>
    </row>
    <row r="186" spans="1:6" x14ac:dyDescent="0.3">
      <c r="A186" s="297" t="s">
        <v>342</v>
      </c>
      <c r="B186" s="298"/>
      <c r="C186" s="299"/>
      <c r="D186" s="65">
        <f>D185/(COUNT(B180:C184)*2)</f>
        <v>0.9</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ht="33" x14ac:dyDescent="0.3">
      <c r="A192" s="96" t="s">
        <v>212</v>
      </c>
      <c r="B192" s="221">
        <v>1</v>
      </c>
      <c r="C192" s="221"/>
      <c r="D192" s="222" t="s">
        <v>511</v>
      </c>
      <c r="E192" s="221"/>
      <c r="F192" s="221"/>
    </row>
    <row r="193" spans="1:4" x14ac:dyDescent="0.3">
      <c r="A193" s="297" t="s">
        <v>38</v>
      </c>
      <c r="B193" s="298"/>
      <c r="C193" s="299"/>
      <c r="D193" s="97">
        <f>SUM(B189:C192)</f>
        <v>5</v>
      </c>
    </row>
    <row r="194" spans="1:4" x14ac:dyDescent="0.3">
      <c r="A194" s="297" t="s">
        <v>342</v>
      </c>
      <c r="B194" s="298"/>
      <c r="C194" s="299"/>
      <c r="D194" s="65">
        <f>D193/(COUNT(B189:C192)*2)</f>
        <v>0.83333333333333337</v>
      </c>
    </row>
    <row r="196" spans="1:4" ht="18" x14ac:dyDescent="0.35">
      <c r="A196" s="121" t="s">
        <v>550</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0.88118811881188119</v>
      </c>
    </row>
  </sheetData>
  <sheetProtection algorithmName="SHA-512" hashValue="opd5k3WOGiXXnPlApTlaeGdsK1O3A2i2XI5ki0sZPh6aF34qi7ZcI8KaonrkqluCt2s5CT2HObsPWJeLcYA0Qw==" saltValue="tPLeI3v8n0mSMGpA8tg9Ow=="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36:B147 B152:B159 B164:B167 B172:B175 B180:B184 B66:B82">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Nabeul</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4"/>
      <c r="C10" s="294"/>
      <c r="D10" s="294"/>
      <c r="E10" s="294"/>
      <c r="F10" s="294"/>
      <c r="G10" s="216"/>
      <c r="H10" s="216"/>
      <c r="I10" s="213"/>
    </row>
    <row r="11" spans="1:9" ht="24.75" x14ac:dyDescent="0.5">
      <c r="A11" s="38" t="s">
        <v>45</v>
      </c>
      <c r="B11" s="289"/>
      <c r="C11" s="289"/>
      <c r="D11" s="289"/>
      <c r="E11" s="289"/>
      <c r="F11" s="289"/>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8" t="s">
        <v>18</v>
      </c>
      <c r="B26" s="279"/>
      <c r="C26" s="279"/>
      <c r="D26" s="279"/>
      <c r="E26" s="279"/>
      <c r="F26" s="27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7" t="s">
        <v>137</v>
      </c>
      <c r="B43" s="277"/>
      <c r="C43" s="277"/>
      <c r="D43" s="277"/>
      <c r="E43" s="277"/>
      <c r="F43" s="277"/>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8" t="s">
        <v>65</v>
      </c>
      <c r="B57" s="279"/>
      <c r="C57" s="279"/>
      <c r="D57" s="279"/>
      <c r="E57" s="279"/>
      <c r="F57" s="27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8" t="s">
        <v>25</v>
      </c>
      <c r="B84" s="279"/>
      <c r="C84" s="279"/>
      <c r="D84" s="279"/>
      <c r="E84" s="279"/>
      <c r="F84" s="27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7" t="s">
        <v>129</v>
      </c>
      <c r="B99" s="277"/>
      <c r="C99" s="277"/>
      <c r="D99" s="277"/>
      <c r="E99" s="277"/>
      <c r="F99" s="277"/>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8" t="s">
        <v>133</v>
      </c>
      <c r="B113" s="279"/>
      <c r="C113" s="279"/>
      <c r="D113" s="279"/>
      <c r="E113" s="279"/>
      <c r="F113" s="27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8" t="s">
        <v>73</v>
      </c>
      <c r="B137" s="279"/>
      <c r="C137" s="279"/>
      <c r="D137" s="279"/>
      <c r="E137" s="279"/>
      <c r="F137" s="27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7" t="s">
        <v>130</v>
      </c>
      <c r="B152" s="277"/>
      <c r="C152" s="277"/>
      <c r="D152" s="277"/>
      <c r="E152" s="277"/>
      <c r="F152" s="277"/>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8" t="s">
        <v>134</v>
      </c>
      <c r="B166" s="279"/>
      <c r="C166" s="279"/>
      <c r="D166" s="279"/>
      <c r="E166" s="279"/>
      <c r="F166" s="27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7" t="s">
        <v>167</v>
      </c>
      <c r="B192" s="277"/>
      <c r="C192" s="277"/>
      <c r="D192" s="277"/>
      <c r="E192" s="277"/>
      <c r="F192" s="277"/>
    </row>
    <row r="193" spans="1:7" x14ac:dyDescent="0.25">
      <c r="A193" s="189">
        <f>B11</f>
        <v>0</v>
      </c>
      <c r="B193" s="6"/>
      <c r="C193" s="7"/>
      <c r="D193" s="6"/>
    </row>
    <row r="194" spans="1:7" ht="18" x14ac:dyDescent="0.25">
      <c r="A194" s="278" t="s">
        <v>158</v>
      </c>
      <c r="B194" s="279"/>
      <c r="C194" s="279"/>
      <c r="D194" s="279"/>
      <c r="E194" s="279"/>
      <c r="F194" s="27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8" t="s">
        <v>76</v>
      </c>
      <c r="B209" s="279"/>
      <c r="C209" s="279"/>
      <c r="D209" s="279"/>
      <c r="E209" s="279"/>
      <c r="F209" s="27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8" t="s">
        <v>191</v>
      </c>
      <c r="B232" s="279"/>
      <c r="C232" s="279"/>
      <c r="D232" s="279"/>
      <c r="E232" s="279"/>
      <c r="F232" s="27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0</v>
      </c>
      <c r="B249" s="6"/>
      <c r="C249" s="7"/>
      <c r="D249" s="6"/>
    </row>
    <row r="250" spans="1:6" s="3" customFormat="1" ht="18" x14ac:dyDescent="0.25">
      <c r="A250" s="278" t="s">
        <v>79</v>
      </c>
      <c r="B250" s="279"/>
      <c r="C250" s="279"/>
      <c r="D250" s="279"/>
      <c r="E250" s="279"/>
      <c r="F250" s="27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0</v>
      </c>
      <c r="B292" s="6"/>
      <c r="C292" s="7"/>
      <c r="D292" s="59"/>
    </row>
    <row r="293" spans="1:7" ht="18" x14ac:dyDescent="0.25">
      <c r="A293" s="278" t="s">
        <v>19</v>
      </c>
      <c r="B293" s="279"/>
      <c r="C293" s="279"/>
      <c r="D293" s="279"/>
      <c r="E293" s="279"/>
      <c r="F293" s="27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8" t="s">
        <v>122</v>
      </c>
      <c r="B305" s="279"/>
      <c r="C305" s="279"/>
      <c r="D305" s="279"/>
      <c r="E305" s="279"/>
      <c r="F305" s="27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7" t="s">
        <v>21</v>
      </c>
      <c r="B324" s="277"/>
      <c r="C324" s="277"/>
      <c r="D324" s="277"/>
      <c r="E324" s="277"/>
      <c r="F324" s="277"/>
    </row>
    <row r="325" spans="1:9" x14ac:dyDescent="0.25">
      <c r="A325" s="193">
        <f>B11</f>
        <v>0</v>
      </c>
      <c r="B325" s="6"/>
      <c r="C325" s="7"/>
      <c r="D325" s="6"/>
    </row>
    <row r="326" spans="1:9" ht="18" x14ac:dyDescent="0.25">
      <c r="A326" s="278" t="s">
        <v>12</v>
      </c>
      <c r="B326" s="279"/>
      <c r="C326" s="279"/>
      <c r="D326" s="279"/>
      <c r="E326" s="279"/>
      <c r="F326" s="27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8" t="s">
        <v>25</v>
      </c>
      <c r="B339" s="279"/>
      <c r="C339" s="279"/>
      <c r="D339" s="279"/>
      <c r="E339" s="279"/>
      <c r="F339" s="27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7" t="s">
        <v>8</v>
      </c>
      <c r="B352" s="277"/>
      <c r="C352" s="277"/>
      <c r="D352" s="277"/>
      <c r="E352" s="277"/>
      <c r="F352" s="277"/>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8" t="s">
        <v>25</v>
      </c>
      <c r="B366" s="279"/>
      <c r="C366" s="279"/>
      <c r="D366" s="279"/>
      <c r="E366" s="279"/>
      <c r="F366" s="27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8" t="s">
        <v>124</v>
      </c>
      <c r="B382" s="279"/>
      <c r="C382" s="279"/>
      <c r="D382" s="279"/>
      <c r="E382" s="279"/>
      <c r="F382" s="27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7" t="s">
        <v>374</v>
      </c>
      <c r="B435" s="277"/>
      <c r="C435" s="277"/>
      <c r="D435" s="277"/>
      <c r="E435" s="277"/>
      <c r="F435" s="277"/>
    </row>
    <row r="436" spans="1:7" x14ac:dyDescent="0.25">
      <c r="A436" s="195">
        <f>+B11</f>
        <v>0</v>
      </c>
      <c r="B436" s="6"/>
      <c r="C436" s="7"/>
      <c r="D436" s="6"/>
    </row>
    <row r="437" spans="1:7" ht="18" x14ac:dyDescent="0.25">
      <c r="A437" s="278" t="s">
        <v>375</v>
      </c>
      <c r="B437" s="279"/>
      <c r="C437" s="279"/>
      <c r="D437" s="279"/>
      <c r="E437" s="279"/>
      <c r="F437" s="27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8" t="s">
        <v>31</v>
      </c>
      <c r="B444" s="279"/>
      <c r="C444" s="279"/>
      <c r="D444" s="279"/>
      <c r="E444" s="279"/>
      <c r="F444" s="27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7" t="s">
        <v>152</v>
      </c>
      <c r="B494" s="277"/>
      <c r="C494" s="277"/>
      <c r="D494" s="277"/>
      <c r="E494" s="277"/>
      <c r="F494" s="27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Nabeul</v>
      </c>
      <c r="B7" s="292"/>
      <c r="C7" s="292"/>
      <c r="D7" s="292"/>
      <c r="E7" s="292"/>
      <c r="F7" s="292"/>
      <c r="G7" s="216"/>
      <c r="H7" s="216"/>
      <c r="I7" s="216"/>
    </row>
    <row r="8" spans="1:9" s="36" customFormat="1" ht="24.75" x14ac:dyDescent="0.5">
      <c r="A8" s="38" t="s">
        <v>44</v>
      </c>
      <c r="B8" s="308">
        <f>'A3 Exploitation'!B9:F9</f>
        <v>0</v>
      </c>
      <c r="C8" s="308"/>
      <c r="D8" s="308"/>
      <c r="E8" s="308"/>
      <c r="F8" s="308"/>
      <c r="G8" s="216"/>
      <c r="H8" s="216"/>
      <c r="I8" s="216"/>
    </row>
    <row r="9" spans="1:9" s="36" customFormat="1" ht="24.75" x14ac:dyDescent="0.5">
      <c r="A9" s="39" t="s">
        <v>46</v>
      </c>
      <c r="B9" s="309">
        <f>'A3 Exploitation'!B10:F10</f>
        <v>0</v>
      </c>
      <c r="C9" s="309"/>
      <c r="D9" s="309"/>
      <c r="E9" s="309"/>
      <c r="F9" s="309"/>
      <c r="G9" s="216"/>
      <c r="H9" s="216"/>
      <c r="I9" s="216"/>
    </row>
    <row r="10" spans="1:9" s="36" customFormat="1" ht="24.75" x14ac:dyDescent="0.5">
      <c r="A10" s="38" t="s">
        <v>45</v>
      </c>
      <c r="B10" s="306">
        <f>'A3 Exploitation'!B11:F11</f>
        <v>0</v>
      </c>
      <c r="C10" s="306"/>
      <c r="D10" s="306"/>
      <c r="E10" s="306"/>
      <c r="F10" s="306"/>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00"/>
      <c r="C22" s="301"/>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7" x14ac:dyDescent="0.3">
      <c r="A33" s="297" t="s">
        <v>342</v>
      </c>
      <c r="B33" s="298"/>
      <c r="C33" s="299"/>
      <c r="D33" s="65">
        <f>D32/(COUNT(B26:C31)*2)</f>
        <v>0</v>
      </c>
    </row>
    <row r="34" spans="1:7" s="50" customFormat="1" x14ac:dyDescent="0.3">
      <c r="A34" s="54"/>
      <c r="B34" s="55"/>
      <c r="C34" s="55"/>
      <c r="D34" s="56"/>
    </row>
    <row r="35" spans="1:7" s="50" customFormat="1" ht="19.5" x14ac:dyDescent="0.4">
      <c r="A35" s="295" t="s">
        <v>246</v>
      </c>
      <c r="B35" s="296"/>
      <c r="C35" s="296"/>
      <c r="D35" s="296"/>
      <c r="E35" s="296"/>
      <c r="F35" s="29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7" t="s">
        <v>38</v>
      </c>
      <c r="B41" s="298"/>
      <c r="C41" s="299"/>
      <c r="D41" s="214">
        <f>SUM(B36:C40)</f>
        <v>0</v>
      </c>
      <c r="E41" s="37"/>
      <c r="F41" s="37"/>
    </row>
    <row r="42" spans="1:7" s="50" customFormat="1" x14ac:dyDescent="0.3">
      <c r="A42" s="297" t="s">
        <v>342</v>
      </c>
      <c r="B42" s="298"/>
      <c r="C42" s="299"/>
      <c r="D42" s="65">
        <f>D41/(COUNT(B36:C40)*2)</f>
        <v>0</v>
      </c>
      <c r="E42" s="37"/>
      <c r="F42" s="37"/>
    </row>
    <row r="43" spans="1:7" s="50" customFormat="1" x14ac:dyDescent="0.3">
      <c r="A43" s="90"/>
      <c r="B43" s="91"/>
      <c r="C43" s="91"/>
      <c r="D43" s="92"/>
    </row>
    <row r="44" spans="1:7" ht="19.5" x14ac:dyDescent="0.4">
      <c r="A44" s="304" t="s">
        <v>21</v>
      </c>
      <c r="B44" s="305"/>
      <c r="C44" s="305"/>
      <c r="D44" s="305"/>
      <c r="E44" s="305"/>
      <c r="F44" s="305"/>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0"/>
      <c r="C160" s="301"/>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5" sqref="A283 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5">
      <c r="A8" s="292" t="str">
        <f>'Page de garde'!D18</f>
        <v>Nabeul</v>
      </c>
      <c r="B8" s="292"/>
      <c r="C8" s="292"/>
      <c r="D8" s="292"/>
      <c r="E8" s="292"/>
      <c r="F8" s="292"/>
      <c r="G8" s="216"/>
      <c r="H8" s="216"/>
      <c r="I8" s="213"/>
    </row>
    <row r="9" spans="1:9" ht="24.75" x14ac:dyDescent="0.5">
      <c r="A9" s="38" t="s">
        <v>44</v>
      </c>
      <c r="B9" s="293"/>
      <c r="C9" s="293"/>
      <c r="D9" s="293"/>
      <c r="E9" s="293"/>
      <c r="F9" s="293"/>
      <c r="G9" s="216"/>
      <c r="H9" s="216"/>
      <c r="I9" s="213"/>
    </row>
    <row r="10" spans="1:9" ht="24.75" x14ac:dyDescent="0.5">
      <c r="A10" s="39" t="s">
        <v>46</v>
      </c>
      <c r="B10" s="294"/>
      <c r="C10" s="294"/>
      <c r="D10" s="294"/>
      <c r="E10" s="294"/>
      <c r="F10" s="294"/>
      <c r="G10" s="216"/>
      <c r="H10" s="216"/>
      <c r="I10" s="213"/>
    </row>
    <row r="11" spans="1:9" ht="24.75" x14ac:dyDescent="0.5">
      <c r="A11" s="38" t="s">
        <v>45</v>
      </c>
      <c r="B11" s="289"/>
      <c r="C11" s="289"/>
      <c r="D11" s="289"/>
      <c r="E11" s="289"/>
      <c r="F11" s="289"/>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7" t="s">
        <v>0</v>
      </c>
      <c r="B16" s="277"/>
      <c r="C16" s="277"/>
      <c r="D16" s="277"/>
      <c r="E16" s="277"/>
      <c r="F16" s="277"/>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8" t="s">
        <v>18</v>
      </c>
      <c r="B26" s="279"/>
      <c r="C26" s="279"/>
      <c r="D26" s="279"/>
      <c r="E26" s="279"/>
      <c r="F26" s="27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7" t="s">
        <v>137</v>
      </c>
      <c r="B43" s="277"/>
      <c r="C43" s="277"/>
      <c r="D43" s="277"/>
      <c r="E43" s="277"/>
      <c r="F43" s="277"/>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8" t="s">
        <v>65</v>
      </c>
      <c r="B57" s="279"/>
      <c r="C57" s="279"/>
      <c r="D57" s="279"/>
      <c r="E57" s="279"/>
      <c r="F57" s="27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8" t="s">
        <v>25</v>
      </c>
      <c r="B84" s="279"/>
      <c r="C84" s="279"/>
      <c r="D84" s="279"/>
      <c r="E84" s="279"/>
      <c r="F84" s="27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7" t="s">
        <v>129</v>
      </c>
      <c r="B99" s="277"/>
      <c r="C99" s="277"/>
      <c r="D99" s="277"/>
      <c r="E99" s="277"/>
      <c r="F99" s="277"/>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8" t="s">
        <v>133</v>
      </c>
      <c r="B113" s="279"/>
      <c r="C113" s="279"/>
      <c r="D113" s="279"/>
      <c r="E113" s="279"/>
      <c r="F113" s="27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8" t="s">
        <v>73</v>
      </c>
      <c r="B137" s="279"/>
      <c r="C137" s="279"/>
      <c r="D137" s="279"/>
      <c r="E137" s="279"/>
      <c r="F137" s="27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7" t="s">
        <v>130</v>
      </c>
      <c r="B152" s="277"/>
      <c r="C152" s="277"/>
      <c r="D152" s="277"/>
      <c r="E152" s="277"/>
      <c r="F152" s="277"/>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8" t="s">
        <v>134</v>
      </c>
      <c r="B166" s="279"/>
      <c r="C166" s="279"/>
      <c r="D166" s="279"/>
      <c r="E166" s="279"/>
      <c r="F166" s="27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7" t="s">
        <v>167</v>
      </c>
      <c r="B192" s="277"/>
      <c r="C192" s="277"/>
      <c r="D192" s="277"/>
      <c r="E192" s="277"/>
      <c r="F192" s="277"/>
    </row>
    <row r="193" spans="1:7" x14ac:dyDescent="0.25">
      <c r="A193" s="189">
        <f>B11</f>
        <v>0</v>
      </c>
      <c r="B193" s="6"/>
      <c r="C193" s="7"/>
      <c r="D193" s="6"/>
    </row>
    <row r="194" spans="1:7" ht="18" x14ac:dyDescent="0.25">
      <c r="A194" s="278" t="s">
        <v>158</v>
      </c>
      <c r="B194" s="279"/>
      <c r="C194" s="279"/>
      <c r="D194" s="279"/>
      <c r="E194" s="279"/>
      <c r="F194" s="27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8" t="s">
        <v>76</v>
      </c>
      <c r="B209" s="279"/>
      <c r="C209" s="279"/>
      <c r="D209" s="279"/>
      <c r="E209" s="279"/>
      <c r="F209" s="27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8" t="s">
        <v>191</v>
      </c>
      <c r="B232" s="279"/>
      <c r="C232" s="279"/>
      <c r="D232" s="279"/>
      <c r="E232" s="279"/>
      <c r="F232" s="27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7" t="s">
        <v>78</v>
      </c>
      <c r="B248" s="277"/>
      <c r="C248" s="277"/>
      <c r="D248" s="277"/>
      <c r="E248" s="277"/>
      <c r="F248" s="277"/>
    </row>
    <row r="249" spans="1:6" s="3" customFormat="1" x14ac:dyDescent="0.25">
      <c r="A249" s="183">
        <f>B11</f>
        <v>0</v>
      </c>
      <c r="B249" s="6"/>
      <c r="C249" s="7"/>
      <c r="D249" s="6"/>
    </row>
    <row r="250" spans="1:6" s="3" customFormat="1" ht="18" x14ac:dyDescent="0.25">
      <c r="A250" s="278" t="s">
        <v>79</v>
      </c>
      <c r="B250" s="279"/>
      <c r="C250" s="279"/>
      <c r="D250" s="279"/>
      <c r="E250" s="279"/>
      <c r="F250" s="27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8" t="s">
        <v>81</v>
      </c>
      <c r="B266" s="279"/>
      <c r="C266" s="279"/>
      <c r="D266" s="279"/>
      <c r="E266" s="279"/>
      <c r="F266" s="27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67"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7" t="s">
        <v>4</v>
      </c>
      <c r="B291" s="277"/>
      <c r="C291" s="277"/>
      <c r="D291" s="277"/>
      <c r="E291" s="277"/>
      <c r="F291" s="277"/>
    </row>
    <row r="292" spans="1:7" x14ac:dyDescent="0.25">
      <c r="A292" s="192">
        <f>B11</f>
        <v>0</v>
      </c>
      <c r="B292" s="6"/>
      <c r="C292" s="7"/>
      <c r="D292" s="59"/>
    </row>
    <row r="293" spans="1:7" ht="18" x14ac:dyDescent="0.25">
      <c r="A293" s="278" t="s">
        <v>19</v>
      </c>
      <c r="B293" s="279"/>
      <c r="C293" s="279"/>
      <c r="D293" s="279"/>
      <c r="E293" s="279"/>
      <c r="F293" s="27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8" t="s">
        <v>122</v>
      </c>
      <c r="B305" s="279"/>
      <c r="C305" s="279"/>
      <c r="D305" s="279"/>
      <c r="E305" s="279"/>
      <c r="F305" s="27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7" t="s">
        <v>21</v>
      </c>
      <c r="B324" s="277"/>
      <c r="C324" s="277"/>
      <c r="D324" s="277"/>
      <c r="E324" s="277"/>
      <c r="F324" s="277"/>
    </row>
    <row r="325" spans="1:9" x14ac:dyDescent="0.25">
      <c r="A325" s="193">
        <f>B11</f>
        <v>0</v>
      </c>
      <c r="B325" s="6"/>
      <c r="C325" s="7"/>
      <c r="D325" s="6"/>
    </row>
    <row r="326" spans="1:9" ht="18" x14ac:dyDescent="0.25">
      <c r="A326" s="278" t="s">
        <v>12</v>
      </c>
      <c r="B326" s="279"/>
      <c r="C326" s="279"/>
      <c r="D326" s="279"/>
      <c r="E326" s="279"/>
      <c r="F326" s="27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8" t="s">
        <v>25</v>
      </c>
      <c r="B339" s="279"/>
      <c r="C339" s="279"/>
      <c r="D339" s="279"/>
      <c r="E339" s="279"/>
      <c r="F339" s="27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7" t="s">
        <v>8</v>
      </c>
      <c r="B352" s="277"/>
      <c r="C352" s="277"/>
      <c r="D352" s="277"/>
      <c r="E352" s="277"/>
      <c r="F352" s="277"/>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8" t="s">
        <v>25</v>
      </c>
      <c r="B366" s="279"/>
      <c r="C366" s="279"/>
      <c r="D366" s="279"/>
      <c r="E366" s="279"/>
      <c r="F366" s="27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8" t="s">
        <v>124</v>
      </c>
      <c r="B382" s="279"/>
      <c r="C382" s="279"/>
      <c r="D382" s="279"/>
      <c r="E382" s="279"/>
      <c r="F382" s="27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8" t="s">
        <v>29</v>
      </c>
      <c r="B391" s="279"/>
      <c r="C391" s="279"/>
      <c r="D391" s="279"/>
      <c r="E391" s="279"/>
      <c r="F391" s="27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7" t="s">
        <v>125</v>
      </c>
      <c r="B405" s="277"/>
      <c r="C405" s="277"/>
      <c r="D405" s="277"/>
      <c r="E405" s="277"/>
      <c r="F405" s="277"/>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7" t="s">
        <v>374</v>
      </c>
      <c r="B435" s="277"/>
      <c r="C435" s="277"/>
      <c r="D435" s="277"/>
      <c r="E435" s="277"/>
      <c r="F435" s="277"/>
    </row>
    <row r="436" spans="1:7" x14ac:dyDescent="0.25">
      <c r="A436" s="195">
        <f>+B11</f>
        <v>0</v>
      </c>
      <c r="B436" s="6"/>
      <c r="C436" s="7"/>
      <c r="D436" s="6"/>
    </row>
    <row r="437" spans="1:7" ht="18" x14ac:dyDescent="0.25">
      <c r="A437" s="278" t="s">
        <v>375</v>
      </c>
      <c r="B437" s="279"/>
      <c r="C437" s="279"/>
      <c r="D437" s="279"/>
      <c r="E437" s="279"/>
      <c r="F437" s="27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8" t="s">
        <v>31</v>
      </c>
      <c r="B444" s="279"/>
      <c r="C444" s="279"/>
      <c r="D444" s="279"/>
      <c r="E444" s="279"/>
      <c r="F444" s="27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7" t="s">
        <v>180</v>
      </c>
      <c r="B454" s="277"/>
      <c r="C454" s="277"/>
      <c r="D454" s="277"/>
      <c r="E454" s="277"/>
      <c r="F454" s="27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7" t="s">
        <v>87</v>
      </c>
      <c r="B464" s="277"/>
      <c r="C464" s="277"/>
      <c r="D464" s="277"/>
      <c r="E464" s="277"/>
      <c r="F464" s="27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7" t="s">
        <v>151</v>
      </c>
      <c r="B473" s="277"/>
      <c r="C473" s="277"/>
      <c r="D473" s="277"/>
      <c r="E473" s="277"/>
      <c r="F473" s="27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7" t="s">
        <v>152</v>
      </c>
      <c r="B494" s="277"/>
      <c r="C494" s="277"/>
      <c r="D494" s="277"/>
      <c r="E494" s="277"/>
      <c r="F494" s="27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1" t="s">
        <v>52</v>
      </c>
      <c r="B6" s="291"/>
      <c r="C6" s="291"/>
      <c r="D6" s="291"/>
      <c r="E6" s="291"/>
      <c r="F6" s="291"/>
      <c r="G6" s="216"/>
      <c r="H6" s="216"/>
      <c r="I6" s="216"/>
    </row>
    <row r="7" spans="1:9" s="36" customFormat="1" ht="21.75" customHeight="1" x14ac:dyDescent="0.5">
      <c r="A7" s="292" t="str">
        <f>'A1 Exploitation'!A8:F8</f>
        <v>Nabeul</v>
      </c>
      <c r="B7" s="292"/>
      <c r="C7" s="292"/>
      <c r="D7" s="292"/>
      <c r="E7" s="292"/>
      <c r="F7" s="292"/>
      <c r="G7" s="216"/>
      <c r="H7" s="216"/>
      <c r="I7" s="216"/>
    </row>
    <row r="8" spans="1:9" s="36" customFormat="1" ht="24.75" x14ac:dyDescent="0.5">
      <c r="A8" s="38" t="s">
        <v>44</v>
      </c>
      <c r="B8" s="308">
        <f>'A4 Exploitation'!B9:F9</f>
        <v>0</v>
      </c>
      <c r="C8" s="308"/>
      <c r="D8" s="308"/>
      <c r="E8" s="308"/>
      <c r="F8" s="308"/>
      <c r="G8" s="216"/>
      <c r="H8" s="216"/>
      <c r="I8" s="216"/>
    </row>
    <row r="9" spans="1:9" s="36" customFormat="1" ht="24.75" x14ac:dyDescent="0.5">
      <c r="A9" s="39" t="s">
        <v>46</v>
      </c>
      <c r="B9" s="309">
        <f>'A4 Exploitation'!B10:F10</f>
        <v>0</v>
      </c>
      <c r="C9" s="309"/>
      <c r="D9" s="309"/>
      <c r="E9" s="309"/>
      <c r="F9" s="309"/>
      <c r="G9" s="216"/>
      <c r="H9" s="216"/>
      <c r="I9" s="216"/>
    </row>
    <row r="10" spans="1:9" s="36" customFormat="1" ht="24.75" x14ac:dyDescent="0.5">
      <c r="A10" s="38" t="s">
        <v>45</v>
      </c>
      <c r="B10" s="306">
        <f>'A4 Exploitation'!B11:F11</f>
        <v>0</v>
      </c>
      <c r="C10" s="306"/>
      <c r="D10" s="306"/>
      <c r="E10" s="306"/>
      <c r="F10" s="306"/>
      <c r="G10" s="216"/>
      <c r="H10" s="216"/>
      <c r="I10" s="216"/>
    </row>
    <row r="11" spans="1:9" s="36" customFormat="1" ht="24.75" x14ac:dyDescent="0.5">
      <c r="A11" s="38" t="s">
        <v>341</v>
      </c>
      <c r="B11" s="314">
        <f>D198</f>
        <v>0</v>
      </c>
      <c r="C11" s="314"/>
      <c r="D11" s="314"/>
      <c r="E11" s="314"/>
      <c r="F11" s="314"/>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00"/>
      <c r="C22" s="301"/>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0"/>
      <c r="C160" s="301"/>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2017-07-01T12:39:05Z</cp:lastPrinted>
  <dcterms:created xsi:type="dcterms:W3CDTF">2015-10-03T07:44:26Z</dcterms:created>
  <dcterms:modified xsi:type="dcterms:W3CDTF">2017-07-01T12:47:06Z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