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7995" tabRatio="998" firstSheet="5" activeTab="11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D62" i="27" s="1"/>
  <c r="D63" i="27" s="1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D117" i="23" s="1"/>
  <c r="D118" i="23" s="1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D62" i="19" s="1"/>
  <c r="D63" i="19" s="1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C498" i="24"/>
  <c r="D500" i="24" s="1"/>
  <c r="D501" i="24" s="1"/>
  <c r="C477" i="24"/>
  <c r="D491" i="24" s="1"/>
  <c r="D492" i="24" s="1"/>
  <c r="C476" i="24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D399" i="24" s="1"/>
  <c r="C387" i="24"/>
  <c r="C384" i="24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D285" i="24" s="1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D110" i="24" s="1"/>
  <c r="D111" i="24" s="1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D206" i="22" s="1"/>
  <c r="D207" i="22" s="1"/>
  <c r="A193" i="22"/>
  <c r="C180" i="22"/>
  <c r="C176" i="22"/>
  <c r="C174" i="22"/>
  <c r="C172" i="22"/>
  <c r="C160" i="22"/>
  <c r="D163" i="22" s="1"/>
  <c r="A153" i="22"/>
  <c r="D146" i="22"/>
  <c r="C143" i="22"/>
  <c r="C141" i="22"/>
  <c r="C140" i="22"/>
  <c r="C129" i="22"/>
  <c r="C127" i="22"/>
  <c r="C125" i="22"/>
  <c r="C121" i="22"/>
  <c r="C109" i="22"/>
  <c r="D110" i="22" s="1"/>
  <c r="D111" i="22" s="1"/>
  <c r="C107" i="22"/>
  <c r="A100" i="22"/>
  <c r="C87" i="22"/>
  <c r="D93" i="22" s="1"/>
  <c r="D94" i="22" s="1"/>
  <c r="C76" i="22"/>
  <c r="C75" i="22"/>
  <c r="C70" i="22"/>
  <c r="C64" i="22"/>
  <c r="C62" i="22"/>
  <c r="D81" i="22" s="1"/>
  <c r="C53" i="22"/>
  <c r="C51" i="22"/>
  <c r="D54" i="22" s="1"/>
  <c r="D55" i="22" s="1"/>
  <c r="A44" i="22"/>
  <c r="C33" i="22"/>
  <c r="D37" i="22" s="1"/>
  <c r="C28" i="22"/>
  <c r="D23" i="22"/>
  <c r="D24" i="22" s="1"/>
  <c r="A17" i="22"/>
  <c r="A8" i="22"/>
  <c r="D503" i="20"/>
  <c r="C498" i="20"/>
  <c r="D500" i="20" s="1"/>
  <c r="D491" i="20"/>
  <c r="D492" i="20" s="1"/>
  <c r="C477" i="20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D429" i="20" s="1"/>
  <c r="C423" i="20"/>
  <c r="C419" i="20"/>
  <c r="C413" i="20"/>
  <c r="D415" i="20" s="1"/>
  <c r="D416" i="20" s="1"/>
  <c r="A406" i="20"/>
  <c r="C396" i="20"/>
  <c r="C395" i="20"/>
  <c r="D399" i="20" s="1"/>
  <c r="C387" i="20"/>
  <c r="C384" i="20"/>
  <c r="C374" i="20"/>
  <c r="C369" i="20"/>
  <c r="D379" i="20" s="1"/>
  <c r="D380" i="20" s="1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D110" i="20" s="1"/>
  <c r="D111" i="20" s="1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D54" i="20" s="1"/>
  <c r="D55" i="20" s="1"/>
  <c r="A44" i="20"/>
  <c r="C33" i="20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D399" i="18" s="1"/>
  <c r="C387" i="18"/>
  <c r="C384" i="18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D37" i="18" s="1"/>
  <c r="C28" i="18"/>
  <c r="D23" i="18"/>
  <c r="D24" i="18" s="1"/>
  <c r="A17" i="18"/>
  <c r="A8" i="18"/>
  <c r="C419" i="16"/>
  <c r="C423" i="16"/>
  <c r="D451" i="24" l="1"/>
  <c r="D452" i="24" s="1"/>
  <c r="D443" i="24"/>
  <c r="D318" i="20"/>
  <c r="D101" i="23"/>
  <c r="D102" i="23" s="1"/>
  <c r="D242" i="18"/>
  <c r="D318" i="18"/>
  <c r="D336" i="18"/>
  <c r="D337" i="18" s="1"/>
  <c r="D336" i="20"/>
  <c r="D337" i="20" s="1"/>
  <c r="D285" i="18"/>
  <c r="D349" i="18"/>
  <c r="D350" i="18" s="1"/>
  <c r="D134" i="20"/>
  <c r="D135" i="20" s="1"/>
  <c r="D146" i="20"/>
  <c r="D149" i="20" s="1"/>
  <c r="D150" i="20" s="1"/>
  <c r="D54" i="24"/>
  <c r="D55" i="24" s="1"/>
  <c r="D186" i="26"/>
  <c r="D187" i="26" s="1"/>
  <c r="D229" i="26"/>
  <c r="D230" i="26" s="1"/>
  <c r="D491" i="26"/>
  <c r="D492" i="26" s="1"/>
  <c r="D62" i="21"/>
  <c r="D63" i="21" s="1"/>
  <c r="D101" i="21"/>
  <c r="D102" i="21" s="1"/>
  <c r="D160" i="27"/>
  <c r="D161" i="27" s="1"/>
  <c r="D263" i="18"/>
  <c r="D264" i="18" s="1"/>
  <c r="D54" i="18"/>
  <c r="D55" i="18" s="1"/>
  <c r="D429" i="18"/>
  <c r="D37" i="20"/>
  <c r="D38" i="20" s="1"/>
  <c r="D229" i="22"/>
  <c r="D230" i="22" s="1"/>
  <c r="D242" i="22"/>
  <c r="D263" i="22"/>
  <c r="D264" i="22" s="1"/>
  <c r="D318" i="22"/>
  <c r="D336" i="22"/>
  <c r="D337" i="22" s="1"/>
  <c r="D37" i="24"/>
  <c r="D37" i="26"/>
  <c r="D110" i="26"/>
  <c r="D111" i="26" s="1"/>
  <c r="D388" i="26"/>
  <c r="D389" i="26" s="1"/>
  <c r="D62" i="25"/>
  <c r="D63" i="25" s="1"/>
  <c r="D101" i="25"/>
  <c r="D102" i="25" s="1"/>
  <c r="D117" i="25"/>
  <c r="D118" i="25" s="1"/>
  <c r="D134" i="18"/>
  <c r="D135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42" i="26"/>
  <c r="D245" i="26" s="1"/>
  <c r="D246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451" i="22"/>
  <c r="D452" i="22" s="1"/>
  <c r="D146" i="18"/>
  <c r="D149" i="18" s="1"/>
  <c r="D150" i="18" s="1"/>
  <c r="D451" i="18"/>
  <c r="D452" i="18" s="1"/>
  <c r="D186" i="18"/>
  <c r="D187" i="18" s="1"/>
  <c r="D229" i="18"/>
  <c r="D230" i="18" s="1"/>
  <c r="D81" i="20"/>
  <c r="D82" i="20" s="1"/>
  <c r="D206" i="20"/>
  <c r="D207" i="20" s="1"/>
  <c r="D242" i="20"/>
  <c r="D263" i="20"/>
  <c r="D264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285" i="26"/>
  <c r="D318" i="26"/>
  <c r="D321" i="26" s="1"/>
  <c r="D322" i="26" s="1"/>
  <c r="D336" i="26"/>
  <c r="D337" i="26" s="1"/>
  <c r="D429" i="26"/>
  <c r="D101" i="19"/>
  <c r="D102" i="19" s="1"/>
  <c r="D160" i="23"/>
  <c r="D161" i="23" s="1"/>
  <c r="D160" i="25"/>
  <c r="D161" i="25" s="1"/>
  <c r="D101" i="27"/>
  <c r="D102" i="27" s="1"/>
  <c r="D81" i="18"/>
  <c r="D206" i="18"/>
  <c r="D207" i="18" s="1"/>
  <c r="D388" i="18"/>
  <c r="D389" i="18" s="1"/>
  <c r="D285" i="20"/>
  <c r="D186" i="22"/>
  <c r="D187" i="22" s="1"/>
  <c r="D388" i="22"/>
  <c r="D389" i="22" s="1"/>
  <c r="D81" i="24"/>
  <c r="D206" i="24"/>
  <c r="D207" i="24" s="1"/>
  <c r="D318" i="24"/>
  <c r="D336" i="24"/>
  <c r="D337" i="24" s="1"/>
  <c r="D388" i="24"/>
  <c r="D389" i="24" s="1"/>
  <c r="D429" i="24"/>
  <c r="D54" i="26"/>
  <c r="D55" i="26" s="1"/>
  <c r="D134" i="26"/>
  <c r="D135" i="26" s="1"/>
  <c r="D146" i="26"/>
  <c r="D379" i="26"/>
  <c r="D380" i="26" s="1"/>
  <c r="D399" i="26"/>
  <c r="D451" i="26"/>
  <c r="D452" i="26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17" i="27"/>
  <c r="D118" i="27" s="1"/>
  <c r="D349" i="26"/>
  <c r="D350" i="26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4" i="21"/>
  <c r="D197" i="19"/>
  <c r="D198" i="19" s="1"/>
  <c r="B11" i="19" s="1"/>
  <c r="D194" i="19"/>
  <c r="D286" i="26"/>
  <c r="D288" i="26"/>
  <c r="D289" i="26" s="1"/>
  <c r="D432" i="26"/>
  <c r="D433" i="26" s="1"/>
  <c r="D430" i="26"/>
  <c r="D501" i="26"/>
  <c r="D96" i="26"/>
  <c r="D97" i="26" s="1"/>
  <c r="D82" i="26"/>
  <c r="D147" i="26"/>
  <c r="D164" i="26"/>
  <c r="D189" i="26"/>
  <c r="D190" i="26" s="1"/>
  <c r="D400" i="26"/>
  <c r="D38" i="26"/>
  <c r="D347" i="26"/>
  <c r="D449" i="26"/>
  <c r="D286" i="24"/>
  <c r="D288" i="24"/>
  <c r="D289" i="24" s="1"/>
  <c r="D245" i="24"/>
  <c r="D246" i="24" s="1"/>
  <c r="D243" i="24"/>
  <c r="D147" i="24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7" i="22"/>
  <c r="D40" i="22"/>
  <c r="D41" i="22" s="1"/>
  <c r="D38" i="22"/>
  <c r="D501" i="22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349" i="20"/>
  <c r="D350" i="20" s="1"/>
  <c r="D501" i="20"/>
  <c r="D286" i="20"/>
  <c r="D288" i="20"/>
  <c r="D289" i="20" s="1"/>
  <c r="D189" i="20"/>
  <c r="D190" i="20" s="1"/>
  <c r="D164" i="20"/>
  <c r="D400" i="20"/>
  <c r="D96" i="20"/>
  <c r="D97" i="20" s="1"/>
  <c r="D245" i="20"/>
  <c r="D246" i="20" s="1"/>
  <c r="D243" i="20"/>
  <c r="D451" i="20"/>
  <c r="D452" i="20" s="1"/>
  <c r="D347" i="20"/>
  <c r="D40" i="20"/>
  <c r="D41" i="20" s="1"/>
  <c r="D449" i="20"/>
  <c r="D286" i="18"/>
  <c r="D321" i="18"/>
  <c r="D322" i="18" s="1"/>
  <c r="D319" i="18"/>
  <c r="D432" i="18"/>
  <c r="D433" i="18" s="1"/>
  <c r="D430" i="18"/>
  <c r="D501" i="18"/>
  <c r="D96" i="18"/>
  <c r="D97" i="18" s="1"/>
  <c r="D82" i="18"/>
  <c r="D243" i="18"/>
  <c r="D147" i="18"/>
  <c r="D164" i="18"/>
  <c r="D189" i="18"/>
  <c r="D190" i="18" s="1"/>
  <c r="D400" i="18"/>
  <c r="D402" i="18"/>
  <c r="D403" i="18" s="1"/>
  <c r="D38" i="18"/>
  <c r="D347" i="18"/>
  <c r="D449" i="18"/>
  <c r="D402" i="20" l="1"/>
  <c r="D403" i="20" s="1"/>
  <c r="D147" i="20"/>
  <c r="D402" i="22"/>
  <c r="D403" i="22" s="1"/>
  <c r="D149" i="24"/>
  <c r="D150" i="24" s="1"/>
  <c r="B74" i="29" s="1"/>
  <c r="D319" i="26"/>
  <c r="D243" i="26"/>
  <c r="D402" i="26"/>
  <c r="D403" i="26" s="1"/>
  <c r="D149" i="26"/>
  <c r="D150" i="26" s="1"/>
  <c r="B75" i="29" s="1"/>
  <c r="D197" i="21"/>
  <c r="D198" i="21" s="1"/>
  <c r="B11" i="21" s="1"/>
  <c r="D349" i="22"/>
  <c r="D350" i="22" s="1"/>
  <c r="D245" i="18"/>
  <c r="D246" i="18" s="1"/>
  <c r="D288" i="18"/>
  <c r="D289" i="18" s="1"/>
  <c r="B98" i="29" s="1"/>
  <c r="D245" i="22"/>
  <c r="D246" i="22" s="1"/>
  <c r="D197" i="27"/>
  <c r="D198" i="27" s="1"/>
  <c r="B11" i="27" s="1"/>
  <c r="D349" i="24"/>
  <c r="D350" i="24" s="1"/>
  <c r="D504" i="26"/>
  <c r="D505" i="26" s="1"/>
  <c r="B12" i="26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93" i="29"/>
  <c r="B128" i="29"/>
  <c r="B101" i="29"/>
  <c r="B100" i="29"/>
  <c r="B55" i="29"/>
  <c r="B99" i="29"/>
  <c r="B126" i="29"/>
  <c r="B80" i="29"/>
  <c r="B116" i="29"/>
  <c r="B89" i="29"/>
  <c r="B107" i="29"/>
  <c r="B71" i="29"/>
  <c r="A8" i="16"/>
  <c r="B192" i="29"/>
  <c r="B191" i="29"/>
  <c r="B188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66" i="29"/>
  <c r="B65" i="29"/>
  <c r="B64" i="29"/>
  <c r="B63" i="29"/>
  <c r="B57" i="29"/>
  <c r="B56" i="29"/>
  <c r="B54" i="29"/>
  <c r="D504" i="24" l="1"/>
  <c r="D505" i="24" s="1"/>
  <c r="B12" i="24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<sst xmlns="http://schemas.openxmlformats.org/spreadsheetml/2006/main" count="4517" uniqueCount="477">
  <si>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</si>
  <si>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</si>
  <si>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</si>
  <si>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</si>
  <si>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</si>
  <si>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</si>
  <si>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</si>
  <si>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</si>
  <si>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</si>
  <si>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</si>
  <si>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</si>
  <si>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</si>
  <si>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</si>
  <si>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</si>
  <si>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</si>
  <si>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</si>
  <si>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</si>
  <si>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</si>
  <si>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</si>
  <si>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</si>
  <si>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</si>
  <si>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</si>
  <si>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</si>
  <si>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</si>
  <si>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</si>
  <si>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</si>
  <si>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</si>
  <si>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</si>
  <si>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</si>
  <si>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</si>
  <si>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</si>
  <si>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</si>
  <si>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</si>
  <si>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</si>
  <si>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</si>
  <si>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</si>
  <si>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</si>
  <si>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</si>
  <si>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</si>
  <si>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</si>
  <si>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</si>
  <si>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</si>
  <si>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</si>
  <si>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</si>
  <si>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</si>
  <si>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</si>
  <si>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</si>
  <si>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</si>
  <si>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</si>
  <si>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</si>
  <si>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</si>
  <si>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</si>
  <si>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</si>
  <si>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</si>
  <si>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</si>
  <si>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</si>
  <si>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</si>
  <si>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</si>
  <si>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</si>
  <si>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</si>
  <si>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</si>
  <si>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</si>
  <si>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</si>
  <si>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</si>
  <si>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</si>
  <si>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</si>
  <si>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</si>
  <si>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</si>
  <si>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</si>
  <si>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</si>
  <si>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</si>
  <si>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</si>
  <si>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</si>
  <si>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</si>
  <si>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</si>
  <si>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</si>
  <si>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</si>
  <si>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</si>
  <si>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</si>
  <si>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</si>
  <si>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</si>
  <si>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</si>
  <si>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</si>
  <si>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</si>
  <si>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</si>
  <si>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</si>
  <si>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</si>
  <si>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</si>
  <si>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</si>
  <si>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</si>
  <si>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</si>
  <si>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</si>
  <si>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</si>
  <si>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</si>
  <si>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</si>
  <si>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</si>
  <si>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</si>
  <si>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</si>
  <si>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</si>
  <si>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</si>
  <si>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</si>
  <si>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</si>
  <si>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</si>
  <si>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</si>
  <si>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</si>
  <si>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</si>
  <si>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</si>
  <si>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</si>
  <si>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</si>
  <si>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</si>
  <si>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</si>
  <si>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</si>
  <si>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</si>
  <si>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</si>
  <si>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</si>
  <si>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</si>
  <si>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</si>
  <si>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</si>
  <si>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</si>
  <si>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</si>
  <si>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</si>
  <si>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</si>
  <si>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</si>
  <si>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</si>
  <si>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</si>
  <si>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</si>
  <si>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</si>
  <si>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</si>
  <si>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</si>
  <si>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</si>
  <si>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</si>
  <si>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</si>
  <si>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</si>
  <si>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</si>
  <si>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</si>
  <si>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</si>
  <si>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</si>
  <si>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</si>
  <si>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</si>
  <si>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</si>
  <si>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</si>
  <si>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</si>
  <si>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</si>
  <si>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</si>
  <si>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</si>
  <si>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</si>
  <si>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</si>
  <si>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</si>
  <si>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</si>
  <si>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</si>
  <si>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</si>
  <si>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</si>
  <si>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</si>
  <si>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</si>
  <si>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</si>
  <si>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</si>
  <si>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</si>
  <si>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</si>
  <si>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</si>
  <si>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</si>
  <si>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</si>
  <si>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</si>
  <si>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</si>
  <si>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</si>
  <si>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</si>
  <si>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</si>
  <si>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</si>
  <si>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</si>
  <si>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</si>
  <si>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</si>
  <si>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</si>
  <si>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</si>
  <si>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</si>
  <si>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</si>
  <si>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</si>
  <si>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</si>
  <si>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</si>
  <si>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</si>
  <si>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</si>
  <si>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</si>
  <si>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</si>
  <si>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</si>
  <si>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</si>
  <si>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</si>
  <si>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</si>
  <si>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</si>
  <si>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</si>
  <si>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</si>
  <si>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</si>
  <si>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</si>
  <si>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</si>
  <si>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</si>
  <si>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</si>
  <si>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</si>
  <si>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</si>
  <si>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</si>
  <si>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</si>
  <si>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</si>
  <si>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</si>
  <si>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</si>
  <si>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</si>
  <si>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</si>
  <si>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</si>
  <si>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</si>
  <si>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</si>
  <si>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</si>
  <si>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</si>
  <si>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</si>
  <si>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</si>
  <si>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</si>
  <si>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</si>
  <si>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</si>
  <si>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</si>
  <si>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</si>
  <si>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</si>
  <si>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</si>
  <si>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</si>
  <si>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</si>
  <si>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</si>
  <si>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</si>
  <si>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</si>
  <si>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</si>
  <si>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</si>
  <si>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</si>
  <si>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</si>
  <si>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</si>
  <si>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</si>
  <si>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</si>
  <si>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</si>
  <si>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</si>
  <si>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</si>
  <si>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</si>
  <si>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</si>
  <si>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</si>
  <si>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</si>
  <si>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</si>
  <si>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</si>
  <si>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</si>
  <si>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</si>
  <si>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</si>
  <si>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</si>
  <si>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</si>
  <si>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</si>
  <si>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</si>
  <si>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</si>
  <si>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</si>
  <si>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</si>
  <si>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</si>
  <si>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</si>
  <si>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</si>
  <si>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</si>
  <si>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</si>
  <si>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</si>
  <si>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</si>
  <si>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</si>
  <si>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</si>
  <si>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</si>
  <si>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</si>
  <si>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</si>
  <si>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</si>
  <si>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</si>
  <si>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</si>
  <si>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</si>
  <si>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</si>
  <si>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</si>
  <si>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</si>
  <si>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</si>
  <si>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</si>
  <si>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</si>
  <si>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</si>
  <si>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</si>
  <si>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</si>
  <si>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</si>
  <si>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</si>
  <si>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</si>
  <si>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</si>
  <si>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</si>
  <si>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</si>
  <si>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</si>
  <si>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</si>
  <si>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</si>
  <si>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</si>
  <si>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</si>
  <si>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</si>
  <si>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</si>
  <si>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</si>
  <si>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</si>
  <si>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</si>
  <si>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</si>
  <si>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</si>
  <si>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</si>
  <si>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</si>
  <si>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</si>
  <si>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</si>
  <si>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</si>
  <si>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</si>
  <si>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</si>
  <si>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</si>
  <si>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</si>
  <si>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</si>
  <si>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</si>
  <si>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</si>
  <si>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</si>
  <si>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</si>
  <si>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</si>
  <si>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</si>
  <si>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</si>
  <si>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</si>
  <si>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</si>
  <si>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</si>
  <si>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</si>
  <si>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</si>
  <si>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</si>
  <si>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</si>
  <si>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</si>
  <si>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</si>
  <si>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</si>
  <si>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</si>
  <si>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</si>
  <si>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</si>
  <si>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</si>
  <si>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</si>
  <si>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</si>
  <si>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</si>
  <si>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</si>
  <si>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</si>
  <si>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</si>
  <si>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</si>
  <si>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</si>
  <si>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</si>
  <si>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</si>
  <si>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</si>
  <si>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</si>
  <si>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</si>
  <si>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</si>
  <si>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</si>
  <si>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</si>
  <si>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</si>
  <si>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</si>
  <si>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</si>
  <si>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</si>
  <si>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</si>
  <si>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</si>
  <si>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</si>
  <si>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</si>
  <si>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</si>
  <si>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</si>
  <si>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</si>
  <si>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</si>
  <si>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</si>
  <si>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</si>
  <si>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</si>
  <si>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</si>
  <si>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</si>
  <si>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</si>
  <si>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</si>
  <si>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</si>
  <si>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</si>
  <si>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</si>
  <si>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</si>
  <si>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</si>
  <si>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</si>
  <si>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</si>
  <si>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</si>
  <si>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</si>
  <si>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</si>
  <si>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</si>
  <si>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</si>
  <si>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</si>
  <si>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</si>
  <si>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</si>
  <si>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</si>
  <si>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</si>
  <si>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</si>
  <si>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</si>
  <si>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</si>
  <si>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</si>
  <si>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</si>
  <si>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</si>
  <si>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</si>
  <si>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</si>
  <si>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</si>
  <si>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</si>
  <si>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</si>
  <si>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</si>
  <si>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</si>
  <si>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</si>
  <si>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</si>
  <si>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</si>
  <si>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</si>
  <si>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</si>
  <si>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</si>
  <si>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</si>
  <si>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</si>
  <si>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</si>
  <si>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</si>
  <si>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</si>
  <si>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</si>
  <si>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</si>
  <si>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</si>
  <si>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</si>
  <si>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</si>
  <si>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</si>
  <si>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</si>
  <si>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</si>
  <si>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</si>
  <si>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</si>
  <si>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</si>
  <si>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</si>
  <si>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</si>
  <si>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</si>
  <si>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Nabeul</t>
  </si>
  <si>
    <t>Mme Samah SLAIMI</t>
  </si>
  <si>
    <t>Directeur du magasin &amp; Chefs des rayons</t>
  </si>
  <si>
    <t>Correct</t>
  </si>
  <si>
    <t>Absence de Numéro du lot des produits alimentaires sur les certificats de salubrité de la réception du 14/02/2017 et 02/03/2017 du fournisseur TUNIFROM. Aviser le fournisseur sur cet écart.</t>
  </si>
  <si>
    <t>Le sol est fissuré, le nettoyage à ce niveau est difficile.  Revêtir le sol.</t>
  </si>
  <si>
    <t>Les lanières sont usées, quelques unes sont déchirées.</t>
  </si>
  <si>
    <t>Les plaques de cuisson à pain sont usées, la couche anti-adhésive est écaillée</t>
  </si>
  <si>
    <t>Absence de zone de casse / retour. Identifier une zone de casse et zone de produits retours</t>
  </si>
  <si>
    <t>Absence de produit semi fini le jour de l'audit.</t>
  </si>
  <si>
    <t>Terminal de cuisson</t>
  </si>
  <si>
    <t>Le linéaire d'exposition des confiseries "nougat" est rouillé</t>
  </si>
  <si>
    <t xml:space="preserve">La liste des ingrédients du Biscuit Chocolat (fournisseur: Société Essaada de Pâtisserie Tunisienne) ne mentionne pas l'existence du sésame présent dans le produit. La non-conformité est d'ordre réglementaire (AM:03/09/2008). Aviser le fournisseur sur cet écart. </t>
  </si>
  <si>
    <t>Absence de plonge dans le local, les opérateurs effectuent le nettoyage dans la plonge du Traiteur (voir A1 technique ligne 77)</t>
  </si>
  <si>
    <t>Température affichée au meuble est 2,9°C.
Température mesurée au meuble est 3,3°C.</t>
  </si>
  <si>
    <t xml:space="preserve">Les carrelages du laboratoire est crevassé. </t>
  </si>
  <si>
    <t xml:space="preserve">Les légumes pour la garniture des sandwichs sont moisis. </t>
  </si>
  <si>
    <t>Renforcer la protection et le contrôle des produits semi-finis</t>
  </si>
  <si>
    <t>La vitrine froide n'est pas propre</t>
  </si>
  <si>
    <t>La planche de découpe des fromages n'est pas propre</t>
  </si>
  <si>
    <t xml:space="preserve">Le code couleur des outils tranchants n'est pas respecté. La couleur des couteaux est unique (noir) </t>
  </si>
  <si>
    <t>Renforcer les actions de nettoyage</t>
  </si>
  <si>
    <t>Le four à pizza n'est pas propre. Renforcer le nettoyage à ce niveau</t>
  </si>
  <si>
    <t xml:space="preserve">Remplacer la plaque du four et la micro-onde </t>
  </si>
  <si>
    <t>Absence de plonge dans La pâtisserie-Boulangerie</t>
  </si>
  <si>
    <t>Prévoir une plonge dans local</t>
  </si>
  <si>
    <t>Absence d'éclairage dans la chambre froide des fromages</t>
  </si>
  <si>
    <t>La charte vestimentaire n'est pas respectée, l'opérateur portait des chaussures de ville (espadrille)</t>
  </si>
  <si>
    <t>La date d'ouverture n'est pas mentionnée sur les enregistrements de traçabilité</t>
  </si>
  <si>
    <t>Température affichée au meuble est 4,1°C.
Température mesurée au meuble est 3,2°C.</t>
  </si>
  <si>
    <t>Température affichée 10 °C</t>
  </si>
  <si>
    <t>Température à cœur de la viande aloyau 1,2 °C</t>
  </si>
  <si>
    <t>Température affichée 1,6 °C
Température mesurée 1,4 °C</t>
  </si>
  <si>
    <t xml:space="preserve">Absence de revêtement au niveau du sol de la surface d'entrée au laboratoire. </t>
  </si>
  <si>
    <t>Présence de givre au niveau de la canalisation entrant au laboratoire.</t>
  </si>
  <si>
    <t>Présence de cadavres d'insectes dans le cache du tube néon du laboratoire.</t>
  </si>
  <si>
    <t>1/ Revêtir le sol de la chambre froide
2/ Réparer le cadre  3/ Réparer l'afficheur de la chambre froide</t>
  </si>
  <si>
    <t>Absence de pelle pour quelques produits</t>
  </si>
  <si>
    <t>Les produits Harissa et Ail moulu ne sont pas protégés</t>
  </si>
  <si>
    <t xml:space="preserve">Les sacs de sucre sont entreposés sur des palettes en bois. </t>
  </si>
  <si>
    <t>Les étagères des produits laitiers ne sont pas propres</t>
  </si>
  <si>
    <t>Renforcer le nettoyage à ce niveau</t>
  </si>
  <si>
    <t>Absence d'étiquettes pour certains produits</t>
  </si>
  <si>
    <t xml:space="preserve">Le rangement des produits fruits de mer surgelés n'est pas satisfaisant. </t>
  </si>
  <si>
    <t>Présence de fourniture du personnel sur les casiers</t>
  </si>
  <si>
    <t>Absence de distributeur sèche mains</t>
  </si>
  <si>
    <t>Vestiaire des femmes : Fuite d'eau au niveau de la canalisation du poste lave mains</t>
  </si>
  <si>
    <t>Local poubelle n'est pas climatisé</t>
  </si>
  <si>
    <t>Revoir l'état de la chambre froide négative commune pâtisserie-surgelés</t>
  </si>
  <si>
    <t xml:space="preserve">1/ Absence d'étiquetage (DF et DLC) sur la pâte à glacer. 
2/ Absence d'étiquetage sur les viennoiseries emballées en attente d'exposition. </t>
  </si>
  <si>
    <t>présence de souillures en dessous des tables et au dessus des étagères au laboratoire (zone de stockage des emballages (remarque recurrente)</t>
  </si>
  <si>
    <t xml:space="preserve">1/ Le four à pizza est usé, la plaque de cuisson interne est crevassée.
2/ Les parois internes du micro-onde sont dans un état de rouillure avancée. </t>
  </si>
  <si>
    <t>Les seaux de ricotta baignaient dans l'exsudat de la ricotta. Fournir un égouttoir assurer une séparation entre les seaux et l'exsudat de la ricotta</t>
  </si>
  <si>
    <t xml:space="preserve">Encombrement de la ferraille et des objets hors service dans la réserve </t>
  </si>
  <si>
    <t>1/ Le revêtement du sol de la chambre froide était écaillé (remarque recurrente)
3/ Le cadre de la porte de la chambre froide est brisé.
2/ L'afficheur de la chambre froide est erroné</t>
  </si>
  <si>
    <t>Remplacer le tube néon défaillant</t>
  </si>
  <si>
    <t>Revêtir le sol</t>
  </si>
  <si>
    <t>Fixer un distributeur de papier sèche mains à ce niveau</t>
  </si>
  <si>
    <t xml:space="preserve">Présence excessive de givre au niveau de la chambre froide négative (évaporateur et murs) </t>
  </si>
  <si>
    <t>Présence de cartons des pains semi-cuits dans la chambre froide positive. Le carton est proscrit dans les endroits à froid positif.
Eliminer les cartons avant de stocker les produits alimentaires. Prévoir des caisses pour protéger les produits.</t>
  </si>
  <si>
    <t>Le 28/02/2017, le nombre de poulets cuites est 60, le nombre de poulets vendues est 41 et demi poulet. L'écart de 18 et demi poulet n'est pas justifié.</t>
  </si>
  <si>
    <t>Assurer la traçabilité de tous les produits préparés sur place.</t>
  </si>
  <si>
    <t>Protéger ces produits sensibles par un film étirable</t>
  </si>
  <si>
    <t>Selon le nouveau Directeur, la passation des documents n'était pas intégrale. Le directeur du magasin est incapable de fournir la documentation demandée.</t>
  </si>
  <si>
    <t>Remplacer  les instructions moisies de la boucherie-volaillerie.</t>
  </si>
  <si>
    <t>Le contrôle est effectué par les chefs rayons, les enregsitrements ne sont pas à jour pour les rayons boucherie, pâtisserie et traiteur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</si>
</sst>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24" fillId="0" borderId="1" xfId="3" applyFont="1" applyBorder="1" applyAlignment="1" applyProtection="1">
      <alignment horizontal="righ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9" fontId="24" fillId="0" borderId="1" xfId="0" applyNumberFormat="1" applyFont="1" applyBorder="1" applyAlignment="1" applyProtection="1">
      <alignment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4" fillId="2" borderId="1" xfId="0" applyNumberFormat="1" applyFont="1" applyFill="1" applyBorder="1" applyAlignment="1" applyProtection="1">
      <alignment vertical="center" wrapText="1"/>
      <protection hidden="1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392848"/>
        <c:axId val="269392288"/>
      </c:barChart>
      <c:catAx>
        <c:axId val="26939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392288"/>
        <c:crosses val="autoZero"/>
        <c:auto val="1"/>
        <c:lblAlgn val="ctr"/>
        <c:lblOffset val="100"/>
        <c:noMultiLvlLbl val="0"/>
      </c:catAx>
      <c:valAx>
        <c:axId val="26939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39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852896"/>
        <c:axId val="274853456"/>
      </c:barChart>
      <c:catAx>
        <c:axId val="27485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853456"/>
        <c:crosses val="autoZero"/>
        <c:auto val="1"/>
        <c:lblAlgn val="ctr"/>
        <c:lblOffset val="100"/>
        <c:noMultiLvlLbl val="0"/>
      </c:catAx>
      <c:valAx>
        <c:axId val="27485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85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856256"/>
        <c:axId val="274856816"/>
      </c:barChart>
      <c:catAx>
        <c:axId val="2748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856816"/>
        <c:crosses val="autoZero"/>
        <c:auto val="1"/>
        <c:lblAlgn val="ctr"/>
        <c:lblOffset val="100"/>
        <c:noMultiLvlLbl val="0"/>
      </c:catAx>
      <c:valAx>
        <c:axId val="27485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85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859616"/>
        <c:axId val="273362080"/>
      </c:barChart>
      <c:catAx>
        <c:axId val="27485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62080"/>
        <c:crosses val="autoZero"/>
        <c:auto val="1"/>
        <c:lblAlgn val="ctr"/>
        <c:lblOffset val="100"/>
        <c:noMultiLvlLbl val="0"/>
      </c:catAx>
      <c:valAx>
        <c:axId val="27336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85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05-493E-9876-166A953FCFC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A05-493E-9876-166A953FCF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364880"/>
        <c:axId val="273365440"/>
      </c:barChart>
      <c:catAx>
        <c:axId val="2733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65440"/>
        <c:crosses val="autoZero"/>
        <c:auto val="1"/>
        <c:lblAlgn val="ctr"/>
        <c:lblOffset val="100"/>
        <c:noMultiLvlLbl val="0"/>
      </c:catAx>
      <c:valAx>
        <c:axId val="27336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3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368240"/>
        <c:axId val="273368800"/>
      </c:barChart>
      <c:catAx>
        <c:axId val="27336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68800"/>
        <c:crosses val="autoZero"/>
        <c:auto val="1"/>
        <c:lblAlgn val="ctr"/>
        <c:lblOffset val="100"/>
        <c:noMultiLvlLbl val="0"/>
      </c:catAx>
      <c:valAx>
        <c:axId val="27336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36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872272"/>
        <c:axId val="272872832"/>
      </c:barChart>
      <c:catAx>
        <c:axId val="27287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872832"/>
        <c:crosses val="autoZero"/>
        <c:auto val="1"/>
        <c:lblAlgn val="ctr"/>
        <c:lblOffset val="100"/>
        <c:noMultiLvlLbl val="0"/>
      </c:catAx>
      <c:valAx>
        <c:axId val="27287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87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0.79716981132075471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875632"/>
        <c:axId val="272876192"/>
      </c:barChart>
      <c:catAx>
        <c:axId val="27287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876192"/>
        <c:crosses val="autoZero"/>
        <c:auto val="1"/>
        <c:lblAlgn val="ctr"/>
        <c:lblOffset val="100"/>
        <c:noMultiLvlLbl val="0"/>
      </c:catAx>
      <c:valAx>
        <c:axId val="27287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87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0.93775100401606426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617280"/>
        <c:axId val="272617840"/>
      </c:barChart>
      <c:catAx>
        <c:axId val="2726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617840"/>
        <c:crosses val="autoZero"/>
        <c:auto val="1"/>
        <c:lblAlgn val="ctr"/>
        <c:lblOffset val="100"/>
        <c:noMultiLvlLbl val="0"/>
      </c:catAx>
      <c:valAx>
        <c:axId val="27261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61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0.86746040766840948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72620640"/>
        <c:axId val="272621200"/>
        <c:extLst/>
      </c:barChart>
      <c:catAx>
        <c:axId val="2726206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621200"/>
        <c:crosses val="autoZero"/>
        <c:auto val="1"/>
        <c:lblAlgn val="ctr"/>
        <c:lblOffset val="100"/>
        <c:noMultiLvlLbl val="0"/>
      </c:catAx>
      <c:valAx>
        <c:axId val="2726212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62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0.31857142857142856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72624000"/>
        <c:axId val="226400128"/>
        <c:extLst/>
      </c:barChart>
      <c:catAx>
        <c:axId val="27262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400128"/>
        <c:crosses val="autoZero"/>
        <c:auto val="1"/>
        <c:lblAlgn val="ctr"/>
        <c:lblOffset val="100"/>
        <c:noMultiLvlLbl val="0"/>
      </c:catAx>
      <c:valAx>
        <c:axId val="22640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62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0.91935483870967738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2224960"/>
        <c:axId val="262222720"/>
      </c:barChart>
      <c:catAx>
        <c:axId val="26222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222720"/>
        <c:crosses val="autoZero"/>
        <c:auto val="1"/>
        <c:lblAlgn val="ctr"/>
        <c:lblOffset val="100"/>
        <c:noMultiLvlLbl val="0"/>
      </c:catAx>
      <c:valAx>
        <c:axId val="26222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222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1476912"/>
        <c:axId val="271477472"/>
      </c:barChart>
      <c:catAx>
        <c:axId val="27147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1477472"/>
        <c:crosses val="autoZero"/>
        <c:auto val="1"/>
        <c:lblAlgn val="ctr"/>
        <c:lblOffset val="100"/>
        <c:noMultiLvlLbl val="0"/>
      </c:catAx>
      <c:valAx>
        <c:axId val="27147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147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373696"/>
        <c:axId val="272374256"/>
      </c:barChart>
      <c:catAx>
        <c:axId val="27237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374256"/>
        <c:crosses val="autoZero"/>
        <c:auto val="1"/>
        <c:lblAlgn val="ctr"/>
        <c:lblOffset val="100"/>
        <c:noMultiLvlLbl val="0"/>
      </c:catAx>
      <c:valAx>
        <c:axId val="27237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37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377056"/>
        <c:axId val="226187040"/>
      </c:barChart>
      <c:catAx>
        <c:axId val="2723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187040"/>
        <c:crosses val="autoZero"/>
        <c:auto val="1"/>
        <c:lblAlgn val="ctr"/>
        <c:lblOffset val="100"/>
        <c:noMultiLvlLbl val="0"/>
      </c:catAx>
      <c:valAx>
        <c:axId val="22618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37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6189840"/>
        <c:axId val="226190400"/>
      </c:barChart>
      <c:catAx>
        <c:axId val="22618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190400"/>
        <c:crosses val="autoZero"/>
        <c:auto val="1"/>
        <c:lblAlgn val="ctr"/>
        <c:lblOffset val="100"/>
        <c:noMultiLvlLbl val="0"/>
      </c:catAx>
      <c:valAx>
        <c:axId val="22619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618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869856"/>
        <c:axId val="275870416"/>
      </c:barChart>
      <c:catAx>
        <c:axId val="27586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870416"/>
        <c:crosses val="autoZero"/>
        <c:auto val="1"/>
        <c:lblAlgn val="ctr"/>
        <c:lblOffset val="100"/>
        <c:noMultiLvlLbl val="0"/>
      </c:catAx>
      <c:valAx>
        <c:axId val="27587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86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030816"/>
        <c:axId val="272031376"/>
      </c:barChart>
      <c:catAx>
        <c:axId val="27203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031376"/>
        <c:crosses val="autoZero"/>
        <c:auto val="1"/>
        <c:lblAlgn val="ctr"/>
        <c:lblOffset val="100"/>
        <c:noMultiLvlLbl val="0"/>
      </c:catAx>
      <c:valAx>
        <c:axId val="27203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03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034176"/>
        <c:axId val="272034736"/>
      </c:barChart>
      <c:catAx>
        <c:axId val="27203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034736"/>
        <c:crosses val="autoZero"/>
        <c:auto val="1"/>
        <c:lblAlgn val="ctr"/>
        <c:lblOffset val="100"/>
        <c:noMultiLvlLbl val="0"/>
      </c:catAx>
      <c:valAx>
        <c:axId val="27203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03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4" zoomScaleNormal="100" zoomScaleSheetLayoutView="100" workbookViewId="0">
      <selection activeCell="B189" sqref="B189:C18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68" t="s">
        <v>379</v>
      </c>
      <c r="B18" s="268"/>
      <c r="C18" s="268"/>
      <c r="D18" s="269" t="s">
        <v>411</v>
      </c>
      <c r="E18" s="269"/>
      <c r="F18" s="269"/>
      <c r="G18" s="269"/>
      <c r="H18" s="269"/>
      <c r="I18" s="269"/>
      <c r="J18" s="269"/>
      <c r="K18" s="269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0" t="s">
        <v>380</v>
      </c>
      <c r="B21" s="270"/>
      <c r="C21" s="270"/>
      <c r="D21" s="270"/>
      <c r="E21" s="270"/>
      <c r="F21" s="270"/>
      <c r="G21" s="270"/>
      <c r="H21" s="270"/>
      <c r="I21" s="270"/>
      <c r="J21" s="270"/>
      <c r="K21" s="270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64" t="s">
        <v>382</v>
      </c>
      <c r="C23" s="264"/>
      <c r="D23" s="199"/>
      <c r="E23" s="199"/>
      <c r="F23" s="199"/>
      <c r="G23" s="199"/>
      <c r="H23" s="199"/>
      <c r="I23" s="199"/>
      <c r="J23" s="198" t="str">
        <f>D18</f>
        <v>Nabeul</v>
      </c>
    </row>
    <row r="24" spans="1:11" ht="33" customHeight="1" x14ac:dyDescent="0.25">
      <c r="A24" s="207" t="s">
        <v>383</v>
      </c>
      <c r="B24" s="263">
        <f>AVERAGE('A1 Exploitation'!D505,'A1 Technique'!D198)</f>
        <v>0.86746040766840948</v>
      </c>
      <c r="C24" s="263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3">
        <f>AVERAGE('A2 Exploitation'!D506,'A2 Technique'!D198)</f>
        <v>0</v>
      </c>
      <c r="C25" s="263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3">
        <f>AVERAGE('A3 Exploitation'!D505,'A3 Technique'!D198)</f>
        <v>0</v>
      </c>
      <c r="C26" s="263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3">
        <f>AVERAGE('A4 Exploitation'!D505,'A4 Technique'!D198)</f>
        <v>0</v>
      </c>
      <c r="C27" s="263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3">
        <f>AVERAGE('A5 Exploitation'!D505,'A5 Technique'!D198)</f>
        <v>0</v>
      </c>
      <c r="C28" s="263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3">
        <f>AVERAGE('A6 Exploitation'!D505,'A6 Technique'!D198)</f>
        <v>0</v>
      </c>
      <c r="C29" s="263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64" t="s">
        <v>389</v>
      </c>
      <c r="C33" s="264"/>
      <c r="D33" s="199"/>
      <c r="E33" s="199"/>
      <c r="F33" s="199"/>
      <c r="G33" s="199"/>
      <c r="H33" s="199"/>
      <c r="I33" s="199"/>
      <c r="J33" s="198" t="str">
        <f>D18</f>
        <v>Nabeul</v>
      </c>
    </row>
    <row r="34" spans="1:10" ht="33" customHeight="1" x14ac:dyDescent="0.25">
      <c r="A34" s="207" t="s">
        <v>383</v>
      </c>
      <c r="B34" s="263">
        <f>'A1 Exploitation'!D505</f>
        <v>0.93775100401606426</v>
      </c>
      <c r="C34" s="263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3">
        <f>'A2 Exploitation'!D505</f>
        <v>0</v>
      </c>
      <c r="C35" s="263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3">
        <f>'A3 Exploitation'!D505</f>
        <v>0</v>
      </c>
      <c r="C36" s="263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3">
        <f>'A4 Exploitation'!D505</f>
        <v>0</v>
      </c>
      <c r="C37" s="263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3">
        <f>'A5 Exploitation'!D505</f>
        <v>0</v>
      </c>
      <c r="C38" s="263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3">
        <f>'A6 Exploitation'!D505</f>
        <v>0</v>
      </c>
      <c r="C39" s="263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67" t="s">
        <v>390</v>
      </c>
      <c r="C42" s="267"/>
      <c r="D42" s="199"/>
      <c r="E42" s="199"/>
      <c r="F42" s="199"/>
      <c r="G42" s="199"/>
      <c r="H42" s="199"/>
      <c r="I42" s="199"/>
      <c r="J42" s="198" t="str">
        <f>D18</f>
        <v>Nabeul</v>
      </c>
    </row>
    <row r="43" spans="1:10" ht="33" customHeight="1" x14ac:dyDescent="0.25">
      <c r="A43" s="207" t="s">
        <v>383</v>
      </c>
      <c r="B43" s="263">
        <f>AVERAGE('A1 Exploitation'!D503, 'A1 Technique'!D196)</f>
        <v>0.31857142857142856</v>
      </c>
      <c r="C43" s="263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3">
        <f>AVERAGE('A2 Exploitation'!D503, 'A2 Technique'!D196)</f>
        <v>0</v>
      </c>
      <c r="C44" s="263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3">
        <f>AVERAGE('A3 Exploitation'!D503, 'A3 Technique'!D196)</f>
        <v>0</v>
      </c>
      <c r="C45" s="263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3">
        <f>AVERAGE('A4 Exploitation'!D503, 'A4 Technique'!D196)</f>
        <v>0</v>
      </c>
      <c r="C46" s="263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3">
        <f>AVERAGE('A5 Exploitation'!D503, 'A5 Technique'!D196)</f>
        <v>0</v>
      </c>
      <c r="C47" s="263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3">
        <f>AVERAGE('A6 Exploitation'!D503, 'A6 Technique'!D196)</f>
        <v>0</v>
      </c>
      <c r="C48" s="263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64" t="s">
        <v>391</v>
      </c>
      <c r="C51" s="264"/>
      <c r="D51" s="199"/>
      <c r="E51" s="199"/>
      <c r="F51" s="199"/>
      <c r="G51" s="199"/>
      <c r="H51" s="199"/>
      <c r="I51" s="199"/>
      <c r="J51" s="198" t="str">
        <f>D18</f>
        <v>Nabeul</v>
      </c>
    </row>
    <row r="52" spans="1:10" ht="33" customHeight="1" x14ac:dyDescent="0.25">
      <c r="A52" s="207" t="s">
        <v>383</v>
      </c>
      <c r="B52" s="266">
        <f>'A1 Exploitation'!D41</f>
        <v>0.96153846153846156</v>
      </c>
      <c r="C52" s="266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66">
        <f>'A2 Exploitation'!D41</f>
        <v>0</v>
      </c>
      <c r="C53" s="266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66">
        <f>'A3 Exploitation'!D41</f>
        <v>0</v>
      </c>
      <c r="C54" s="266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66">
        <f>'A4 Exploitation'!D41</f>
        <v>0</v>
      </c>
      <c r="C55" s="266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66">
        <f>'A5 Exploitation'!D41</f>
        <v>0</v>
      </c>
      <c r="C56" s="266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66">
        <f>'A6 Exploitation'!D41</f>
        <v>0</v>
      </c>
      <c r="C57" s="266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64" t="s">
        <v>392</v>
      </c>
      <c r="C60" s="264"/>
      <c r="D60" s="199"/>
      <c r="E60" s="199"/>
      <c r="F60" s="199"/>
      <c r="G60" s="199"/>
      <c r="H60" s="199"/>
      <c r="I60" s="199"/>
      <c r="J60" s="198" t="str">
        <f>D18</f>
        <v>Nabeul</v>
      </c>
    </row>
    <row r="61" spans="1:10" ht="33" customHeight="1" x14ac:dyDescent="0.25">
      <c r="A61" s="207" t="s">
        <v>383</v>
      </c>
      <c r="B61" s="263">
        <f>'A1 Exploitation'!D97</f>
        <v>0.91935483870967738</v>
      </c>
      <c r="C61" s="263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3">
        <f>'A2 Exploitation'!D97</f>
        <v>0</v>
      </c>
      <c r="C62" s="263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3">
        <f>'A3 Exploitation'!D97</f>
        <v>0</v>
      </c>
      <c r="C63" s="263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3">
        <f>'A4 Exploitation'!D97</f>
        <v>0</v>
      </c>
      <c r="C64" s="263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3">
        <f>'A5 Exploitation'!D97</f>
        <v>0</v>
      </c>
      <c r="C65" s="263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3">
        <f>'A6 Exploitation'!D97</f>
        <v>0</v>
      </c>
      <c r="C66" s="263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64" t="s">
        <v>393</v>
      </c>
      <c r="C69" s="264"/>
      <c r="D69" s="199"/>
      <c r="E69" s="199"/>
      <c r="F69" s="199"/>
      <c r="G69" s="199"/>
      <c r="H69" s="199"/>
      <c r="I69" s="199"/>
      <c r="J69" s="198" t="str">
        <f>D18</f>
        <v>Nabeul</v>
      </c>
    </row>
    <row r="70" spans="1:10" ht="33" customHeight="1" x14ac:dyDescent="0.25">
      <c r="A70" s="207" t="s">
        <v>383</v>
      </c>
      <c r="B70" s="263">
        <f>'A1 Exploitation'!D150</f>
        <v>0.84285714285714286</v>
      </c>
      <c r="C70" s="263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3">
        <f>'A2 Exploitation'!D150</f>
        <v>0</v>
      </c>
      <c r="C71" s="263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3">
        <f>'A3 Exploitation'!D150</f>
        <v>0</v>
      </c>
      <c r="C72" s="263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3">
        <f>'A4 Exploitation'!D150</f>
        <v>0</v>
      </c>
      <c r="C73" s="263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3">
        <f>'A5 Exploitation'!D150</f>
        <v>0</v>
      </c>
      <c r="C74" s="263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3">
        <f>'A6 Exploitation'!D150</f>
        <v>0</v>
      </c>
      <c r="C75" s="263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64" t="s">
        <v>394</v>
      </c>
      <c r="C78" s="264"/>
      <c r="D78" s="199"/>
      <c r="E78" s="199"/>
      <c r="F78" s="199"/>
      <c r="G78" s="199"/>
      <c r="H78" s="199"/>
      <c r="I78" s="199"/>
      <c r="J78" s="198" t="str">
        <f>D18</f>
        <v>Nabeul</v>
      </c>
    </row>
    <row r="79" spans="1:10" ht="33" customHeight="1" x14ac:dyDescent="0.25">
      <c r="A79" s="207" t="s">
        <v>383</v>
      </c>
      <c r="B79" s="263">
        <f>'A1 Exploitation'!D190</f>
        <v>0.92307692307692313</v>
      </c>
      <c r="C79" s="263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3">
        <f>'A2 Exploitation'!D190</f>
        <v>0</v>
      </c>
      <c r="C80" s="263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3">
        <f>'A3 Exploitation'!D190</f>
        <v>0</v>
      </c>
      <c r="C81" s="263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3">
        <f>'A4 Exploitation'!D190</f>
        <v>0</v>
      </c>
      <c r="C82" s="263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3">
        <f>'A5 Exploitation'!D190</f>
        <v>0</v>
      </c>
      <c r="C83" s="263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3">
        <f>'A6 Exploitation'!D190</f>
        <v>0</v>
      </c>
      <c r="C84" s="263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64" t="s">
        <v>395</v>
      </c>
      <c r="C87" s="264"/>
      <c r="D87" s="199"/>
      <c r="E87" s="199"/>
      <c r="F87" s="199"/>
      <c r="G87" s="199"/>
      <c r="H87" s="199"/>
      <c r="I87" s="199"/>
      <c r="J87" s="198" t="str">
        <f>D18</f>
        <v>Nabeul</v>
      </c>
    </row>
    <row r="88" spans="1:10" ht="33" customHeight="1" x14ac:dyDescent="0.25">
      <c r="A88" s="207" t="s">
        <v>383</v>
      </c>
      <c r="B88" s="263">
        <f>'A1 Exploitation'!D246</f>
        <v>0.98648648648648651</v>
      </c>
      <c r="C88" s="263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3">
        <f>'A2 Exploitation'!D246</f>
        <v>0</v>
      </c>
      <c r="C89" s="263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3">
        <f>'A3 Exploitation'!D246</f>
        <v>0</v>
      </c>
      <c r="C90" s="263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3">
        <f>'A4 Exploitation'!D246</f>
        <v>0</v>
      </c>
      <c r="C91" s="263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3">
        <f>'A5 Exploitation'!D246</f>
        <v>0</v>
      </c>
      <c r="C92" s="263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3">
        <f>'A6 Exploitation'!D246</f>
        <v>0</v>
      </c>
      <c r="C93" s="263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64" t="s">
        <v>396</v>
      </c>
      <c r="C96" s="264"/>
      <c r="D96" s="199"/>
      <c r="E96" s="199"/>
      <c r="F96" s="199"/>
      <c r="G96" s="199"/>
      <c r="H96" s="199"/>
      <c r="I96" s="199"/>
      <c r="J96" s="198" t="str">
        <f>D18</f>
        <v>Nabeul</v>
      </c>
    </row>
    <row r="97" spans="1:10" ht="33" customHeight="1" x14ac:dyDescent="0.25">
      <c r="A97" s="207" t="s">
        <v>383</v>
      </c>
      <c r="B97" s="263" t="e">
        <f>'A1 Exploitation'!D289</f>
        <v>#DIV/0!</v>
      </c>
      <c r="C97" s="263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3">
        <f>'A2 Exploitation'!D289</f>
        <v>0</v>
      </c>
      <c r="C98" s="263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3">
        <f>'A3 Exploitation'!D289</f>
        <v>0</v>
      </c>
      <c r="C99" s="263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3">
        <f>'A4 Exploitation'!D289</f>
        <v>0</v>
      </c>
      <c r="C100" s="263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3">
        <f>'A5 Exploitation'!D289</f>
        <v>0</v>
      </c>
      <c r="C101" s="263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3">
        <f>'A6 Exploitation'!D289</f>
        <v>0</v>
      </c>
      <c r="C102" s="263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64" t="s">
        <v>397</v>
      </c>
      <c r="C105" s="264"/>
      <c r="D105" s="199"/>
      <c r="E105" s="199"/>
      <c r="F105" s="199"/>
      <c r="G105" s="199"/>
      <c r="H105" s="199"/>
      <c r="I105" s="199"/>
      <c r="J105" s="198" t="str">
        <f>D18</f>
        <v>Nabeul</v>
      </c>
    </row>
    <row r="106" spans="1:10" ht="33" customHeight="1" x14ac:dyDescent="0.25">
      <c r="A106" s="207" t="s">
        <v>383</v>
      </c>
      <c r="B106" s="263">
        <f>'A1 Exploitation'!D322</f>
        <v>1</v>
      </c>
      <c r="C106" s="263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3">
        <f>'A2 Exploitation'!D322</f>
        <v>0</v>
      </c>
      <c r="C107" s="263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3">
        <f>'A3 Exploitation'!D322</f>
        <v>0</v>
      </c>
      <c r="C108" s="263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3">
        <f>'A4 Exploitation'!D322</f>
        <v>0</v>
      </c>
      <c r="C109" s="263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3">
        <f>'A5 Exploitation'!D322</f>
        <v>0</v>
      </c>
      <c r="C110" s="263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3">
        <f>'A6 Exploitation'!D322</f>
        <v>0</v>
      </c>
      <c r="C111" s="263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64" t="s">
        <v>398</v>
      </c>
      <c r="C114" s="264"/>
      <c r="D114" s="199"/>
      <c r="E114" s="199"/>
      <c r="F114" s="199"/>
      <c r="G114" s="199"/>
      <c r="H114" s="199"/>
      <c r="I114" s="199"/>
      <c r="J114" s="198" t="str">
        <f>D18</f>
        <v>Nabeul</v>
      </c>
    </row>
    <row r="115" spans="1:10" ht="33" customHeight="1" x14ac:dyDescent="0.25">
      <c r="A115" s="207" t="s">
        <v>383</v>
      </c>
      <c r="B115" s="263">
        <f>'A1 Exploitation'!D350</f>
        <v>0.8214285714285714</v>
      </c>
      <c r="C115" s="263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3">
        <f>'A2 Exploitation'!D350</f>
        <v>0</v>
      </c>
      <c r="C116" s="263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3">
        <f>'A3 Exploitation'!D350</f>
        <v>0</v>
      </c>
      <c r="C117" s="263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3">
        <f>'A4 Exploitation'!D350</f>
        <v>0</v>
      </c>
      <c r="C118" s="263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3">
        <f>'A5 Exploitation'!D350</f>
        <v>0</v>
      </c>
      <c r="C119" s="263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3">
        <f>'A6 Exploitation'!D350</f>
        <v>0</v>
      </c>
      <c r="C120" s="263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64" t="s">
        <v>399</v>
      </c>
      <c r="C123" s="264"/>
      <c r="D123" s="199"/>
      <c r="E123" s="199"/>
      <c r="F123" s="199"/>
      <c r="G123" s="199"/>
      <c r="H123" s="199"/>
      <c r="I123" s="199"/>
      <c r="J123" s="198" t="str">
        <f>D18</f>
        <v>Nabeul</v>
      </c>
    </row>
    <row r="124" spans="1:10" ht="33" customHeight="1" x14ac:dyDescent="0.25">
      <c r="A124" s="207" t="s">
        <v>383</v>
      </c>
      <c r="B124" s="263">
        <f>'A1 Exploitation'!D403</f>
        <v>0.9838709677419355</v>
      </c>
      <c r="C124" s="263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3">
        <f>'A2 Exploitation'!D403</f>
        <v>0</v>
      </c>
      <c r="C125" s="263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3">
        <f>'A3 Exploitation'!D403</f>
        <v>0</v>
      </c>
      <c r="C126" s="263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3">
        <f>'A4 Exploitation'!D403</f>
        <v>0</v>
      </c>
      <c r="C127" s="263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3">
        <f>'A5 Exploitation'!D403</f>
        <v>0</v>
      </c>
      <c r="C128" s="263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3">
        <f>'A6 Exploitation'!D403</f>
        <v>0</v>
      </c>
      <c r="C129" s="263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64" t="s">
        <v>400</v>
      </c>
      <c r="C132" s="264"/>
      <c r="D132" s="199"/>
      <c r="E132" s="199"/>
      <c r="F132" s="199"/>
      <c r="G132" s="199"/>
      <c r="H132" s="199"/>
      <c r="I132" s="199"/>
      <c r="J132" s="198" t="str">
        <f>D18</f>
        <v>Nabeul</v>
      </c>
    </row>
    <row r="133" spans="1:10" ht="33" customHeight="1" x14ac:dyDescent="0.25">
      <c r="A133" s="207" t="s">
        <v>383</v>
      </c>
      <c r="B133" s="263">
        <f>'A1 Exploitation'!D433</f>
        <v>0.875</v>
      </c>
      <c r="C133" s="263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3">
        <f>'A2 Exploitation'!D433</f>
        <v>0</v>
      </c>
      <c r="C134" s="263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3">
        <f>'A3 Exploitation'!D433</f>
        <v>0</v>
      </c>
      <c r="C135" s="263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3">
        <f>'A4 Exploitation'!D433</f>
        <v>0</v>
      </c>
      <c r="C136" s="263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3">
        <f>'A5 Exploitation'!D433</f>
        <v>0</v>
      </c>
      <c r="C137" s="263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3">
        <f>'A6 Exploitation'!D433</f>
        <v>0</v>
      </c>
      <c r="C138" s="263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64" t="s">
        <v>401</v>
      </c>
      <c r="C141" s="264"/>
      <c r="D141" s="199"/>
      <c r="E141" s="199"/>
      <c r="F141" s="199"/>
      <c r="G141" s="199"/>
      <c r="H141" s="199"/>
      <c r="I141" s="199"/>
      <c r="J141" s="198" t="str">
        <f>D18</f>
        <v>Nabeul</v>
      </c>
    </row>
    <row r="142" spans="1:10" ht="33" customHeight="1" x14ac:dyDescent="0.25">
      <c r="A142" s="207" t="s">
        <v>383</v>
      </c>
      <c r="B142" s="263">
        <f>'A1 Exploitation'!D452</f>
        <v>0.91666666666666663</v>
      </c>
      <c r="C142" s="263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3">
        <f>'A2 Exploitation'!D452</f>
        <v>0</v>
      </c>
      <c r="C143" s="263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3">
        <f>'A3 Exploitation'!D452</f>
        <v>0</v>
      </c>
      <c r="C144" s="263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3">
        <f>'A4 Exploitation'!D452</f>
        <v>0</v>
      </c>
      <c r="C145" s="263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3">
        <f>'A5 Exploitation'!D452</f>
        <v>0</v>
      </c>
      <c r="C146" s="263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3">
        <f>'A6 Exploitation'!D452</f>
        <v>0</v>
      </c>
      <c r="C147" s="263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64" t="s">
        <v>402</v>
      </c>
      <c r="C150" s="264"/>
      <c r="D150" s="199"/>
      <c r="E150" s="199"/>
      <c r="F150" s="199"/>
      <c r="G150" s="199"/>
      <c r="H150" s="199"/>
      <c r="I150" s="199"/>
      <c r="J150" s="198" t="str">
        <f>D18</f>
        <v>Nabeul</v>
      </c>
    </row>
    <row r="151" spans="1:10" ht="33" customHeight="1" x14ac:dyDescent="0.25">
      <c r="A151" s="207" t="s">
        <v>383</v>
      </c>
      <c r="B151" s="263">
        <f>'A1 Exploitation'!D462</f>
        <v>1</v>
      </c>
      <c r="C151" s="263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3">
        <f>'A2 Exploitation'!D462</f>
        <v>0</v>
      </c>
      <c r="C152" s="263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3">
        <f>'A3 Exploitation'!D462</f>
        <v>0</v>
      </c>
      <c r="C153" s="263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3">
        <f>'A4 Exploitation'!D462</f>
        <v>0</v>
      </c>
      <c r="C154" s="263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3">
        <f>'A5 Exploitation'!D462</f>
        <v>0</v>
      </c>
      <c r="C155" s="263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3">
        <f>'A6 Exploitation'!D462</f>
        <v>0</v>
      </c>
      <c r="C156" s="263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64" t="s">
        <v>403</v>
      </c>
      <c r="C159" s="264"/>
      <c r="D159" s="199"/>
      <c r="E159" s="199"/>
      <c r="F159" s="199"/>
      <c r="G159" s="199"/>
      <c r="H159" s="199"/>
      <c r="I159" s="199"/>
      <c r="J159" s="198" t="str">
        <f>D18</f>
        <v>Nabeul</v>
      </c>
    </row>
    <row r="160" spans="1:10" ht="33" customHeight="1" x14ac:dyDescent="0.25">
      <c r="A160" s="207" t="s">
        <v>383</v>
      </c>
      <c r="B160" s="263">
        <f>'A1 Exploitation'!D471</f>
        <v>1</v>
      </c>
      <c r="C160" s="263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3">
        <f>'A2 Exploitation'!D471</f>
        <v>0</v>
      </c>
      <c r="C161" s="263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3">
        <f>'A3 Exploitation'!D471</f>
        <v>0</v>
      </c>
      <c r="C162" s="263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3">
        <f>'A4 Exploitation'!D471</f>
        <v>0</v>
      </c>
      <c r="C163" s="263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3">
        <f>'A5 Exploitation'!D471</f>
        <v>0</v>
      </c>
      <c r="C164" s="263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3">
        <f>'A6 Exploitation'!D471</f>
        <v>0</v>
      </c>
      <c r="C165" s="263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65"/>
      <c r="C166" s="265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65"/>
      <c r="C167" s="265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64" t="s">
        <v>404</v>
      </c>
      <c r="C168" s="264"/>
      <c r="D168" s="199"/>
      <c r="E168" s="199"/>
      <c r="F168" s="199"/>
      <c r="G168" s="199"/>
      <c r="H168" s="199"/>
      <c r="I168" s="199"/>
      <c r="J168" s="198" t="str">
        <f>D18</f>
        <v>Nabeul</v>
      </c>
    </row>
    <row r="169" spans="1:10" ht="33" customHeight="1" x14ac:dyDescent="0.25">
      <c r="A169" s="207" t="s">
        <v>383</v>
      </c>
      <c r="B169" s="263">
        <f>'A1 Exploitation'!D492</f>
        <v>1</v>
      </c>
      <c r="C169" s="263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3">
        <f>'A2 Exploitation'!D492</f>
        <v>0</v>
      </c>
      <c r="C170" s="263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3">
        <f>'A3 Exploitation'!D492</f>
        <v>0</v>
      </c>
      <c r="C171" s="263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3">
        <f>'A4 Exploitation'!D492</f>
        <v>0</v>
      </c>
      <c r="C172" s="263"/>
    </row>
    <row r="173" spans="1:10" ht="33" customHeight="1" x14ac:dyDescent="0.25">
      <c r="A173" s="206" t="s">
        <v>387</v>
      </c>
      <c r="B173" s="263">
        <f>'A5 Exploitation'!D492</f>
        <v>0</v>
      </c>
      <c r="C173" s="263"/>
    </row>
    <row r="174" spans="1:10" ht="33" customHeight="1" x14ac:dyDescent="0.25">
      <c r="A174" s="206" t="s">
        <v>388</v>
      </c>
      <c r="B174" s="263">
        <f>'A6 Exploitation'!D492</f>
        <v>0</v>
      </c>
      <c r="C174" s="263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64" t="s">
        <v>405</v>
      </c>
      <c r="C177" s="264"/>
      <c r="J177" s="198" t="str">
        <f>D18</f>
        <v>Nabeul</v>
      </c>
    </row>
    <row r="178" spans="1:10" ht="33" customHeight="1" x14ac:dyDescent="0.25">
      <c r="A178" s="207" t="s">
        <v>383</v>
      </c>
      <c r="B178" s="263">
        <f>'A1 Exploitation'!D501</f>
        <v>1</v>
      </c>
      <c r="C178" s="263"/>
    </row>
    <row r="179" spans="1:10" ht="33" customHeight="1" x14ac:dyDescent="0.25">
      <c r="A179" s="206" t="s">
        <v>384</v>
      </c>
      <c r="B179" s="263">
        <f>'A2 Exploitation'!D501</f>
        <v>0</v>
      </c>
      <c r="C179" s="263"/>
    </row>
    <row r="180" spans="1:10" ht="33" customHeight="1" x14ac:dyDescent="0.25">
      <c r="A180" s="207" t="s">
        <v>385</v>
      </c>
      <c r="B180" s="263">
        <f>'A3 Exploitation'!D501</f>
        <v>0</v>
      </c>
      <c r="C180" s="263"/>
    </row>
    <row r="181" spans="1:10" ht="33" customHeight="1" x14ac:dyDescent="0.25">
      <c r="A181" s="207" t="s">
        <v>386</v>
      </c>
      <c r="B181" s="263">
        <f>'A4 Exploitation'!D501</f>
        <v>0</v>
      </c>
      <c r="C181" s="263"/>
    </row>
    <row r="182" spans="1:10" ht="33" customHeight="1" x14ac:dyDescent="0.25">
      <c r="A182" s="206" t="s">
        <v>387</v>
      </c>
      <c r="B182" s="263">
        <f>'A5 Exploitation'!D501</f>
        <v>0</v>
      </c>
      <c r="C182" s="263"/>
    </row>
    <row r="183" spans="1:10" ht="33" customHeight="1" x14ac:dyDescent="0.25">
      <c r="A183" s="206" t="s">
        <v>388</v>
      </c>
      <c r="B183" s="263">
        <f>'A6 Exploitation'!D501</f>
        <v>0</v>
      </c>
      <c r="C183" s="263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64" t="s">
        <v>406</v>
      </c>
      <c r="C186" s="264"/>
      <c r="J186" s="198" t="str">
        <f>D18</f>
        <v>Nabeul</v>
      </c>
    </row>
    <row r="187" spans="1:10" ht="33" customHeight="1" x14ac:dyDescent="0.25">
      <c r="A187" s="207" t="s">
        <v>383</v>
      </c>
      <c r="B187" s="263">
        <f>'A1 Technique'!D198</f>
        <v>0.79716981132075471</v>
      </c>
      <c r="C187" s="263"/>
    </row>
    <row r="188" spans="1:10" ht="33" customHeight="1" x14ac:dyDescent="0.25">
      <c r="A188" s="206" t="s">
        <v>384</v>
      </c>
      <c r="B188" s="263">
        <f>'A2 Technique'!D198</f>
        <v>0</v>
      </c>
      <c r="C188" s="263"/>
    </row>
    <row r="189" spans="1:10" ht="33" customHeight="1" x14ac:dyDescent="0.25">
      <c r="A189" s="207" t="s">
        <v>385</v>
      </c>
      <c r="B189" s="263">
        <f>'A3 Technique'!D198</f>
        <v>0</v>
      </c>
      <c r="C189" s="263"/>
    </row>
    <row r="190" spans="1:10" ht="33" customHeight="1" x14ac:dyDescent="0.25">
      <c r="A190" s="207" t="s">
        <v>386</v>
      </c>
      <c r="B190" s="263">
        <f>'A4 Technique'!D198</f>
        <v>0</v>
      </c>
      <c r="C190" s="263"/>
    </row>
    <row r="191" spans="1:10" ht="33" customHeight="1" x14ac:dyDescent="0.25">
      <c r="A191" s="206" t="s">
        <v>387</v>
      </c>
      <c r="B191" s="263">
        <f>'A5 Technique'!D198</f>
        <v>0</v>
      </c>
      <c r="C191" s="263"/>
    </row>
    <row r="192" spans="1:10" ht="33" customHeight="1" x14ac:dyDescent="0.25">
      <c r="A192" s="206" t="s">
        <v>388</v>
      </c>
      <c r="B192" s="263">
        <f>'A6 Technique'!D198</f>
        <v>0</v>
      </c>
      <c r="C192" s="263"/>
    </row>
  </sheetData>
  <sheetProtection algorithmName="SHA-512" hashValue="1O9r+iWrwFt+EL+LmdFn4bht6Y7ih4NrYUnSRcNZvyQYZ1/ThNe9nAeyu+xVyyIZVZUDHEaO+0PymOqUhjyi3g==" saltValue="boMQvpcM1JAr+rBVg3dXwg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6" zoomScale="70" zoomScaleNormal="70" workbookViewId="0">
      <selection activeCell="D499" activeCellId="13" sqref="D36 D92 D145 D185 D241 D284 D317 D345 D398 D428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45">
      <c r="A8" s="286" t="str">
        <f>'Page de garde'!D18</f>
        <v>Nabeul</v>
      </c>
      <c r="B8" s="286"/>
      <c r="C8" s="286"/>
      <c r="D8" s="286"/>
      <c r="E8" s="286"/>
      <c r="F8" s="286"/>
      <c r="G8" s="216"/>
      <c r="H8" s="216"/>
      <c r="I8" s="213"/>
    </row>
    <row r="9" spans="1:9" ht="24" x14ac:dyDescent="0.4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" x14ac:dyDescent="0.4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" x14ac:dyDescent="0.4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6"/>
      <c r="H12" s="216"/>
      <c r="I12" s="213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1" t="s">
        <v>137</v>
      </c>
      <c r="B43" s="271"/>
      <c r="C43" s="271"/>
      <c r="D43" s="271"/>
      <c r="E43" s="271"/>
      <c r="F43" s="27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4" t="s">
        <v>63</v>
      </c>
      <c r="B45" s="275"/>
      <c r="C45" s="275"/>
      <c r="D45" s="275"/>
      <c r="E45" s="275"/>
      <c r="F45" s="27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0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1" t="s">
        <v>129</v>
      </c>
      <c r="B99" s="271"/>
      <c r="C99" s="271"/>
      <c r="D99" s="271"/>
      <c r="E99" s="271"/>
      <c r="F99" s="27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4" t="s">
        <v>63</v>
      </c>
      <c r="B101" s="275"/>
      <c r="C101" s="275"/>
      <c r="D101" s="275"/>
      <c r="E101" s="275"/>
      <c r="F101" s="27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1" t="s">
        <v>130</v>
      </c>
      <c r="B152" s="271"/>
      <c r="C152" s="271"/>
      <c r="D152" s="271"/>
      <c r="E152" s="271"/>
      <c r="F152" s="27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4" t="s">
        <v>63</v>
      </c>
      <c r="B154" s="275"/>
      <c r="C154" s="275"/>
      <c r="D154" s="275"/>
      <c r="E154" s="275"/>
      <c r="F154" s="27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1" t="s">
        <v>167</v>
      </c>
      <c r="B192" s="271"/>
      <c r="C192" s="271"/>
      <c r="D192" s="271"/>
      <c r="E192" s="271"/>
      <c r="F192" s="27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1" t="s">
        <v>78</v>
      </c>
      <c r="B248" s="271"/>
      <c r="C248" s="271"/>
      <c r="D248" s="271"/>
      <c r="E248" s="271"/>
      <c r="F248" s="27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1" t="s">
        <v>4</v>
      </c>
      <c r="B291" s="271"/>
      <c r="C291" s="271"/>
      <c r="D291" s="271"/>
      <c r="E291" s="271"/>
      <c r="F291" s="27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1" t="s">
        <v>21</v>
      </c>
      <c r="B324" s="271"/>
      <c r="C324" s="271"/>
      <c r="D324" s="271"/>
      <c r="E324" s="271"/>
      <c r="F324" s="27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1" t="s">
        <v>8</v>
      </c>
      <c r="B352" s="271"/>
      <c r="C352" s="271"/>
      <c r="D352" s="271"/>
      <c r="E352" s="271"/>
      <c r="F352" s="27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4" t="s">
        <v>113</v>
      </c>
      <c r="B354" s="275"/>
      <c r="C354" s="275"/>
      <c r="D354" s="275"/>
      <c r="E354" s="275"/>
      <c r="F354" s="27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0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1" t="s">
        <v>125</v>
      </c>
      <c r="B405" s="271"/>
      <c r="C405" s="271"/>
      <c r="D405" s="271"/>
      <c r="E405" s="271"/>
      <c r="F405" s="27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4" t="s">
        <v>19</v>
      </c>
      <c r="B407" s="275"/>
      <c r="C407" s="275"/>
      <c r="D407" s="275"/>
      <c r="E407" s="275"/>
      <c r="F407" s="27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4" t="s">
        <v>122</v>
      </c>
      <c r="B418" s="275"/>
      <c r="C418" s="275"/>
      <c r="D418" s="275"/>
      <c r="E418" s="275"/>
      <c r="F418" s="27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1" t="s">
        <v>374</v>
      </c>
      <c r="B435" s="271"/>
      <c r="C435" s="271"/>
      <c r="D435" s="271"/>
      <c r="E435" s="271"/>
      <c r="F435" s="27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1" t="s">
        <v>180</v>
      </c>
      <c r="B454" s="271"/>
      <c r="C454" s="271"/>
      <c r="D454" s="271"/>
      <c r="E454" s="271"/>
      <c r="F454" s="27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1" t="s">
        <v>87</v>
      </c>
      <c r="B464" s="271"/>
      <c r="C464" s="271"/>
      <c r="D464" s="271"/>
      <c r="E464" s="271"/>
      <c r="F464" s="27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1" t="s">
        <v>151</v>
      </c>
      <c r="B473" s="271"/>
      <c r="C473" s="271"/>
      <c r="D473" s="271"/>
      <c r="E473" s="271"/>
      <c r="F473" s="27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1" t="s">
        <v>152</v>
      </c>
      <c r="B494" s="271"/>
      <c r="C494" s="271"/>
      <c r="D494" s="271"/>
      <c r="E494" s="271"/>
      <c r="F494" s="27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1"/>
      <c r="E1" s="301"/>
      <c r="F1" s="301"/>
      <c r="G1" s="301"/>
      <c r="H1" s="301"/>
      <c r="I1" s="30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45">
      <c r="A7" s="286" t="str">
        <f>'A1 Exploitation'!A8:F8</f>
        <v>Nabeul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" x14ac:dyDescent="0.45">
      <c r="A8" s="38" t="s">
        <v>44</v>
      </c>
      <c r="B8" s="302">
        <f>'A5 Exploitation'!B9:F9</f>
        <v>0</v>
      </c>
      <c r="C8" s="302"/>
      <c r="D8" s="302"/>
      <c r="E8" s="302"/>
      <c r="F8" s="302"/>
      <c r="G8" s="216"/>
      <c r="H8" s="216"/>
      <c r="I8" s="216"/>
    </row>
    <row r="9" spans="1:9" s="36" customFormat="1" ht="24" x14ac:dyDescent="0.45">
      <c r="A9" s="39" t="s">
        <v>46</v>
      </c>
      <c r="B9" s="303">
        <f>'A5 Exploitation'!B10:F10</f>
        <v>0</v>
      </c>
      <c r="C9" s="303"/>
      <c r="D9" s="303"/>
      <c r="E9" s="303"/>
      <c r="F9" s="303"/>
      <c r="G9" s="216"/>
      <c r="H9" s="216"/>
      <c r="I9" s="216"/>
    </row>
    <row r="10" spans="1:9" s="36" customFormat="1" ht="24" x14ac:dyDescent="0.45">
      <c r="A10" s="38" t="s">
        <v>45</v>
      </c>
      <c r="B10" s="300">
        <f>'A5 Exploitation'!B11:F11</f>
        <v>0</v>
      </c>
      <c r="C10" s="300"/>
      <c r="D10" s="300"/>
      <c r="E10" s="300"/>
      <c r="F10" s="300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294"/>
      <c r="C22" s="295"/>
      <c r="D22" s="215">
        <f>SUM(B17:C21)</f>
        <v>0</v>
      </c>
    </row>
    <row r="23" spans="1:6" x14ac:dyDescent="0.3">
      <c r="A23" s="291" t="s">
        <v>342</v>
      </c>
      <c r="B23" s="292"/>
      <c r="C23" s="29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9" t="s">
        <v>4</v>
      </c>
      <c r="B25" s="290"/>
      <c r="C25" s="290"/>
      <c r="D25" s="290"/>
      <c r="E25" s="290"/>
      <c r="F25" s="29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1" t="s">
        <v>38</v>
      </c>
      <c r="B32" s="292"/>
      <c r="C32" s="293"/>
      <c r="D32" s="214">
        <f>SUM(B26:C31)</f>
        <v>0</v>
      </c>
    </row>
    <row r="33" spans="1:6" x14ac:dyDescent="0.3">
      <c r="A33" s="291" t="s">
        <v>342</v>
      </c>
      <c r="B33" s="292"/>
      <c r="C33" s="29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9" t="s">
        <v>246</v>
      </c>
      <c r="B35" s="290"/>
      <c r="C35" s="290"/>
      <c r="D35" s="290"/>
      <c r="E35" s="290"/>
      <c r="F35" s="29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1" t="s">
        <v>38</v>
      </c>
      <c r="B41" s="292"/>
      <c r="C41" s="293"/>
      <c r="D41" s="214">
        <f>SUM(B36:C40)</f>
        <v>0</v>
      </c>
      <c r="E41" s="37"/>
      <c r="F41" s="37"/>
    </row>
    <row r="42" spans="1:6" s="50" customFormat="1" x14ac:dyDescent="0.3">
      <c r="A42" s="291" t="s">
        <v>342</v>
      </c>
      <c r="B42" s="292"/>
      <c r="C42" s="29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1" t="s">
        <v>38</v>
      </c>
      <c r="B51" s="292"/>
      <c r="C51" s="293"/>
      <c r="D51" s="214">
        <f>SUM(B45:C50)</f>
        <v>0</v>
      </c>
    </row>
    <row r="52" spans="1:6" x14ac:dyDescent="0.3">
      <c r="A52" s="291" t="s">
        <v>342</v>
      </c>
      <c r="B52" s="292"/>
      <c r="C52" s="29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9" t="s">
        <v>8</v>
      </c>
      <c r="B54" s="290"/>
      <c r="C54" s="290"/>
      <c r="D54" s="290"/>
      <c r="E54" s="290"/>
      <c r="F54" s="290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1" t="s">
        <v>38</v>
      </c>
      <c r="B62" s="292"/>
      <c r="C62" s="293"/>
      <c r="D62" s="214">
        <f>SUM(B55:C61)</f>
        <v>0</v>
      </c>
    </row>
    <row r="63" spans="1:6" x14ac:dyDescent="0.3">
      <c r="A63" s="291" t="s">
        <v>342</v>
      </c>
      <c r="B63" s="292"/>
      <c r="C63" s="29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9" t="s">
        <v>143</v>
      </c>
      <c r="B65" s="290"/>
      <c r="C65" s="290"/>
      <c r="D65" s="290"/>
      <c r="E65" s="290"/>
      <c r="F65" s="29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1" t="s">
        <v>38</v>
      </c>
      <c r="B83" s="292"/>
      <c r="C83" s="293"/>
      <c r="D83" s="214">
        <f>SUM(B66:C82)</f>
        <v>0</v>
      </c>
    </row>
    <row r="84" spans="1:6" x14ac:dyDescent="0.3">
      <c r="A84" s="291" t="s">
        <v>342</v>
      </c>
      <c r="B84" s="292"/>
      <c r="C84" s="29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9" t="s">
        <v>237</v>
      </c>
      <c r="B86" s="290"/>
      <c r="C86" s="290"/>
      <c r="D86" s="290"/>
      <c r="E86" s="290"/>
      <c r="F86" s="29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1" t="s">
        <v>38</v>
      </c>
      <c r="B101" s="292"/>
      <c r="C101" s="293"/>
      <c r="D101" s="214">
        <f>SUM(B87:C100)</f>
        <v>0</v>
      </c>
    </row>
    <row r="102" spans="1:6" x14ac:dyDescent="0.3">
      <c r="A102" s="291" t="s">
        <v>342</v>
      </c>
      <c r="B102" s="292"/>
      <c r="C102" s="29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9" t="s">
        <v>238</v>
      </c>
      <c r="B105" s="290"/>
      <c r="C105" s="290"/>
      <c r="D105" s="290"/>
      <c r="E105" s="290"/>
      <c r="F105" s="29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1" t="s">
        <v>38</v>
      </c>
      <c r="B117" s="292"/>
      <c r="C117" s="293"/>
      <c r="D117" s="214">
        <f>SUM(B106:C116)</f>
        <v>0</v>
      </c>
      <c r="E117" s="37"/>
      <c r="F117" s="37"/>
    </row>
    <row r="118" spans="1:6" s="50" customFormat="1" x14ac:dyDescent="0.3">
      <c r="A118" s="291" t="s">
        <v>342</v>
      </c>
      <c r="B118" s="292"/>
      <c r="C118" s="29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9" t="s">
        <v>208</v>
      </c>
      <c r="B120" s="290"/>
      <c r="C120" s="290"/>
      <c r="D120" s="290"/>
      <c r="E120" s="290"/>
      <c r="F120" s="29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1" t="s">
        <v>38</v>
      </c>
      <c r="B132" s="292"/>
      <c r="C132" s="293"/>
      <c r="D132" s="214">
        <f>SUM(B121:C131)</f>
        <v>0</v>
      </c>
    </row>
    <row r="133" spans="1:6" x14ac:dyDescent="0.3">
      <c r="A133" s="291" t="s">
        <v>342</v>
      </c>
      <c r="B133" s="292"/>
      <c r="C133" s="29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9" t="s">
        <v>78</v>
      </c>
      <c r="B135" s="290"/>
      <c r="C135" s="290"/>
      <c r="D135" s="290"/>
      <c r="E135" s="290"/>
      <c r="F135" s="29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1" t="s">
        <v>38</v>
      </c>
      <c r="B148" s="292"/>
      <c r="C148" s="293"/>
      <c r="D148" s="214">
        <f>SUM(B136:C147)</f>
        <v>0</v>
      </c>
    </row>
    <row r="149" spans="1:6" x14ac:dyDescent="0.3">
      <c r="A149" s="291" t="s">
        <v>342</v>
      </c>
      <c r="B149" s="292"/>
      <c r="C149" s="29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9" t="s">
        <v>243</v>
      </c>
      <c r="B151" s="290"/>
      <c r="C151" s="290"/>
      <c r="D151" s="290"/>
      <c r="E151" s="290"/>
      <c r="F151" s="29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1" t="s">
        <v>38</v>
      </c>
      <c r="B160" s="294"/>
      <c r="C160" s="295"/>
      <c r="D160" s="215">
        <f>SUM(B152:C159)</f>
        <v>0</v>
      </c>
    </row>
    <row r="161" spans="1:6" x14ac:dyDescent="0.3">
      <c r="A161" s="291" t="s">
        <v>342</v>
      </c>
      <c r="B161" s="292"/>
      <c r="C161" s="29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9" t="s">
        <v>85</v>
      </c>
      <c r="B163" s="290"/>
      <c r="C163" s="290"/>
      <c r="D163" s="290"/>
      <c r="E163" s="290"/>
      <c r="F163" s="29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1" t="s">
        <v>38</v>
      </c>
      <c r="B168" s="292"/>
      <c r="C168" s="293"/>
      <c r="D168" s="214">
        <f>SUM(B164:C167)</f>
        <v>0</v>
      </c>
    </row>
    <row r="169" spans="1:6" x14ac:dyDescent="0.3">
      <c r="A169" s="291" t="s">
        <v>342</v>
      </c>
      <c r="B169" s="292"/>
      <c r="C169" s="29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6" t="s">
        <v>17</v>
      </c>
      <c r="B171" s="297"/>
      <c r="C171" s="297"/>
      <c r="D171" s="297"/>
      <c r="E171" s="297"/>
      <c r="F171" s="29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1" t="s">
        <v>38</v>
      </c>
      <c r="B176" s="292"/>
      <c r="C176" s="293"/>
      <c r="D176" s="214">
        <f>SUM(B172:C175)</f>
        <v>0</v>
      </c>
    </row>
    <row r="177" spans="1:6" x14ac:dyDescent="0.3">
      <c r="A177" s="291" t="s">
        <v>342</v>
      </c>
      <c r="B177" s="292"/>
      <c r="C177" s="29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9" t="s">
        <v>87</v>
      </c>
      <c r="B179" s="290"/>
      <c r="C179" s="290"/>
      <c r="D179" s="290"/>
      <c r="E179" s="290"/>
      <c r="F179" s="29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1" t="s">
        <v>38</v>
      </c>
      <c r="B185" s="292"/>
      <c r="C185" s="293"/>
      <c r="D185" s="214">
        <f>SUM(B180:C184)</f>
        <v>0</v>
      </c>
    </row>
    <row r="186" spans="1:6" x14ac:dyDescent="0.3">
      <c r="A186" s="291" t="s">
        <v>342</v>
      </c>
      <c r="B186" s="292"/>
      <c r="C186" s="29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9" t="s">
        <v>242</v>
      </c>
      <c r="B188" s="290"/>
      <c r="C188" s="290"/>
      <c r="D188" s="290"/>
      <c r="E188" s="290"/>
      <c r="F188" s="29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1" t="s">
        <v>38</v>
      </c>
      <c r="B193" s="292"/>
      <c r="C193" s="293"/>
      <c r="D193" s="97">
        <f>SUM(B189:C192)</f>
        <v>0</v>
      </c>
    </row>
    <row r="194" spans="1:4" x14ac:dyDescent="0.3">
      <c r="A194" s="291" t="s">
        <v>342</v>
      </c>
      <c r="B194" s="292"/>
      <c r="C194" s="29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abSelected="1" topLeftCell="A490" zoomScale="50" zoomScaleNormal="5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45">
      <c r="A8" s="286" t="str">
        <f>'Page de garde'!D18</f>
        <v>Nabeul</v>
      </c>
      <c r="B8" s="286"/>
      <c r="C8" s="286"/>
      <c r="D8" s="286"/>
      <c r="E8" s="286"/>
      <c r="F8" s="286"/>
      <c r="G8" s="216"/>
      <c r="H8" s="216"/>
      <c r="I8" s="213"/>
    </row>
    <row r="9" spans="1:9" ht="24" x14ac:dyDescent="0.4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" x14ac:dyDescent="0.4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" x14ac:dyDescent="0.4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6"/>
      <c r="H12" s="216"/>
      <c r="I12" s="213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1" t="s">
        <v>137</v>
      </c>
      <c r="B43" s="271"/>
      <c r="C43" s="271"/>
      <c r="D43" s="271"/>
      <c r="E43" s="271"/>
      <c r="F43" s="27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4" t="s">
        <v>63</v>
      </c>
      <c r="B45" s="275"/>
      <c r="C45" s="275"/>
      <c r="D45" s="275"/>
      <c r="E45" s="275"/>
      <c r="F45" s="27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0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1" t="s">
        <v>129</v>
      </c>
      <c r="B99" s="271"/>
      <c r="C99" s="271"/>
      <c r="D99" s="271"/>
      <c r="E99" s="271"/>
      <c r="F99" s="27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4" t="s">
        <v>63</v>
      </c>
      <c r="B101" s="275"/>
      <c r="C101" s="275"/>
      <c r="D101" s="275"/>
      <c r="E101" s="275"/>
      <c r="F101" s="27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1" t="s">
        <v>130</v>
      </c>
      <c r="B152" s="271"/>
      <c r="C152" s="271"/>
      <c r="D152" s="271"/>
      <c r="E152" s="271"/>
      <c r="F152" s="27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4" t="s">
        <v>63</v>
      </c>
      <c r="B154" s="275"/>
      <c r="C154" s="275"/>
      <c r="D154" s="275"/>
      <c r="E154" s="275"/>
      <c r="F154" s="27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1" t="s">
        <v>167</v>
      </c>
      <c r="B192" s="271"/>
      <c r="C192" s="271"/>
      <c r="D192" s="271"/>
      <c r="E192" s="271"/>
      <c r="F192" s="27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1" t="s">
        <v>78</v>
      </c>
      <c r="B248" s="271"/>
      <c r="C248" s="271"/>
      <c r="D248" s="271"/>
      <c r="E248" s="271"/>
      <c r="F248" s="27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1" t="s">
        <v>4</v>
      </c>
      <c r="B291" s="271"/>
      <c r="C291" s="271"/>
      <c r="D291" s="271"/>
      <c r="E291" s="271"/>
      <c r="F291" s="27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1" t="s">
        <v>21</v>
      </c>
      <c r="B324" s="271"/>
      <c r="C324" s="271"/>
      <c r="D324" s="271"/>
      <c r="E324" s="271"/>
      <c r="F324" s="27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1" t="s">
        <v>8</v>
      </c>
      <c r="B352" s="271"/>
      <c r="C352" s="271"/>
      <c r="D352" s="271"/>
      <c r="E352" s="271"/>
      <c r="F352" s="27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4" t="s">
        <v>113</v>
      </c>
      <c r="B354" s="275"/>
      <c r="C354" s="275"/>
      <c r="D354" s="275"/>
      <c r="E354" s="275"/>
      <c r="F354" s="27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0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1" t="s">
        <v>125</v>
      </c>
      <c r="B405" s="271"/>
      <c r="C405" s="271"/>
      <c r="D405" s="271"/>
      <c r="E405" s="271"/>
      <c r="F405" s="27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4" t="s">
        <v>19</v>
      </c>
      <c r="B407" s="275"/>
      <c r="C407" s="275"/>
      <c r="D407" s="275"/>
      <c r="E407" s="275"/>
      <c r="F407" s="27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4" t="s">
        <v>122</v>
      </c>
      <c r="B418" s="275"/>
      <c r="C418" s="275"/>
      <c r="D418" s="275"/>
      <c r="E418" s="275"/>
      <c r="F418" s="27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1" t="s">
        <v>374</v>
      </c>
      <c r="B435" s="271"/>
      <c r="C435" s="271"/>
      <c r="D435" s="271"/>
      <c r="E435" s="271"/>
      <c r="F435" s="27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1" t="s">
        <v>180</v>
      </c>
      <c r="B454" s="271"/>
      <c r="C454" s="271"/>
      <c r="D454" s="271"/>
      <c r="E454" s="271"/>
      <c r="F454" s="27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1" t="s">
        <v>87</v>
      </c>
      <c r="B464" s="271"/>
      <c r="C464" s="271"/>
      <c r="D464" s="271"/>
      <c r="E464" s="271"/>
      <c r="F464" s="27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1" t="s">
        <v>151</v>
      </c>
      <c r="B473" s="271"/>
      <c r="C473" s="271"/>
      <c r="D473" s="271"/>
      <c r="E473" s="271"/>
      <c r="F473" s="27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1" t="s">
        <v>152</v>
      </c>
      <c r="B494" s="271"/>
      <c r="C494" s="271"/>
      <c r="D494" s="271"/>
      <c r="E494" s="271"/>
      <c r="F494" s="27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1"/>
      <c r="E1" s="301"/>
      <c r="F1" s="301"/>
      <c r="G1" s="301"/>
      <c r="H1" s="301"/>
      <c r="I1" s="30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45">
      <c r="A7" s="286" t="str">
        <f>'A1 Exploitation'!A8:F8</f>
        <v>Nabeul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" x14ac:dyDescent="0.45">
      <c r="A8" s="38" t="s">
        <v>44</v>
      </c>
      <c r="B8" s="302">
        <f>'A6 Exploitation'!B9:F9</f>
        <v>0</v>
      </c>
      <c r="C8" s="302"/>
      <c r="D8" s="302"/>
      <c r="E8" s="302"/>
      <c r="F8" s="302"/>
      <c r="G8" s="216"/>
      <c r="H8" s="216"/>
      <c r="I8" s="216"/>
    </row>
    <row r="9" spans="1:9" s="36" customFormat="1" ht="24" x14ac:dyDescent="0.45">
      <c r="A9" s="39" t="s">
        <v>46</v>
      </c>
      <c r="B9" s="303">
        <f>'A6 Exploitation'!B10:F10</f>
        <v>0</v>
      </c>
      <c r="C9" s="303"/>
      <c r="D9" s="303"/>
      <c r="E9" s="303"/>
      <c r="F9" s="303"/>
      <c r="G9" s="216"/>
      <c r="H9" s="216"/>
      <c r="I9" s="216"/>
    </row>
    <row r="10" spans="1:9" s="36" customFormat="1" ht="24" x14ac:dyDescent="0.45">
      <c r="A10" s="38" t="s">
        <v>45</v>
      </c>
      <c r="B10" s="300">
        <f>'A6 Exploitation'!B11:F11</f>
        <v>0</v>
      </c>
      <c r="C10" s="300"/>
      <c r="D10" s="300"/>
      <c r="E10" s="300"/>
      <c r="F10" s="300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294"/>
      <c r="C22" s="295"/>
      <c r="D22" s="215">
        <f>SUM(B17:C21)</f>
        <v>0</v>
      </c>
    </row>
    <row r="23" spans="1:6" x14ac:dyDescent="0.3">
      <c r="A23" s="291" t="s">
        <v>342</v>
      </c>
      <c r="B23" s="292"/>
      <c r="C23" s="29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9" t="s">
        <v>4</v>
      </c>
      <c r="B25" s="290"/>
      <c r="C25" s="290"/>
      <c r="D25" s="290"/>
      <c r="E25" s="290"/>
      <c r="F25" s="29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1" t="s">
        <v>38</v>
      </c>
      <c r="B32" s="292"/>
      <c r="C32" s="293"/>
      <c r="D32" s="214">
        <f>SUM(B26:C31)</f>
        <v>0</v>
      </c>
    </row>
    <row r="33" spans="1:6" x14ac:dyDescent="0.3">
      <c r="A33" s="291" t="s">
        <v>342</v>
      </c>
      <c r="B33" s="292"/>
      <c r="C33" s="29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9" t="s">
        <v>246</v>
      </c>
      <c r="B35" s="290"/>
      <c r="C35" s="290"/>
      <c r="D35" s="290"/>
      <c r="E35" s="290"/>
      <c r="F35" s="29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1" t="s">
        <v>38</v>
      </c>
      <c r="B41" s="292"/>
      <c r="C41" s="293"/>
      <c r="D41" s="214">
        <f>SUM(B36:C40)</f>
        <v>0</v>
      </c>
      <c r="E41" s="37"/>
      <c r="F41" s="37"/>
    </row>
    <row r="42" spans="1:6" s="50" customFormat="1" x14ac:dyDescent="0.3">
      <c r="A42" s="291" t="s">
        <v>342</v>
      </c>
      <c r="B42" s="292"/>
      <c r="C42" s="29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1" t="s">
        <v>38</v>
      </c>
      <c r="B51" s="292"/>
      <c r="C51" s="293"/>
      <c r="D51" s="214">
        <f>SUM(B45:C50)</f>
        <v>0</v>
      </c>
    </row>
    <row r="52" spans="1:6" x14ac:dyDescent="0.3">
      <c r="A52" s="291" t="s">
        <v>342</v>
      </c>
      <c r="B52" s="292"/>
      <c r="C52" s="29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9" t="s">
        <v>8</v>
      </c>
      <c r="B54" s="290"/>
      <c r="C54" s="290"/>
      <c r="D54" s="290"/>
      <c r="E54" s="290"/>
      <c r="F54" s="29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1" t="s">
        <v>38</v>
      </c>
      <c r="B62" s="292"/>
      <c r="C62" s="293"/>
      <c r="D62" s="214">
        <f>SUM(B55:C61)</f>
        <v>0</v>
      </c>
    </row>
    <row r="63" spans="1:6" x14ac:dyDescent="0.3">
      <c r="A63" s="291" t="s">
        <v>342</v>
      </c>
      <c r="B63" s="292"/>
      <c r="C63" s="29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9" t="s">
        <v>143</v>
      </c>
      <c r="B65" s="290"/>
      <c r="C65" s="290"/>
      <c r="D65" s="290"/>
      <c r="E65" s="290"/>
      <c r="F65" s="29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1" t="s">
        <v>38</v>
      </c>
      <c r="B83" s="292"/>
      <c r="C83" s="293"/>
      <c r="D83" s="214">
        <f>SUM(B66:C82)</f>
        <v>0</v>
      </c>
    </row>
    <row r="84" spans="1:6" x14ac:dyDescent="0.3">
      <c r="A84" s="291" t="s">
        <v>342</v>
      </c>
      <c r="B84" s="292"/>
      <c r="C84" s="29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9" t="s">
        <v>237</v>
      </c>
      <c r="B86" s="290"/>
      <c r="C86" s="290"/>
      <c r="D86" s="290"/>
      <c r="E86" s="290"/>
      <c r="F86" s="29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1" t="s">
        <v>38</v>
      </c>
      <c r="B101" s="292"/>
      <c r="C101" s="293"/>
      <c r="D101" s="214">
        <f>SUM(B87:C100)</f>
        <v>0</v>
      </c>
    </row>
    <row r="102" spans="1:6" x14ac:dyDescent="0.3">
      <c r="A102" s="291" t="s">
        <v>342</v>
      </c>
      <c r="B102" s="292"/>
      <c r="C102" s="29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9" t="s">
        <v>238</v>
      </c>
      <c r="B105" s="290"/>
      <c r="C105" s="290"/>
      <c r="D105" s="290"/>
      <c r="E105" s="290"/>
      <c r="F105" s="29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1" t="s">
        <v>38</v>
      </c>
      <c r="B117" s="292"/>
      <c r="C117" s="293"/>
      <c r="D117" s="214">
        <f>SUM(B106:C116)</f>
        <v>0</v>
      </c>
      <c r="E117" s="37"/>
      <c r="F117" s="37"/>
    </row>
    <row r="118" spans="1:6" s="50" customFormat="1" x14ac:dyDescent="0.3">
      <c r="A118" s="291" t="s">
        <v>342</v>
      </c>
      <c r="B118" s="292"/>
      <c r="C118" s="29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9" t="s">
        <v>208</v>
      </c>
      <c r="B120" s="290"/>
      <c r="C120" s="290"/>
      <c r="D120" s="290"/>
      <c r="E120" s="290"/>
      <c r="F120" s="29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1" t="s">
        <v>38</v>
      </c>
      <c r="B132" s="292"/>
      <c r="C132" s="293"/>
      <c r="D132" s="214">
        <f>SUM(B121:C131)</f>
        <v>0</v>
      </c>
    </row>
    <row r="133" spans="1:6" x14ac:dyDescent="0.3">
      <c r="A133" s="291" t="s">
        <v>342</v>
      </c>
      <c r="B133" s="292"/>
      <c r="C133" s="29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9" t="s">
        <v>78</v>
      </c>
      <c r="B135" s="290"/>
      <c r="C135" s="290"/>
      <c r="D135" s="290"/>
      <c r="E135" s="290"/>
      <c r="F135" s="29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1" t="s">
        <v>38</v>
      </c>
      <c r="B148" s="292"/>
      <c r="C148" s="293"/>
      <c r="D148" s="214">
        <f>SUM(B136:C147)</f>
        <v>0</v>
      </c>
    </row>
    <row r="149" spans="1:6" x14ac:dyDescent="0.3">
      <c r="A149" s="291" t="s">
        <v>342</v>
      </c>
      <c r="B149" s="292"/>
      <c r="C149" s="29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9" t="s">
        <v>243</v>
      </c>
      <c r="B151" s="290"/>
      <c r="C151" s="290"/>
      <c r="D151" s="290"/>
      <c r="E151" s="290"/>
      <c r="F151" s="29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1" t="s">
        <v>38</v>
      </c>
      <c r="B160" s="294"/>
      <c r="C160" s="295"/>
      <c r="D160" s="215">
        <f>SUM(B152:C159)</f>
        <v>0</v>
      </c>
    </row>
    <row r="161" spans="1:6" x14ac:dyDescent="0.3">
      <c r="A161" s="291" t="s">
        <v>342</v>
      </c>
      <c r="B161" s="292"/>
      <c r="C161" s="29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9" t="s">
        <v>85</v>
      </c>
      <c r="B163" s="290"/>
      <c r="C163" s="290"/>
      <c r="D163" s="290"/>
      <c r="E163" s="290"/>
      <c r="F163" s="29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1" t="s">
        <v>38</v>
      </c>
      <c r="B168" s="292"/>
      <c r="C168" s="293"/>
      <c r="D168" s="214">
        <f>SUM(B164:C167)</f>
        <v>0</v>
      </c>
    </row>
    <row r="169" spans="1:6" x14ac:dyDescent="0.3">
      <c r="A169" s="291" t="s">
        <v>342</v>
      </c>
      <c r="B169" s="292"/>
      <c r="C169" s="29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6" t="s">
        <v>17</v>
      </c>
      <c r="B171" s="297"/>
      <c r="C171" s="297"/>
      <c r="D171" s="297"/>
      <c r="E171" s="297"/>
      <c r="F171" s="29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1" t="s">
        <v>38</v>
      </c>
      <c r="B176" s="292"/>
      <c r="C176" s="293"/>
      <c r="D176" s="214">
        <f>SUM(B172:C175)</f>
        <v>0</v>
      </c>
    </row>
    <row r="177" spans="1:6" x14ac:dyDescent="0.3">
      <c r="A177" s="291" t="s">
        <v>342</v>
      </c>
      <c r="B177" s="292"/>
      <c r="C177" s="29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9" t="s">
        <v>87</v>
      </c>
      <c r="B179" s="290"/>
      <c r="C179" s="290"/>
      <c r="D179" s="290"/>
      <c r="E179" s="290"/>
      <c r="F179" s="29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1" t="s">
        <v>38</v>
      </c>
      <c r="B185" s="292"/>
      <c r="C185" s="293"/>
      <c r="D185" s="214">
        <f>SUM(B180:C184)</f>
        <v>0</v>
      </c>
    </row>
    <row r="186" spans="1:6" x14ac:dyDescent="0.3">
      <c r="A186" s="291" t="s">
        <v>342</v>
      </c>
      <c r="B186" s="292"/>
      <c r="C186" s="29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9" t="s">
        <v>242</v>
      </c>
      <c r="B188" s="290"/>
      <c r="C188" s="290"/>
      <c r="D188" s="290"/>
      <c r="E188" s="290"/>
      <c r="F188" s="29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1" t="s">
        <v>38</v>
      </c>
      <c r="B193" s="292"/>
      <c r="C193" s="293"/>
      <c r="D193" s="97">
        <f>SUM(B189:C192)</f>
        <v>0</v>
      </c>
    </row>
    <row r="194" spans="1:4" x14ac:dyDescent="0.3">
      <c r="A194" s="291" t="s">
        <v>342</v>
      </c>
      <c r="B194" s="292"/>
      <c r="C194" s="29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Normal="71" zoomScaleSheetLayoutView="10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124"/>
      <c r="H7" s="124"/>
      <c r="I7" s="124"/>
    </row>
    <row r="8" spans="1:9" ht="29.25" x14ac:dyDescent="0.5">
      <c r="A8" s="286" t="str">
        <f>'Page de garde'!D18</f>
        <v>Nabeul</v>
      </c>
      <c r="B8" s="286"/>
      <c r="C8" s="286"/>
      <c r="D8" s="286"/>
      <c r="E8" s="286"/>
      <c r="F8" s="286"/>
      <c r="G8" s="126"/>
      <c r="H8" s="126"/>
      <c r="I8" s="124"/>
    </row>
    <row r="9" spans="1:9" ht="24.75" x14ac:dyDescent="0.5">
      <c r="A9" s="38" t="s">
        <v>44</v>
      </c>
      <c r="B9" s="287" t="s">
        <v>412</v>
      </c>
      <c r="C9" s="287"/>
      <c r="D9" s="287"/>
      <c r="E9" s="287"/>
      <c r="F9" s="287"/>
      <c r="G9" s="126"/>
      <c r="H9" s="126"/>
      <c r="I9" s="124"/>
    </row>
    <row r="10" spans="1:9" ht="24" x14ac:dyDescent="0.45">
      <c r="A10" s="39" t="s">
        <v>46</v>
      </c>
      <c r="B10" s="288" t="s">
        <v>413</v>
      </c>
      <c r="C10" s="288"/>
      <c r="D10" s="288"/>
      <c r="E10" s="288"/>
      <c r="F10" s="288"/>
      <c r="G10" s="126"/>
      <c r="H10" s="126"/>
      <c r="I10" s="124"/>
    </row>
    <row r="11" spans="1:9" ht="24.75" x14ac:dyDescent="0.5">
      <c r="A11" s="38" t="s">
        <v>45</v>
      </c>
      <c r="B11" s="283">
        <v>42796</v>
      </c>
      <c r="C11" s="283"/>
      <c r="D11" s="283"/>
      <c r="E11" s="283"/>
      <c r="F11" s="283"/>
      <c r="G11" s="126"/>
      <c r="H11" s="126"/>
      <c r="I11" s="124"/>
    </row>
    <row r="12" spans="1:9" ht="24.75" x14ac:dyDescent="0.5">
      <c r="A12" s="38" t="s">
        <v>276</v>
      </c>
      <c r="B12" s="276">
        <f>D505</f>
        <v>0.93775100401606426</v>
      </c>
      <c r="C12" s="276"/>
      <c r="D12" s="276"/>
      <c r="E12" s="276"/>
      <c r="F12" s="276"/>
      <c r="G12" s="126"/>
      <c r="H12" s="126"/>
      <c r="I12" s="124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36"/>
      <c r="H16" s="36"/>
    </row>
    <row r="17" spans="1:8" ht="18" x14ac:dyDescent="0.3">
      <c r="A17" s="182">
        <f>B11</f>
        <v>42796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2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 t="s">
        <v>414</v>
      </c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1</v>
      </c>
      <c r="C32" s="130"/>
      <c r="D32" s="133" t="s">
        <v>415</v>
      </c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71" t="s">
        <v>137</v>
      </c>
      <c r="B43" s="271"/>
      <c r="C43" s="271"/>
      <c r="D43" s="271"/>
      <c r="E43" s="271"/>
      <c r="F43" s="271"/>
    </row>
    <row r="44" spans="1:7" x14ac:dyDescent="0.25">
      <c r="A44" s="183">
        <f>B11</f>
        <v>42796</v>
      </c>
      <c r="B44" s="6"/>
      <c r="C44" s="7"/>
      <c r="D44" s="6"/>
    </row>
    <row r="45" spans="1:7" ht="16.5" x14ac:dyDescent="0.25">
      <c r="A45" s="274" t="s">
        <v>63</v>
      </c>
      <c r="B45" s="275"/>
      <c r="C45" s="275"/>
      <c r="D45" s="275"/>
      <c r="E45" s="275"/>
      <c r="F45" s="275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90" x14ac:dyDescent="0.25">
      <c r="A47" s="43" t="s">
        <v>259</v>
      </c>
      <c r="B47" s="170">
        <v>1</v>
      </c>
      <c r="C47" s="137"/>
      <c r="D47" s="139" t="s">
        <v>470</v>
      </c>
      <c r="E47" s="168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ht="30" x14ac:dyDescent="0.25">
      <c r="A49" s="33" t="s">
        <v>28</v>
      </c>
      <c r="B49" s="170">
        <v>1</v>
      </c>
      <c r="C49" s="137"/>
      <c r="D49" s="139" t="s">
        <v>419</v>
      </c>
      <c r="E49" s="168"/>
      <c r="F49" s="66"/>
    </row>
    <row r="50" spans="1:6" ht="60" x14ac:dyDescent="0.25">
      <c r="A50" s="43" t="s">
        <v>141</v>
      </c>
      <c r="B50" s="170">
        <v>1</v>
      </c>
      <c r="C50" s="137"/>
      <c r="D50" s="139" t="s">
        <v>460</v>
      </c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11</v>
      </c>
    </row>
    <row r="55" spans="1:6" x14ac:dyDescent="0.25">
      <c r="A55" s="19" t="s">
        <v>37</v>
      </c>
      <c r="B55" s="20"/>
      <c r="C55" s="21"/>
      <c r="D55" s="63">
        <f>D54/(COUNT(B46:C53)*2)</f>
        <v>0.7857142857142857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ht="30" x14ac:dyDescent="0.25">
      <c r="A60" s="24" t="s">
        <v>142</v>
      </c>
      <c r="B60" s="170">
        <v>1</v>
      </c>
      <c r="C60" s="144"/>
      <c r="D60" s="156" t="s">
        <v>418</v>
      </c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 t="s">
        <v>34</v>
      </c>
      <c r="C66" s="144"/>
      <c r="D66" s="151" t="s">
        <v>420</v>
      </c>
      <c r="E66" s="148"/>
      <c r="F66" s="66"/>
    </row>
    <row r="67" spans="1:7" x14ac:dyDescent="0.25">
      <c r="A67" s="17" t="s">
        <v>187</v>
      </c>
      <c r="B67" s="170" t="s">
        <v>34</v>
      </c>
      <c r="C67" s="144"/>
      <c r="D67" s="151" t="s">
        <v>420</v>
      </c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 t="s">
        <v>421</v>
      </c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45" x14ac:dyDescent="0.25">
      <c r="A78" s="24" t="s">
        <v>221</v>
      </c>
      <c r="B78" s="170" t="s">
        <v>34</v>
      </c>
      <c r="C78" s="144"/>
      <c r="D78" s="151" t="s">
        <v>424</v>
      </c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33</v>
      </c>
    </row>
    <row r="82" spans="1:6" x14ac:dyDescent="0.25">
      <c r="A82" s="19" t="s">
        <v>37</v>
      </c>
      <c r="B82" s="20"/>
      <c r="C82" s="21"/>
      <c r="D82" s="63">
        <f>D81/(COUNT(B58:C80)*2)</f>
        <v>0.97058823529411764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90" x14ac:dyDescent="0.25">
      <c r="A90" s="17" t="s">
        <v>293</v>
      </c>
      <c r="B90" s="170">
        <v>1</v>
      </c>
      <c r="C90" s="153"/>
      <c r="D90" s="156" t="s">
        <v>423</v>
      </c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57">
        <v>0.4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57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0.91935483870967738</v>
      </c>
    </row>
    <row r="98" spans="1:6" x14ac:dyDescent="0.25">
      <c r="A98" s="5"/>
      <c r="B98" s="6"/>
      <c r="C98" s="7"/>
      <c r="D98" s="6"/>
    </row>
    <row r="99" spans="1:6" ht="18" x14ac:dyDescent="0.35">
      <c r="A99" s="271" t="s">
        <v>129</v>
      </c>
      <c r="B99" s="271"/>
      <c r="C99" s="271"/>
      <c r="D99" s="271"/>
      <c r="E99" s="271"/>
      <c r="F99" s="271"/>
    </row>
    <row r="100" spans="1:6" x14ac:dyDescent="0.25">
      <c r="A100" s="183">
        <f>B11</f>
        <v>42796</v>
      </c>
      <c r="B100" s="6"/>
      <c r="C100" s="7"/>
      <c r="D100" s="6"/>
    </row>
    <row r="101" spans="1:6" ht="16.5" x14ac:dyDescent="0.25">
      <c r="A101" s="274" t="s">
        <v>63</v>
      </c>
      <c r="B101" s="275"/>
      <c r="C101" s="275"/>
      <c r="D101" s="275"/>
      <c r="E101" s="275"/>
      <c r="F101" s="275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ht="30" x14ac:dyDescent="0.25">
      <c r="A105" s="33" t="s">
        <v>28</v>
      </c>
      <c r="B105" s="170">
        <v>1</v>
      </c>
      <c r="C105" s="153"/>
      <c r="D105" s="156" t="s">
        <v>419</v>
      </c>
      <c r="E105" s="147"/>
      <c r="F105" s="66"/>
    </row>
    <row r="106" spans="1:6" ht="45" x14ac:dyDescent="0.25">
      <c r="A106" s="33" t="s">
        <v>174</v>
      </c>
      <c r="B106" s="170">
        <v>0</v>
      </c>
      <c r="C106" s="153"/>
      <c r="D106" s="129" t="s">
        <v>427</v>
      </c>
      <c r="E106" s="168" t="s">
        <v>428</v>
      </c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13</v>
      </c>
    </row>
    <row r="111" spans="1:6" x14ac:dyDescent="0.25">
      <c r="A111" s="19" t="s">
        <v>37</v>
      </c>
      <c r="B111" s="20"/>
      <c r="C111" s="21"/>
      <c r="D111" s="63">
        <f>D110/(COUNT(B102:C109)*2)</f>
        <v>0.8125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ht="30" x14ac:dyDescent="0.25">
      <c r="A115" s="18" t="s">
        <v>294</v>
      </c>
      <c r="B115" s="170">
        <v>1</v>
      </c>
      <c r="C115" s="153"/>
      <c r="D115" s="6" t="s">
        <v>433</v>
      </c>
      <c r="E115" s="143"/>
      <c r="F115" s="147"/>
    </row>
    <row r="116" spans="1:6" ht="45" x14ac:dyDescent="0.25">
      <c r="A116" s="18" t="s">
        <v>71</v>
      </c>
      <c r="B116" s="170">
        <v>0</v>
      </c>
      <c r="C116" s="153"/>
      <c r="D116" s="143" t="s">
        <v>461</v>
      </c>
      <c r="E116" s="259" t="s">
        <v>432</v>
      </c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30" x14ac:dyDescent="0.25">
      <c r="A119" s="17" t="s">
        <v>175</v>
      </c>
      <c r="B119" s="170">
        <v>1</v>
      </c>
      <c r="C119" s="153"/>
      <c r="D119" s="258" t="s">
        <v>431</v>
      </c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45.75" x14ac:dyDescent="0.3">
      <c r="A123" s="48" t="s">
        <v>189</v>
      </c>
      <c r="B123" s="177">
        <v>0</v>
      </c>
      <c r="C123" s="177"/>
      <c r="D123" s="184" t="s">
        <v>471</v>
      </c>
      <c r="E123" s="142" t="s">
        <v>472</v>
      </c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30" x14ac:dyDescent="0.25">
      <c r="A129" s="185" t="s">
        <v>168</v>
      </c>
      <c r="B129" s="171">
        <v>1</v>
      </c>
      <c r="C129" s="218" t="str">
        <f>IF(B129=0, -5, "0")</f>
        <v>0</v>
      </c>
      <c r="D129" s="146" t="s">
        <v>438</v>
      </c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33</v>
      </c>
    </row>
    <row r="135" spans="1:6" x14ac:dyDescent="0.25">
      <c r="A135" s="19" t="s">
        <v>37</v>
      </c>
      <c r="B135" s="20"/>
      <c r="C135" s="21"/>
      <c r="D135" s="63">
        <f>D134/(COUNT(B114:C133)*2)</f>
        <v>0.82499999999999996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1</v>
      </c>
      <c r="C139" s="153"/>
      <c r="D139" s="143" t="s">
        <v>429</v>
      </c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1</v>
      </c>
      <c r="C145" s="154"/>
      <c r="D145" s="260">
        <v>0.2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13</v>
      </c>
    </row>
    <row r="147" spans="1:6" x14ac:dyDescent="0.25">
      <c r="A147" s="19" t="s">
        <v>37</v>
      </c>
      <c r="B147" s="20"/>
      <c r="C147" s="21"/>
      <c r="D147" s="63">
        <f>D146/(COUNT(B138:C144)*2)</f>
        <v>0.9285714285714286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59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0.84285714285714286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71" t="s">
        <v>130</v>
      </c>
      <c r="B152" s="271"/>
      <c r="C152" s="271"/>
      <c r="D152" s="271"/>
      <c r="E152" s="271"/>
      <c r="F152" s="271"/>
    </row>
    <row r="153" spans="1:6" x14ac:dyDescent="0.25">
      <c r="A153" s="183">
        <f>B11</f>
        <v>42796</v>
      </c>
      <c r="B153" s="6"/>
      <c r="C153" s="7"/>
      <c r="D153" s="59"/>
    </row>
    <row r="154" spans="1:6" ht="16.5" x14ac:dyDescent="0.25">
      <c r="A154" s="274" t="s">
        <v>63</v>
      </c>
      <c r="B154" s="275"/>
      <c r="C154" s="275"/>
      <c r="D154" s="275"/>
      <c r="E154" s="275"/>
      <c r="F154" s="275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ht="30" x14ac:dyDescent="0.25">
      <c r="A158" s="33" t="s">
        <v>136</v>
      </c>
      <c r="B158" s="170">
        <v>1</v>
      </c>
      <c r="C158" s="153"/>
      <c r="D158" s="156" t="s">
        <v>419</v>
      </c>
      <c r="E158" s="66"/>
      <c r="F158" s="66"/>
    </row>
    <row r="159" spans="1:6" ht="45" x14ac:dyDescent="0.25">
      <c r="A159" s="23" t="s">
        <v>190</v>
      </c>
      <c r="B159" s="170">
        <v>1</v>
      </c>
      <c r="C159" s="153"/>
      <c r="D159" s="168" t="s">
        <v>463</v>
      </c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3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1</v>
      </c>
      <c r="C168" s="153"/>
      <c r="D168" s="143" t="s">
        <v>430</v>
      </c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1</v>
      </c>
      <c r="C176" s="217" t="str">
        <f>IF(B176=0, -5, "0")</f>
        <v>0</v>
      </c>
      <c r="D176" s="142" t="s">
        <v>439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60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71" t="s">
        <v>167</v>
      </c>
      <c r="B192" s="271"/>
      <c r="C192" s="271"/>
      <c r="D192" s="271"/>
      <c r="E192" s="271"/>
      <c r="F192" s="271"/>
    </row>
    <row r="193" spans="1:7" x14ac:dyDescent="0.25">
      <c r="A193" s="189">
        <f>B11</f>
        <v>42796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ht="30" x14ac:dyDescent="0.25">
      <c r="A201" s="33" t="s">
        <v>28</v>
      </c>
      <c r="B201" s="170">
        <v>1</v>
      </c>
      <c r="C201" s="153"/>
      <c r="D201" s="156" t="s">
        <v>419</v>
      </c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3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61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73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0.98648648648648651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1" t="s">
        <v>78</v>
      </c>
      <c r="B248" s="271"/>
      <c r="C248" s="271"/>
      <c r="D248" s="271"/>
      <c r="E248" s="271"/>
      <c r="F248" s="271"/>
    </row>
    <row r="249" spans="1:6" s="3" customFormat="1" x14ac:dyDescent="0.25">
      <c r="A249" s="183">
        <f>B11</f>
        <v>42796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1" t="s">
        <v>4</v>
      </c>
      <c r="B291" s="271"/>
      <c r="C291" s="271"/>
      <c r="D291" s="271"/>
      <c r="E291" s="271"/>
      <c r="F291" s="271"/>
    </row>
    <row r="292" spans="1:7" x14ac:dyDescent="0.25">
      <c r="A292" s="192">
        <f>B11</f>
        <v>42796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0</v>
      </c>
      <c r="C317" s="154"/>
      <c r="D317" s="260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71" t="s">
        <v>21</v>
      </c>
      <c r="B324" s="271"/>
      <c r="C324" s="271"/>
      <c r="D324" s="271"/>
      <c r="E324" s="271"/>
      <c r="F324" s="271"/>
    </row>
    <row r="325" spans="1:9" x14ac:dyDescent="0.25">
      <c r="A325" s="193">
        <f>B11</f>
        <v>42796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ht="30" x14ac:dyDescent="0.25">
      <c r="A327" s="17" t="s">
        <v>109</v>
      </c>
      <c r="B327" s="153">
        <v>1</v>
      </c>
      <c r="C327" s="153"/>
      <c r="D327" s="143" t="s">
        <v>464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1</v>
      </c>
      <c r="C334" s="145"/>
      <c r="D334" s="162" t="s">
        <v>450</v>
      </c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ht="30" x14ac:dyDescent="0.25">
      <c r="A340" s="17" t="s">
        <v>110</v>
      </c>
      <c r="B340" s="153">
        <v>0</v>
      </c>
      <c r="C340" s="153"/>
      <c r="D340" s="129" t="s">
        <v>451</v>
      </c>
      <c r="E340" s="129" t="s">
        <v>452</v>
      </c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1</v>
      </c>
      <c r="C344" s="153"/>
      <c r="D344" s="143" t="s">
        <v>453</v>
      </c>
      <c r="E344" s="66"/>
      <c r="F344" s="66"/>
    </row>
    <row r="345" spans="1:6" ht="58.15" customHeight="1" x14ac:dyDescent="0.25">
      <c r="A345" s="101" t="s">
        <v>287</v>
      </c>
      <c r="B345" s="170">
        <v>1</v>
      </c>
      <c r="C345" s="154"/>
      <c r="D345" s="260">
        <v>0.66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7</v>
      </c>
    </row>
    <row r="347" spans="1:6" x14ac:dyDescent="0.25">
      <c r="A347" s="19" t="s">
        <v>37</v>
      </c>
      <c r="B347" s="20"/>
      <c r="C347" s="21"/>
      <c r="D347" s="63">
        <f>D346/(COUNT(B340:C344)*2)</f>
        <v>0.7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71" t="s">
        <v>8</v>
      </c>
      <c r="B352" s="271"/>
      <c r="C352" s="271"/>
      <c r="D352" s="271"/>
      <c r="E352" s="271"/>
      <c r="F352" s="271"/>
    </row>
    <row r="353" spans="1:6" x14ac:dyDescent="0.25">
      <c r="A353" s="183">
        <f>B11</f>
        <v>42796</v>
      </c>
      <c r="B353" s="6"/>
      <c r="C353" s="7"/>
      <c r="D353" s="59"/>
    </row>
    <row r="354" spans="1:6" ht="16.5" x14ac:dyDescent="0.25">
      <c r="A354" s="274" t="s">
        <v>113</v>
      </c>
      <c r="B354" s="275"/>
      <c r="C354" s="275"/>
      <c r="D354" s="275"/>
      <c r="E354" s="275"/>
      <c r="F354" s="275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2" t="s">
        <v>124</v>
      </c>
      <c r="B382" s="273"/>
      <c r="C382" s="273"/>
      <c r="D382" s="273"/>
      <c r="E382" s="273"/>
      <c r="F382" s="273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8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ht="30" x14ac:dyDescent="0.25">
      <c r="A394" s="24" t="s">
        <v>311</v>
      </c>
      <c r="B394" s="171">
        <v>1</v>
      </c>
      <c r="C394" s="153"/>
      <c r="D394" s="157" t="s">
        <v>454</v>
      </c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61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11</v>
      </c>
    </row>
    <row r="400" spans="1:16384" x14ac:dyDescent="0.25">
      <c r="A400" s="19" t="s">
        <v>37</v>
      </c>
      <c r="B400" s="20"/>
      <c r="C400" s="21"/>
      <c r="D400" s="63">
        <f>D399/(COUNT(B392:C397)*2)</f>
        <v>0.91666666666666663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1" t="s">
        <v>125</v>
      </c>
      <c r="B405" s="271"/>
      <c r="C405" s="271"/>
      <c r="D405" s="271"/>
      <c r="E405" s="271"/>
      <c r="F405" s="271"/>
    </row>
    <row r="406" spans="1:6" x14ac:dyDescent="0.25">
      <c r="A406" s="192">
        <f>B11</f>
        <v>42796</v>
      </c>
      <c r="B406" s="6"/>
      <c r="C406" s="7"/>
      <c r="D406" s="6"/>
    </row>
    <row r="407" spans="1:6" ht="16.5" x14ac:dyDescent="0.25">
      <c r="A407" s="274" t="s">
        <v>19</v>
      </c>
      <c r="B407" s="275"/>
      <c r="C407" s="275"/>
      <c r="D407" s="275"/>
      <c r="E407" s="275"/>
      <c r="F407" s="275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ht="30" x14ac:dyDescent="0.25">
      <c r="A410" s="32" t="s">
        <v>20</v>
      </c>
      <c r="B410" s="170">
        <v>1</v>
      </c>
      <c r="C410" s="27"/>
      <c r="D410" s="156" t="s">
        <v>419</v>
      </c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13</v>
      </c>
    </row>
    <row r="416" spans="1:6" x14ac:dyDescent="0.25">
      <c r="A416" s="19" t="s">
        <v>37</v>
      </c>
      <c r="B416" s="20"/>
      <c r="C416" s="21"/>
      <c r="D416" s="63">
        <f>D415/(COUNT(B408:C414)*2)</f>
        <v>0.9285714285714286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4" t="s">
        <v>122</v>
      </c>
      <c r="B418" s="275"/>
      <c r="C418" s="275"/>
      <c r="D418" s="275"/>
      <c r="E418" s="275"/>
      <c r="F418" s="275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1</v>
      </c>
      <c r="C420" s="27"/>
      <c r="D420" s="129" t="s">
        <v>448</v>
      </c>
      <c r="E420" s="66"/>
      <c r="F420" s="66"/>
    </row>
    <row r="421" spans="1:6" ht="45" x14ac:dyDescent="0.25">
      <c r="A421" s="17" t="s">
        <v>407</v>
      </c>
      <c r="B421" s="170">
        <v>0</v>
      </c>
      <c r="C421" s="27"/>
      <c r="D421" s="129" t="s">
        <v>449</v>
      </c>
      <c r="E421" s="168" t="s">
        <v>473</v>
      </c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1</v>
      </c>
      <c r="C428" s="29"/>
      <c r="D428" s="260">
        <v>0.66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15</v>
      </c>
    </row>
    <row r="430" spans="1:6" x14ac:dyDescent="0.25">
      <c r="A430" s="19" t="s">
        <v>37</v>
      </c>
      <c r="B430" s="20"/>
      <c r="C430" s="21"/>
      <c r="D430" s="63">
        <f>D429/(COUNT(B419:C427)*2)</f>
        <v>0.83333333333333337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28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0.875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1" t="s">
        <v>374</v>
      </c>
      <c r="B435" s="271"/>
      <c r="C435" s="271"/>
      <c r="D435" s="271"/>
      <c r="E435" s="271"/>
      <c r="F435" s="271"/>
    </row>
    <row r="436" spans="1:7" s="167" customFormat="1" x14ac:dyDescent="0.25">
      <c r="A436" s="195">
        <f>+B11</f>
        <v>42796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53">
        <v>1</v>
      </c>
      <c r="C438" s="153"/>
      <c r="D438" s="142" t="s">
        <v>455</v>
      </c>
      <c r="E438" s="129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7</v>
      </c>
    </row>
    <row r="443" spans="1:7" x14ac:dyDescent="0.25">
      <c r="A443" s="19" t="s">
        <v>37</v>
      </c>
      <c r="B443" s="20"/>
      <c r="C443" s="21"/>
      <c r="D443" s="63">
        <f>D442/(COUNT(B438:C441)*2)</f>
        <v>0.875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0</v>
      </c>
      <c r="C447" s="154"/>
      <c r="D447" s="260">
        <v>0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11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1" t="s">
        <v>180</v>
      </c>
      <c r="B454" s="271"/>
      <c r="C454" s="271"/>
      <c r="D454" s="271"/>
      <c r="E454" s="271"/>
      <c r="F454" s="27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1" t="s">
        <v>87</v>
      </c>
      <c r="B464" s="271"/>
      <c r="C464" s="271"/>
      <c r="D464" s="271"/>
      <c r="E464" s="271"/>
      <c r="F464" s="27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2</v>
      </c>
      <c r="C466" s="145"/>
      <c r="D466" s="146"/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0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1" t="s">
        <v>151</v>
      </c>
      <c r="B473" s="271"/>
      <c r="C473" s="271"/>
      <c r="D473" s="271"/>
      <c r="E473" s="271"/>
      <c r="F473" s="27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60" x14ac:dyDescent="0.35">
      <c r="A476" s="83" t="s">
        <v>274</v>
      </c>
      <c r="B476" s="170" t="s">
        <v>34</v>
      </c>
      <c r="C476" s="217" t="str">
        <f>IF(B476=0, -5, "0")</f>
        <v>0</v>
      </c>
      <c r="D476" s="129" t="s">
        <v>474</v>
      </c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2</v>
      </c>
      <c r="C483" s="153"/>
      <c r="D483" s="142" t="s">
        <v>475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60" x14ac:dyDescent="0.25">
      <c r="A485" s="17" t="s">
        <v>210</v>
      </c>
      <c r="B485" s="170" t="s">
        <v>34</v>
      </c>
      <c r="C485" s="153"/>
      <c r="D485" s="129" t="s">
        <v>474</v>
      </c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ht="45" x14ac:dyDescent="0.25">
      <c r="A486" s="194" t="s">
        <v>370</v>
      </c>
      <c r="B486" s="170">
        <v>2</v>
      </c>
      <c r="C486" s="170"/>
      <c r="D486" s="168" t="s">
        <v>476</v>
      </c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2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1" t="s">
        <v>152</v>
      </c>
      <c r="B494" s="271"/>
      <c r="C494" s="271"/>
      <c r="D494" s="271"/>
      <c r="E494" s="271"/>
      <c r="F494" s="271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0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0.63714285714285712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467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0.93775100401606426</v>
      </c>
    </row>
  </sheetData>
  <sheetProtection password="CDFE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1" max="6" man="1"/>
    <brk id="351" max="6" man="1"/>
    <brk id="462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0" zoomScale="90" zoomScaleSheetLayoutView="90" workbookViewId="0">
      <selection activeCell="E209" sqref="E20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1"/>
      <c r="E1" s="301"/>
      <c r="F1" s="301"/>
      <c r="G1" s="301"/>
      <c r="H1" s="301"/>
      <c r="I1" s="301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85" t="s">
        <v>52</v>
      </c>
      <c r="B6" s="285"/>
      <c r="C6" s="285"/>
      <c r="D6" s="285"/>
      <c r="E6" s="285"/>
      <c r="F6" s="285"/>
      <c r="G6" s="126"/>
      <c r="H6" s="126"/>
      <c r="I6" s="126"/>
    </row>
    <row r="7" spans="1:9" s="36" customFormat="1" ht="21.75" customHeight="1" x14ac:dyDescent="0.45">
      <c r="A7" s="286" t="str">
        <f>'A1 Exploitation'!A8:F8</f>
        <v>Nabeul</v>
      </c>
      <c r="B7" s="286"/>
      <c r="C7" s="286"/>
      <c r="D7" s="286"/>
      <c r="E7" s="286"/>
      <c r="F7" s="286"/>
      <c r="G7" s="126"/>
      <c r="H7" s="126"/>
      <c r="I7" s="126"/>
    </row>
    <row r="8" spans="1:9" s="36" customFormat="1" ht="24" x14ac:dyDescent="0.45">
      <c r="A8" s="38" t="s">
        <v>44</v>
      </c>
      <c r="B8" s="302" t="str">
        <f>'A1 Exploitation'!B9:F9</f>
        <v>Mme Samah SLAIMI</v>
      </c>
      <c r="C8" s="302"/>
      <c r="D8" s="302"/>
      <c r="E8" s="302"/>
      <c r="F8" s="302"/>
      <c r="G8" s="126"/>
      <c r="H8" s="126"/>
      <c r="I8" s="126"/>
    </row>
    <row r="9" spans="1:9" s="36" customFormat="1" ht="24" x14ac:dyDescent="0.45">
      <c r="A9" s="39" t="s">
        <v>46</v>
      </c>
      <c r="B9" s="303" t="str">
        <f>'A1 Exploitation'!B10:F10</f>
        <v>Directeur du magasin &amp; Chefs des rayons</v>
      </c>
      <c r="C9" s="303"/>
      <c r="D9" s="303"/>
      <c r="E9" s="303"/>
      <c r="F9" s="303"/>
      <c r="G9" s="126"/>
      <c r="H9" s="126"/>
      <c r="I9" s="126"/>
    </row>
    <row r="10" spans="1:9" s="36" customFormat="1" ht="24" x14ac:dyDescent="0.45">
      <c r="A10" s="38" t="s">
        <v>45</v>
      </c>
      <c r="B10" s="300">
        <f>'A1 Exploitation'!B11:F11</f>
        <v>42796</v>
      </c>
      <c r="C10" s="300"/>
      <c r="D10" s="300"/>
      <c r="E10" s="300"/>
      <c r="F10" s="300"/>
      <c r="G10" s="126"/>
      <c r="H10" s="126"/>
      <c r="I10" s="126"/>
    </row>
    <row r="11" spans="1:9" s="36" customFormat="1" ht="24" x14ac:dyDescent="0.45">
      <c r="A11" s="38" t="s">
        <v>341</v>
      </c>
      <c r="B11" s="304">
        <f>D198</f>
        <v>0.79716981132075471</v>
      </c>
      <c r="C11" s="304"/>
      <c r="D11" s="304"/>
      <c r="E11" s="304"/>
      <c r="F11" s="304"/>
      <c r="G11" s="126"/>
      <c r="H11" s="126"/>
      <c r="I11" s="12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ht="33" x14ac:dyDescent="0.3">
      <c r="A17" s="41" t="s">
        <v>316</v>
      </c>
      <c r="B17" s="221">
        <v>1</v>
      </c>
      <c r="C17" s="221"/>
      <c r="D17" s="222" t="s">
        <v>417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1</v>
      </c>
      <c r="C19" s="221"/>
      <c r="D19" s="222" t="s">
        <v>416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7" t="s">
        <v>38</v>
      </c>
      <c r="B22" s="294"/>
      <c r="C22" s="295"/>
      <c r="D22" s="127">
        <f>SUM(B17:C21)</f>
        <v>8</v>
      </c>
    </row>
    <row r="23" spans="1:6" x14ac:dyDescent="0.3">
      <c r="A23" s="291" t="s">
        <v>342</v>
      </c>
      <c r="B23" s="292"/>
      <c r="C23" s="293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9" t="s">
        <v>4</v>
      </c>
      <c r="B25" s="290"/>
      <c r="C25" s="290"/>
      <c r="D25" s="290"/>
      <c r="E25" s="290"/>
      <c r="F25" s="290"/>
    </row>
    <row r="26" spans="1:6" ht="116.25" x14ac:dyDescent="0.35">
      <c r="A26" s="76" t="s">
        <v>107</v>
      </c>
      <c r="B26" s="221">
        <v>0</v>
      </c>
      <c r="C26" s="248">
        <f>IF(B26=0, -5, "0")</f>
        <v>-5</v>
      </c>
      <c r="D26" s="222" t="s">
        <v>465</v>
      </c>
      <c r="E26" s="255" t="s">
        <v>447</v>
      </c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1" t="s">
        <v>38</v>
      </c>
      <c r="B32" s="292"/>
      <c r="C32" s="293"/>
      <c r="D32" s="125">
        <f>SUM(B26:C31)</f>
        <v>5</v>
      </c>
    </row>
    <row r="33" spans="1:6" x14ac:dyDescent="0.3">
      <c r="A33" s="291" t="s">
        <v>342</v>
      </c>
      <c r="B33" s="292"/>
      <c r="C33" s="293"/>
      <c r="D33" s="65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9" t="s">
        <v>246</v>
      </c>
      <c r="B35" s="290"/>
      <c r="C35" s="290"/>
      <c r="D35" s="290"/>
      <c r="E35" s="290"/>
      <c r="F35" s="290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1" t="s">
        <v>38</v>
      </c>
      <c r="B41" s="292"/>
      <c r="C41" s="293"/>
      <c r="D41" s="125">
        <f>SUM(B36:C40)</f>
        <v>10</v>
      </c>
      <c r="E41" s="37"/>
      <c r="F41" s="37"/>
    </row>
    <row r="42" spans="1:6" s="50" customFormat="1" x14ac:dyDescent="0.3">
      <c r="A42" s="291" t="s">
        <v>342</v>
      </c>
      <c r="B42" s="292"/>
      <c r="C42" s="293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1" t="s">
        <v>38</v>
      </c>
      <c r="B51" s="292"/>
      <c r="C51" s="293"/>
      <c r="D51" s="125">
        <f>SUM(B45:C50)</f>
        <v>10</v>
      </c>
    </row>
    <row r="52" spans="1:6" x14ac:dyDescent="0.3">
      <c r="A52" s="291" t="s">
        <v>342</v>
      </c>
      <c r="B52" s="292"/>
      <c r="C52" s="293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9" t="s">
        <v>8</v>
      </c>
      <c r="B54" s="290"/>
      <c r="C54" s="290"/>
      <c r="D54" s="290"/>
      <c r="E54" s="290"/>
      <c r="F54" s="290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1" t="s">
        <v>38</v>
      </c>
      <c r="B62" s="292"/>
      <c r="C62" s="293"/>
      <c r="D62" s="125">
        <f>SUM(B55:C61)</f>
        <v>14</v>
      </c>
    </row>
    <row r="63" spans="1:6" x14ac:dyDescent="0.3">
      <c r="A63" s="291" t="s">
        <v>342</v>
      </c>
      <c r="B63" s="292"/>
      <c r="C63" s="293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9" t="s">
        <v>143</v>
      </c>
      <c r="B65" s="290"/>
      <c r="C65" s="290"/>
      <c r="D65" s="290"/>
      <c r="E65" s="290"/>
      <c r="F65" s="290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56"/>
      <c r="E69" s="256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55"/>
      <c r="E75" s="255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55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55" t="s">
        <v>422</v>
      </c>
      <c r="E77" s="255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66" x14ac:dyDescent="0.35">
      <c r="A79" s="83" t="s">
        <v>184</v>
      </c>
      <c r="B79" s="227">
        <v>2</v>
      </c>
      <c r="C79" s="248" t="str">
        <f>IF(B79=0, -5, "0")</f>
        <v>0</v>
      </c>
      <c r="D79" s="255" t="s">
        <v>425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91" t="s">
        <v>38</v>
      </c>
      <c r="B83" s="292"/>
      <c r="C83" s="293"/>
      <c r="D83" s="125">
        <f>SUM(B66:C82)</f>
        <v>25</v>
      </c>
    </row>
    <row r="84" spans="1:6" x14ac:dyDescent="0.3">
      <c r="A84" s="291" t="s">
        <v>342</v>
      </c>
      <c r="B84" s="292"/>
      <c r="C84" s="293"/>
      <c r="D84" s="65">
        <f>D83/(COUNT(B66:C82)*2)</f>
        <v>0.96153846153846156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9" t="s">
        <v>237</v>
      </c>
      <c r="B86" s="290"/>
      <c r="C86" s="290"/>
      <c r="D86" s="290"/>
      <c r="E86" s="290"/>
      <c r="F86" s="290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33" x14ac:dyDescent="0.4">
      <c r="A88" s="41" t="s">
        <v>319</v>
      </c>
      <c r="B88" s="237">
        <v>1</v>
      </c>
      <c r="C88" s="228"/>
      <c r="D88" s="255" t="s">
        <v>426</v>
      </c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ht="66" x14ac:dyDescent="0.3">
      <c r="A96" s="53" t="s">
        <v>330</v>
      </c>
      <c r="B96" s="237">
        <v>0</v>
      </c>
      <c r="C96" s="221"/>
      <c r="D96" s="222" t="s">
        <v>462</v>
      </c>
      <c r="E96" s="255" t="s">
        <v>434</v>
      </c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E100" s="221"/>
      <c r="F100" s="221"/>
    </row>
    <row r="101" spans="1:6" x14ac:dyDescent="0.3">
      <c r="A101" s="291" t="s">
        <v>38</v>
      </c>
      <c r="B101" s="292"/>
      <c r="C101" s="293"/>
      <c r="D101" s="125">
        <f>SUM(B87:C100)</f>
        <v>25</v>
      </c>
    </row>
    <row r="102" spans="1:6" x14ac:dyDescent="0.3">
      <c r="A102" s="291" t="s">
        <v>342</v>
      </c>
      <c r="B102" s="292"/>
      <c r="C102" s="293"/>
      <c r="D102" s="65">
        <f>D101/(COUNT(B87:C100)*2)</f>
        <v>0.8928571428571429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9" t="s">
        <v>238</v>
      </c>
      <c r="B105" s="290"/>
      <c r="C105" s="290"/>
      <c r="D105" s="290"/>
      <c r="E105" s="290"/>
      <c r="F105" s="290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33" x14ac:dyDescent="0.4">
      <c r="A109" s="122" t="s">
        <v>338</v>
      </c>
      <c r="B109" s="237">
        <v>0</v>
      </c>
      <c r="C109" s="228"/>
      <c r="D109" s="256" t="s">
        <v>437</v>
      </c>
      <c r="E109" s="255" t="s">
        <v>466</v>
      </c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66" x14ac:dyDescent="0.35">
      <c r="A111" s="89" t="s">
        <v>261</v>
      </c>
      <c r="B111" s="237">
        <v>2</v>
      </c>
      <c r="C111" s="248" t="str">
        <f>IF(B111=0, -5, "0")</f>
        <v>0</v>
      </c>
      <c r="D111" s="255" t="s">
        <v>440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1" t="s">
        <v>38</v>
      </c>
      <c r="B117" s="292"/>
      <c r="C117" s="293"/>
      <c r="D117" s="125">
        <f>SUM(B106:C116)</f>
        <v>20</v>
      </c>
      <c r="E117" s="37"/>
      <c r="F117" s="37"/>
    </row>
    <row r="118" spans="1:6" s="50" customFormat="1" x14ac:dyDescent="0.3">
      <c r="A118" s="291" t="s">
        <v>342</v>
      </c>
      <c r="B118" s="292"/>
      <c r="C118" s="293"/>
      <c r="D118" s="65">
        <f>D117/(COUNT(B106:C116)*2)</f>
        <v>0.90909090909090906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9" t="s">
        <v>208</v>
      </c>
      <c r="B120" s="290"/>
      <c r="C120" s="290"/>
      <c r="D120" s="290"/>
      <c r="E120" s="290"/>
      <c r="F120" s="290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ht="49.5" x14ac:dyDescent="0.3">
      <c r="A122" s="87" t="s">
        <v>319</v>
      </c>
      <c r="B122" s="238">
        <v>0</v>
      </c>
      <c r="C122" s="221"/>
      <c r="D122" s="255" t="s">
        <v>444</v>
      </c>
      <c r="E122" s="255" t="s">
        <v>467</v>
      </c>
      <c r="F122" s="221"/>
    </row>
    <row r="123" spans="1:6" ht="34.5" x14ac:dyDescent="0.4">
      <c r="A123" s="41" t="s">
        <v>340</v>
      </c>
      <c r="B123" s="238">
        <v>1</v>
      </c>
      <c r="C123" s="228"/>
      <c r="D123" s="222" t="s">
        <v>446</v>
      </c>
      <c r="E123" s="222"/>
      <c r="F123" s="221"/>
    </row>
    <row r="124" spans="1:6" ht="33" x14ac:dyDescent="0.4">
      <c r="A124" s="48" t="s">
        <v>285</v>
      </c>
      <c r="B124" s="238">
        <v>1</v>
      </c>
      <c r="C124" s="228"/>
      <c r="D124" s="255" t="s">
        <v>445</v>
      </c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22" t="s">
        <v>443</v>
      </c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441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33.75" x14ac:dyDescent="0.35">
      <c r="A131" s="88" t="s">
        <v>366</v>
      </c>
      <c r="B131" s="238">
        <v>2</v>
      </c>
      <c r="C131" s="249" t="str">
        <f>IF(B131=0, -5, "0")</f>
        <v>0</v>
      </c>
      <c r="D131" s="222" t="s">
        <v>442</v>
      </c>
      <c r="E131" s="229"/>
      <c r="F131" s="233"/>
    </row>
    <row r="132" spans="1:6" x14ac:dyDescent="0.3">
      <c r="A132" s="291" t="s">
        <v>38</v>
      </c>
      <c r="B132" s="292"/>
      <c r="C132" s="293"/>
      <c r="D132" s="125">
        <f>SUM(B121:C131)</f>
        <v>18</v>
      </c>
    </row>
    <row r="133" spans="1:6" x14ac:dyDescent="0.3">
      <c r="A133" s="291" t="s">
        <v>342</v>
      </c>
      <c r="B133" s="292"/>
      <c r="C133" s="293"/>
      <c r="D133" s="63">
        <f>D132/(COUNT(B121:C131)*2)</f>
        <v>0.81818181818181823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89" t="s">
        <v>78</v>
      </c>
      <c r="B135" s="290"/>
      <c r="C135" s="290"/>
      <c r="D135" s="290"/>
      <c r="E135" s="290"/>
      <c r="F135" s="290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50" t="s">
        <v>414</v>
      </c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1" t="s">
        <v>38</v>
      </c>
      <c r="B148" s="292"/>
      <c r="C148" s="293"/>
      <c r="D148" s="125">
        <f>SUM(B136:C147)</f>
        <v>2</v>
      </c>
    </row>
    <row r="149" spans="1:6" x14ac:dyDescent="0.3">
      <c r="A149" s="291" t="s">
        <v>342</v>
      </c>
      <c r="B149" s="292"/>
      <c r="C149" s="293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9" t="s">
        <v>243</v>
      </c>
      <c r="B151" s="290"/>
      <c r="C151" s="290"/>
      <c r="D151" s="290"/>
      <c r="E151" s="290"/>
      <c r="F151" s="290"/>
    </row>
    <row r="152" spans="1:6" ht="49.5" x14ac:dyDescent="0.3">
      <c r="A152" s="93" t="s">
        <v>326</v>
      </c>
      <c r="B152" s="221">
        <v>1</v>
      </c>
      <c r="C152" s="221"/>
      <c r="D152" s="222" t="s">
        <v>457</v>
      </c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49.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456</v>
      </c>
      <c r="E155" s="255" t="s">
        <v>468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1" t="s">
        <v>38</v>
      </c>
      <c r="B160" s="294"/>
      <c r="C160" s="295"/>
      <c r="D160" s="188">
        <f>SUM(B152:C159)</f>
        <v>8</v>
      </c>
    </row>
    <row r="161" spans="1:6" x14ac:dyDescent="0.3">
      <c r="A161" s="291" t="s">
        <v>342</v>
      </c>
      <c r="B161" s="292"/>
      <c r="C161" s="293"/>
      <c r="D161" s="65">
        <f>D160/(COUNT(B152:C159)*2)</f>
        <v>0.44444444444444442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89" t="s">
        <v>85</v>
      </c>
      <c r="B163" s="290"/>
      <c r="C163" s="290"/>
      <c r="D163" s="290"/>
      <c r="E163" s="290"/>
      <c r="F163" s="290"/>
    </row>
    <row r="164" spans="1:6" ht="33.75" x14ac:dyDescent="0.35">
      <c r="A164" s="76" t="s">
        <v>333</v>
      </c>
      <c r="B164" s="221">
        <v>0</v>
      </c>
      <c r="C164" s="248">
        <f>IF(B164=0, -5, "0")</f>
        <v>-5</v>
      </c>
      <c r="D164" s="222" t="s">
        <v>435</v>
      </c>
      <c r="E164" s="222" t="s">
        <v>436</v>
      </c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1" t="s">
        <v>38</v>
      </c>
      <c r="B168" s="292"/>
      <c r="C168" s="293"/>
      <c r="D168" s="125">
        <f>SUM(B164:C167)</f>
        <v>1</v>
      </c>
    </row>
    <row r="169" spans="1:6" x14ac:dyDescent="0.3">
      <c r="A169" s="291" t="s">
        <v>342</v>
      </c>
      <c r="B169" s="292"/>
      <c r="C169" s="293"/>
      <c r="D169" s="65">
        <f>D168/(COUNT(B164:C167)*2)</f>
        <v>0.1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6" t="s">
        <v>17</v>
      </c>
      <c r="B171" s="297"/>
      <c r="C171" s="297"/>
      <c r="D171" s="297"/>
      <c r="E171" s="297"/>
      <c r="F171" s="297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1" t="s">
        <v>38</v>
      </c>
      <c r="B176" s="292"/>
      <c r="C176" s="293"/>
      <c r="D176" s="125">
        <f>SUM(B172:C175)</f>
        <v>8</v>
      </c>
    </row>
    <row r="177" spans="1:6" x14ac:dyDescent="0.3">
      <c r="A177" s="291" t="s">
        <v>342</v>
      </c>
      <c r="B177" s="292"/>
      <c r="C177" s="293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9" t="s">
        <v>87</v>
      </c>
      <c r="B179" s="290"/>
      <c r="C179" s="290"/>
      <c r="D179" s="290"/>
      <c r="E179" s="290"/>
      <c r="F179" s="290"/>
    </row>
    <row r="180" spans="1:6" x14ac:dyDescent="0.3">
      <c r="A180" s="87" t="s">
        <v>364</v>
      </c>
      <c r="B180" s="221">
        <v>1</v>
      </c>
      <c r="C180" s="221"/>
      <c r="D180" s="222" t="s">
        <v>458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1" t="s">
        <v>38</v>
      </c>
      <c r="B185" s="292"/>
      <c r="C185" s="293"/>
      <c r="D185" s="125">
        <f>SUM(B180:C184)</f>
        <v>9</v>
      </c>
    </row>
    <row r="186" spans="1:6" x14ac:dyDescent="0.3">
      <c r="A186" s="291" t="s">
        <v>342</v>
      </c>
      <c r="B186" s="292"/>
      <c r="C186" s="293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9" t="s">
        <v>242</v>
      </c>
      <c r="B188" s="290"/>
      <c r="C188" s="290"/>
      <c r="D188" s="290"/>
      <c r="E188" s="290"/>
      <c r="F188" s="290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66" x14ac:dyDescent="0.3">
      <c r="A191" s="48" t="s">
        <v>360</v>
      </c>
      <c r="B191" s="221">
        <v>0</v>
      </c>
      <c r="C191" s="221"/>
      <c r="D191" s="256" t="s">
        <v>469</v>
      </c>
      <c r="E191" s="255" t="s">
        <v>459</v>
      </c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291" t="s">
        <v>38</v>
      </c>
      <c r="B193" s="292"/>
      <c r="C193" s="293"/>
      <c r="D193" s="97">
        <f>SUM(B189:C192)</f>
        <v>6</v>
      </c>
    </row>
    <row r="194" spans="1:4" x14ac:dyDescent="0.3">
      <c r="A194" s="291" t="s">
        <v>342</v>
      </c>
      <c r="B194" s="292"/>
      <c r="C194" s="293"/>
      <c r="D194" s="65">
        <f>D193/(COUNT(B189:C192)*2)</f>
        <v>0.75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169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0.79716981132075471</v>
      </c>
    </row>
  </sheetData>
  <sheetProtection password="CC3E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0" zoomScale="60" zoomScaleNormal="10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45">
      <c r="A8" s="286" t="str">
        <f>'Page de garde'!D18</f>
        <v>Nabeul</v>
      </c>
      <c r="B8" s="286"/>
      <c r="C8" s="286"/>
      <c r="D8" s="286"/>
      <c r="E8" s="286"/>
      <c r="F8" s="286"/>
      <c r="G8" s="216"/>
      <c r="H8" s="216"/>
      <c r="I8" s="213"/>
    </row>
    <row r="9" spans="1:9" ht="24" x14ac:dyDescent="0.4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" x14ac:dyDescent="0.4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" x14ac:dyDescent="0.4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6"/>
      <c r="H12" s="216"/>
      <c r="I12" s="213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1" t="s">
        <v>137</v>
      </c>
      <c r="B43" s="271"/>
      <c r="C43" s="271"/>
      <c r="D43" s="271"/>
      <c r="E43" s="271"/>
      <c r="F43" s="27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4" t="s">
        <v>63</v>
      </c>
      <c r="B45" s="275"/>
      <c r="C45" s="275"/>
      <c r="D45" s="275"/>
      <c r="E45" s="275"/>
      <c r="F45" s="27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0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1" t="s">
        <v>129</v>
      </c>
      <c r="B99" s="271"/>
      <c r="C99" s="271"/>
      <c r="D99" s="271"/>
      <c r="E99" s="271"/>
      <c r="F99" s="27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4" t="s">
        <v>63</v>
      </c>
      <c r="B101" s="275"/>
      <c r="C101" s="275"/>
      <c r="D101" s="275"/>
      <c r="E101" s="275"/>
      <c r="F101" s="27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1" t="s">
        <v>130</v>
      </c>
      <c r="B152" s="271"/>
      <c r="C152" s="271"/>
      <c r="D152" s="271"/>
      <c r="E152" s="271"/>
      <c r="F152" s="27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4" t="s">
        <v>63</v>
      </c>
      <c r="B154" s="275"/>
      <c r="C154" s="275"/>
      <c r="D154" s="275"/>
      <c r="E154" s="275"/>
      <c r="F154" s="27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1" t="s">
        <v>167</v>
      </c>
      <c r="B192" s="271"/>
      <c r="C192" s="271"/>
      <c r="D192" s="271"/>
      <c r="E192" s="271"/>
      <c r="F192" s="27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1" t="s">
        <v>78</v>
      </c>
      <c r="B248" s="271"/>
      <c r="C248" s="271"/>
      <c r="D248" s="271"/>
      <c r="E248" s="271"/>
      <c r="F248" s="27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1" t="s">
        <v>4</v>
      </c>
      <c r="B291" s="271"/>
      <c r="C291" s="271"/>
      <c r="D291" s="271"/>
      <c r="E291" s="271"/>
      <c r="F291" s="27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1" t="s">
        <v>21</v>
      </c>
      <c r="B324" s="271"/>
      <c r="C324" s="271"/>
      <c r="D324" s="271"/>
      <c r="E324" s="271"/>
      <c r="F324" s="27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1" t="s">
        <v>8</v>
      </c>
      <c r="B352" s="271"/>
      <c r="C352" s="271"/>
      <c r="D352" s="271"/>
      <c r="E352" s="271"/>
      <c r="F352" s="27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4" t="s">
        <v>113</v>
      </c>
      <c r="B354" s="275"/>
      <c r="C354" s="275"/>
      <c r="D354" s="275"/>
      <c r="E354" s="275"/>
      <c r="F354" s="27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0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1" t="s">
        <v>125</v>
      </c>
      <c r="B405" s="271"/>
      <c r="C405" s="271"/>
      <c r="D405" s="271"/>
      <c r="E405" s="271"/>
      <c r="F405" s="27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4" t="s">
        <v>19</v>
      </c>
      <c r="B407" s="275"/>
      <c r="C407" s="275"/>
      <c r="D407" s="275"/>
      <c r="E407" s="275"/>
      <c r="F407" s="27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4" t="s">
        <v>122</v>
      </c>
      <c r="B418" s="275"/>
      <c r="C418" s="275"/>
      <c r="D418" s="275"/>
      <c r="E418" s="275"/>
      <c r="F418" s="27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1" t="s">
        <v>374</v>
      </c>
      <c r="B435" s="271"/>
      <c r="C435" s="271"/>
      <c r="D435" s="271"/>
      <c r="E435" s="271"/>
      <c r="F435" s="27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1" t="s">
        <v>180</v>
      </c>
      <c r="B454" s="271"/>
      <c r="C454" s="271"/>
      <c r="D454" s="271"/>
      <c r="E454" s="271"/>
      <c r="F454" s="27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1" t="s">
        <v>87</v>
      </c>
      <c r="B464" s="271"/>
      <c r="C464" s="271"/>
      <c r="D464" s="271"/>
      <c r="E464" s="271"/>
      <c r="F464" s="27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1" t="s">
        <v>151</v>
      </c>
      <c r="B473" s="271"/>
      <c r="C473" s="271"/>
      <c r="D473" s="271"/>
      <c r="E473" s="271"/>
      <c r="F473" s="27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1" t="s">
        <v>152</v>
      </c>
      <c r="B494" s="271"/>
      <c r="C494" s="271"/>
      <c r="D494" s="271"/>
      <c r="E494" s="271"/>
      <c r="F494" s="27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309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p4xDkycZvRSKTyakHUQ+lmfZLsVC94goVAB0fjdBC/PD2X+IBAR06HcLHdX/2rEYSnKBwoIKxiNVGoYoqe/xA==" saltValue="LEQDm4YQ356uhop/cq6Oq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1"/>
      <c r="E1" s="301"/>
      <c r="F1" s="301"/>
      <c r="G1" s="301"/>
      <c r="H1" s="301"/>
      <c r="I1" s="30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45">
      <c r="A7" s="286" t="str">
        <f>'A1 Exploitation'!A8:F8</f>
        <v>Nabeul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" x14ac:dyDescent="0.45">
      <c r="A8" s="38" t="s">
        <v>44</v>
      </c>
      <c r="B8" s="302">
        <f>'A2 Exploitation'!B9:F9</f>
        <v>0</v>
      </c>
      <c r="C8" s="302"/>
      <c r="D8" s="302"/>
      <c r="E8" s="302"/>
      <c r="F8" s="302"/>
      <c r="G8" s="216"/>
      <c r="H8" s="216"/>
      <c r="I8" s="216"/>
    </row>
    <row r="9" spans="1:9" s="36" customFormat="1" ht="24" x14ac:dyDescent="0.45">
      <c r="A9" s="39" t="s">
        <v>46</v>
      </c>
      <c r="B9" s="303">
        <f>'A2 Exploitation'!B10:F10</f>
        <v>0</v>
      </c>
      <c r="C9" s="303"/>
      <c r="D9" s="303"/>
      <c r="E9" s="303"/>
      <c r="F9" s="303"/>
      <c r="G9" s="216"/>
      <c r="H9" s="216"/>
      <c r="I9" s="216"/>
    </row>
    <row r="10" spans="1:9" s="36" customFormat="1" ht="24" x14ac:dyDescent="0.45">
      <c r="A10" s="38" t="s">
        <v>45</v>
      </c>
      <c r="B10" s="300">
        <f>'A2 Exploitation'!B11:F11</f>
        <v>0</v>
      </c>
      <c r="C10" s="300"/>
      <c r="D10" s="300"/>
      <c r="E10" s="300"/>
      <c r="F10" s="300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294"/>
      <c r="C22" s="295"/>
      <c r="D22" s="215">
        <f>SUM(B17:C21)</f>
        <v>0</v>
      </c>
    </row>
    <row r="23" spans="1:6" x14ac:dyDescent="0.3">
      <c r="A23" s="291" t="s">
        <v>342</v>
      </c>
      <c r="B23" s="292"/>
      <c r="C23" s="29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9" t="s">
        <v>4</v>
      </c>
      <c r="B25" s="290"/>
      <c r="C25" s="290"/>
      <c r="D25" s="290"/>
      <c r="E25" s="290"/>
      <c r="F25" s="29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1" t="s">
        <v>38</v>
      </c>
      <c r="B32" s="292"/>
      <c r="C32" s="293"/>
      <c r="D32" s="214">
        <f>SUM(B26:C31)</f>
        <v>0</v>
      </c>
    </row>
    <row r="33" spans="1:6" x14ac:dyDescent="0.3">
      <c r="A33" s="291" t="s">
        <v>342</v>
      </c>
      <c r="B33" s="292"/>
      <c r="C33" s="29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9" t="s">
        <v>246</v>
      </c>
      <c r="B35" s="290"/>
      <c r="C35" s="290"/>
      <c r="D35" s="290"/>
      <c r="E35" s="290"/>
      <c r="F35" s="29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1" t="s">
        <v>38</v>
      </c>
      <c r="B41" s="292"/>
      <c r="C41" s="293"/>
      <c r="D41" s="214">
        <f>SUM(B36:C40)</f>
        <v>0</v>
      </c>
      <c r="E41" s="37"/>
      <c r="F41" s="37"/>
    </row>
    <row r="42" spans="1:6" s="50" customFormat="1" x14ac:dyDescent="0.3">
      <c r="A42" s="291" t="s">
        <v>342</v>
      </c>
      <c r="B42" s="292"/>
      <c r="C42" s="29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1" t="s">
        <v>38</v>
      </c>
      <c r="B51" s="292"/>
      <c r="C51" s="293"/>
      <c r="D51" s="214">
        <f>SUM(B45:C50)</f>
        <v>0</v>
      </c>
    </row>
    <row r="52" spans="1:6" x14ac:dyDescent="0.3">
      <c r="A52" s="291" t="s">
        <v>342</v>
      </c>
      <c r="B52" s="292"/>
      <c r="C52" s="29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9" t="s">
        <v>8</v>
      </c>
      <c r="B54" s="290"/>
      <c r="C54" s="290"/>
      <c r="D54" s="290"/>
      <c r="E54" s="290"/>
      <c r="F54" s="29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1" t="s">
        <v>38</v>
      </c>
      <c r="B62" s="292"/>
      <c r="C62" s="293"/>
      <c r="D62" s="214">
        <f>SUM(B55:C61)</f>
        <v>0</v>
      </c>
    </row>
    <row r="63" spans="1:6" x14ac:dyDescent="0.3">
      <c r="A63" s="291" t="s">
        <v>342</v>
      </c>
      <c r="B63" s="292"/>
      <c r="C63" s="29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9" t="s">
        <v>143</v>
      </c>
      <c r="B65" s="290"/>
      <c r="C65" s="290"/>
      <c r="D65" s="290"/>
      <c r="E65" s="290"/>
      <c r="F65" s="29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1" t="s">
        <v>38</v>
      </c>
      <c r="B83" s="292"/>
      <c r="C83" s="293"/>
      <c r="D83" s="214">
        <f>SUM(B66:C82)</f>
        <v>0</v>
      </c>
    </row>
    <row r="84" spans="1:6" x14ac:dyDescent="0.3">
      <c r="A84" s="291" t="s">
        <v>342</v>
      </c>
      <c r="B84" s="292"/>
      <c r="C84" s="29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9" t="s">
        <v>237</v>
      </c>
      <c r="B86" s="290"/>
      <c r="C86" s="290"/>
      <c r="D86" s="290"/>
      <c r="E86" s="290"/>
      <c r="F86" s="29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1" t="s">
        <v>38</v>
      </c>
      <c r="B101" s="292"/>
      <c r="C101" s="293"/>
      <c r="D101" s="214">
        <f>SUM(B87:C100)</f>
        <v>0</v>
      </c>
    </row>
    <row r="102" spans="1:6" x14ac:dyDescent="0.3">
      <c r="A102" s="291" t="s">
        <v>342</v>
      </c>
      <c r="B102" s="292"/>
      <c r="C102" s="29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9" t="s">
        <v>238</v>
      </c>
      <c r="B105" s="290"/>
      <c r="C105" s="290"/>
      <c r="D105" s="290"/>
      <c r="E105" s="290"/>
      <c r="F105" s="29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1" t="s">
        <v>38</v>
      </c>
      <c r="B117" s="292"/>
      <c r="C117" s="293"/>
      <c r="D117" s="214">
        <f>SUM(B106:C116)</f>
        <v>0</v>
      </c>
      <c r="E117" s="37"/>
      <c r="F117" s="37"/>
    </row>
    <row r="118" spans="1:6" s="50" customFormat="1" x14ac:dyDescent="0.3">
      <c r="A118" s="291" t="s">
        <v>342</v>
      </c>
      <c r="B118" s="292"/>
      <c r="C118" s="29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9" t="s">
        <v>208</v>
      </c>
      <c r="B120" s="290"/>
      <c r="C120" s="290"/>
      <c r="D120" s="290"/>
      <c r="E120" s="290"/>
      <c r="F120" s="29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1" t="s">
        <v>38</v>
      </c>
      <c r="B132" s="292"/>
      <c r="C132" s="293"/>
      <c r="D132" s="214">
        <f>SUM(B121:C131)</f>
        <v>0</v>
      </c>
    </row>
    <row r="133" spans="1:6" x14ac:dyDescent="0.3">
      <c r="A133" s="291" t="s">
        <v>342</v>
      </c>
      <c r="B133" s="292"/>
      <c r="C133" s="29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9" t="s">
        <v>78</v>
      </c>
      <c r="B135" s="290"/>
      <c r="C135" s="290"/>
      <c r="D135" s="290"/>
      <c r="E135" s="290"/>
      <c r="F135" s="29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1" t="s">
        <v>38</v>
      </c>
      <c r="B148" s="292"/>
      <c r="C148" s="293"/>
      <c r="D148" s="214">
        <f>SUM(B136:C147)</f>
        <v>0</v>
      </c>
    </row>
    <row r="149" spans="1:6" x14ac:dyDescent="0.3">
      <c r="A149" s="291" t="s">
        <v>342</v>
      </c>
      <c r="B149" s="292"/>
      <c r="C149" s="29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9" t="s">
        <v>243</v>
      </c>
      <c r="B151" s="290"/>
      <c r="C151" s="290"/>
      <c r="D151" s="290"/>
      <c r="E151" s="290"/>
      <c r="F151" s="29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1" t="s">
        <v>38</v>
      </c>
      <c r="B160" s="294"/>
      <c r="C160" s="295"/>
      <c r="D160" s="215">
        <f>SUM(B152:C159)</f>
        <v>0</v>
      </c>
    </row>
    <row r="161" spans="1:6" x14ac:dyDescent="0.3">
      <c r="A161" s="291" t="s">
        <v>342</v>
      </c>
      <c r="B161" s="292"/>
      <c r="C161" s="29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9" t="s">
        <v>85</v>
      </c>
      <c r="B163" s="290"/>
      <c r="C163" s="290"/>
      <c r="D163" s="290"/>
      <c r="E163" s="290"/>
      <c r="F163" s="29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1" t="s">
        <v>38</v>
      </c>
      <c r="B168" s="292"/>
      <c r="C168" s="293"/>
      <c r="D168" s="214">
        <f>SUM(B164:C167)</f>
        <v>0</v>
      </c>
    </row>
    <row r="169" spans="1:6" x14ac:dyDescent="0.3">
      <c r="A169" s="291" t="s">
        <v>342</v>
      </c>
      <c r="B169" s="292"/>
      <c r="C169" s="29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6" t="s">
        <v>17</v>
      </c>
      <c r="B171" s="297"/>
      <c r="C171" s="297"/>
      <c r="D171" s="297"/>
      <c r="E171" s="297"/>
      <c r="F171" s="29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1" t="s">
        <v>38</v>
      </c>
      <c r="B176" s="292"/>
      <c r="C176" s="293"/>
      <c r="D176" s="214">
        <f>SUM(B172:C175)</f>
        <v>0</v>
      </c>
    </row>
    <row r="177" spans="1:6" x14ac:dyDescent="0.3">
      <c r="A177" s="291" t="s">
        <v>342</v>
      </c>
      <c r="B177" s="292"/>
      <c r="C177" s="29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9" t="s">
        <v>87</v>
      </c>
      <c r="B179" s="290"/>
      <c r="C179" s="290"/>
      <c r="D179" s="290"/>
      <c r="E179" s="290"/>
      <c r="F179" s="29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1" t="s">
        <v>38</v>
      </c>
      <c r="B185" s="292"/>
      <c r="C185" s="293"/>
      <c r="D185" s="214">
        <f>SUM(B180:C184)</f>
        <v>0</v>
      </c>
    </row>
    <row r="186" spans="1:6" x14ac:dyDescent="0.3">
      <c r="A186" s="291" t="s">
        <v>342</v>
      </c>
      <c r="B186" s="292"/>
      <c r="C186" s="29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9" t="s">
        <v>242</v>
      </c>
      <c r="B188" s="290"/>
      <c r="C188" s="290"/>
      <c r="D188" s="290"/>
      <c r="E188" s="290"/>
      <c r="F188" s="29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1" t="s">
        <v>38</v>
      </c>
      <c r="B193" s="292"/>
      <c r="C193" s="293"/>
      <c r="D193" s="97">
        <f>SUM(B189:C192)</f>
        <v>0</v>
      </c>
    </row>
    <row r="194" spans="1:4" x14ac:dyDescent="0.3">
      <c r="A194" s="291" t="s">
        <v>342</v>
      </c>
      <c r="B194" s="292"/>
      <c r="C194" s="29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93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45">
      <c r="A8" s="286" t="str">
        <f>'Page de garde'!D18</f>
        <v>Nabeul</v>
      </c>
      <c r="B8" s="286"/>
      <c r="C8" s="286"/>
      <c r="D8" s="286"/>
      <c r="E8" s="286"/>
      <c r="F8" s="286"/>
      <c r="G8" s="216"/>
      <c r="H8" s="216"/>
      <c r="I8" s="213"/>
    </row>
    <row r="9" spans="1:9" ht="24" x14ac:dyDescent="0.4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" x14ac:dyDescent="0.4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" x14ac:dyDescent="0.4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6"/>
      <c r="H12" s="216"/>
      <c r="I12" s="213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1" t="s">
        <v>137</v>
      </c>
      <c r="B43" s="271"/>
      <c r="C43" s="271"/>
      <c r="D43" s="271"/>
      <c r="E43" s="271"/>
      <c r="F43" s="27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4" t="s">
        <v>63</v>
      </c>
      <c r="B45" s="275"/>
      <c r="C45" s="275"/>
      <c r="D45" s="275"/>
      <c r="E45" s="275"/>
      <c r="F45" s="27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0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1" t="s">
        <v>129</v>
      </c>
      <c r="B99" s="271"/>
      <c r="C99" s="271"/>
      <c r="D99" s="271"/>
      <c r="E99" s="271"/>
      <c r="F99" s="27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4" t="s">
        <v>63</v>
      </c>
      <c r="B101" s="275"/>
      <c r="C101" s="275"/>
      <c r="D101" s="275"/>
      <c r="E101" s="275"/>
      <c r="F101" s="27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1" t="s">
        <v>130</v>
      </c>
      <c r="B152" s="271"/>
      <c r="C152" s="271"/>
      <c r="D152" s="271"/>
      <c r="E152" s="271"/>
      <c r="F152" s="27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4" t="s">
        <v>63</v>
      </c>
      <c r="B154" s="275"/>
      <c r="C154" s="275"/>
      <c r="D154" s="275"/>
      <c r="E154" s="275"/>
      <c r="F154" s="27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1" t="s">
        <v>167</v>
      </c>
      <c r="B192" s="271"/>
      <c r="C192" s="271"/>
      <c r="D192" s="271"/>
      <c r="E192" s="271"/>
      <c r="F192" s="27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1" t="s">
        <v>78</v>
      </c>
      <c r="B248" s="271"/>
      <c r="C248" s="271"/>
      <c r="D248" s="271"/>
      <c r="E248" s="271"/>
      <c r="F248" s="27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1" t="s">
        <v>4</v>
      </c>
      <c r="B291" s="271"/>
      <c r="C291" s="271"/>
      <c r="D291" s="271"/>
      <c r="E291" s="271"/>
      <c r="F291" s="27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1" t="s">
        <v>21</v>
      </c>
      <c r="B324" s="271"/>
      <c r="C324" s="271"/>
      <c r="D324" s="271"/>
      <c r="E324" s="271"/>
      <c r="F324" s="27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1" t="s">
        <v>8</v>
      </c>
      <c r="B352" s="271"/>
      <c r="C352" s="271"/>
      <c r="D352" s="271"/>
      <c r="E352" s="271"/>
      <c r="F352" s="27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4" t="s">
        <v>113</v>
      </c>
      <c r="B354" s="275"/>
      <c r="C354" s="275"/>
      <c r="D354" s="275"/>
      <c r="E354" s="275"/>
      <c r="F354" s="27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0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1" t="s">
        <v>125</v>
      </c>
      <c r="B405" s="271"/>
      <c r="C405" s="271"/>
      <c r="D405" s="271"/>
      <c r="E405" s="271"/>
      <c r="F405" s="27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4" t="s">
        <v>19</v>
      </c>
      <c r="B407" s="275"/>
      <c r="C407" s="275"/>
      <c r="D407" s="275"/>
      <c r="E407" s="275"/>
      <c r="F407" s="27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4" t="s">
        <v>122</v>
      </c>
      <c r="B418" s="275"/>
      <c r="C418" s="275"/>
      <c r="D418" s="275"/>
      <c r="E418" s="275"/>
      <c r="F418" s="27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1" t="s">
        <v>374</v>
      </c>
      <c r="B435" s="271"/>
      <c r="C435" s="271"/>
      <c r="D435" s="271"/>
      <c r="E435" s="271"/>
      <c r="F435" s="27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1" t="s">
        <v>180</v>
      </c>
      <c r="B454" s="271"/>
      <c r="C454" s="271"/>
      <c r="D454" s="271"/>
      <c r="E454" s="271"/>
      <c r="F454" s="27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1" t="s">
        <v>87</v>
      </c>
      <c r="B464" s="271"/>
      <c r="C464" s="271"/>
      <c r="D464" s="271"/>
      <c r="E464" s="271"/>
      <c r="F464" s="27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1" t="s">
        <v>151</v>
      </c>
      <c r="B473" s="271"/>
      <c r="C473" s="271"/>
      <c r="D473" s="271"/>
      <c r="E473" s="271"/>
      <c r="F473" s="27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1" t="s">
        <v>152</v>
      </c>
      <c r="B494" s="271"/>
      <c r="C494" s="271"/>
      <c r="D494" s="271"/>
      <c r="E494" s="271"/>
      <c r="F494" s="27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1"/>
      <c r="E1" s="301"/>
      <c r="F1" s="301"/>
      <c r="G1" s="301"/>
      <c r="H1" s="301"/>
      <c r="I1" s="30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45">
      <c r="A7" s="286" t="str">
        <f>'A1 Exploitation'!A8:F8</f>
        <v>Nabeul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" x14ac:dyDescent="0.45">
      <c r="A8" s="38" t="s">
        <v>44</v>
      </c>
      <c r="B8" s="302">
        <f>'A3 Exploitation'!B9:F9</f>
        <v>0</v>
      </c>
      <c r="C8" s="302"/>
      <c r="D8" s="302"/>
      <c r="E8" s="302"/>
      <c r="F8" s="302"/>
      <c r="G8" s="216"/>
      <c r="H8" s="216"/>
      <c r="I8" s="216"/>
    </row>
    <row r="9" spans="1:9" s="36" customFormat="1" ht="24" x14ac:dyDescent="0.45">
      <c r="A9" s="39" t="s">
        <v>46</v>
      </c>
      <c r="B9" s="303">
        <f>'A3 Exploitation'!B10:F10</f>
        <v>0</v>
      </c>
      <c r="C9" s="303"/>
      <c r="D9" s="303"/>
      <c r="E9" s="303"/>
      <c r="F9" s="303"/>
      <c r="G9" s="216"/>
      <c r="H9" s="216"/>
      <c r="I9" s="216"/>
    </row>
    <row r="10" spans="1:9" s="36" customFormat="1" ht="24" x14ac:dyDescent="0.45">
      <c r="A10" s="38" t="s">
        <v>45</v>
      </c>
      <c r="B10" s="300">
        <f>'A3 Exploitation'!B11:F11</f>
        <v>0</v>
      </c>
      <c r="C10" s="300"/>
      <c r="D10" s="300"/>
      <c r="E10" s="300"/>
      <c r="F10" s="300"/>
      <c r="G10" s="216"/>
      <c r="H10" s="216"/>
      <c r="I10" s="216"/>
    </row>
    <row r="11" spans="1:9" s="36" customFormat="1" ht="24" x14ac:dyDescent="0.45">
      <c r="A11" s="38" t="s">
        <v>341</v>
      </c>
      <c r="B11" s="304">
        <f>D198</f>
        <v>0</v>
      </c>
      <c r="C11" s="304"/>
      <c r="D11" s="304"/>
      <c r="E11" s="304"/>
      <c r="F11" s="304"/>
      <c r="G11" s="216"/>
      <c r="H11" s="216"/>
      <c r="I11" s="21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294"/>
      <c r="C22" s="295"/>
      <c r="D22" s="215">
        <f>SUM(B17:C21)</f>
        <v>0</v>
      </c>
    </row>
    <row r="23" spans="1:6" x14ac:dyDescent="0.3">
      <c r="A23" s="291" t="s">
        <v>342</v>
      </c>
      <c r="B23" s="292"/>
      <c r="C23" s="29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9" t="s">
        <v>4</v>
      </c>
      <c r="B25" s="290"/>
      <c r="C25" s="290"/>
      <c r="D25" s="290"/>
      <c r="E25" s="290"/>
      <c r="F25" s="29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1" t="s">
        <v>38</v>
      </c>
      <c r="B32" s="292"/>
      <c r="C32" s="293"/>
      <c r="D32" s="214">
        <f>SUM(B26:C31)</f>
        <v>0</v>
      </c>
    </row>
    <row r="33" spans="1:7" x14ac:dyDescent="0.3">
      <c r="A33" s="291" t="s">
        <v>342</v>
      </c>
      <c r="B33" s="292"/>
      <c r="C33" s="293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89" t="s">
        <v>246</v>
      </c>
      <c r="B35" s="290"/>
      <c r="C35" s="290"/>
      <c r="D35" s="290"/>
      <c r="E35" s="290"/>
      <c r="F35" s="290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1" t="s">
        <v>38</v>
      </c>
      <c r="B41" s="292"/>
      <c r="C41" s="293"/>
      <c r="D41" s="214">
        <f>SUM(B36:C40)</f>
        <v>0</v>
      </c>
      <c r="E41" s="37"/>
      <c r="F41" s="37"/>
    </row>
    <row r="42" spans="1:7" s="50" customFormat="1" x14ac:dyDescent="0.3">
      <c r="A42" s="291" t="s">
        <v>342</v>
      </c>
      <c r="B42" s="292"/>
      <c r="C42" s="293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298" t="s">
        <v>21</v>
      </c>
      <c r="B44" s="299"/>
      <c r="C44" s="299"/>
      <c r="D44" s="299"/>
      <c r="E44" s="299"/>
      <c r="F44" s="299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1" t="s">
        <v>38</v>
      </c>
      <c r="B51" s="292"/>
      <c r="C51" s="293"/>
      <c r="D51" s="214">
        <f>SUM(B45:C50)</f>
        <v>0</v>
      </c>
    </row>
    <row r="52" spans="1:6" x14ac:dyDescent="0.3">
      <c r="A52" s="291" t="s">
        <v>342</v>
      </c>
      <c r="B52" s="292"/>
      <c r="C52" s="29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9" t="s">
        <v>8</v>
      </c>
      <c r="B54" s="290"/>
      <c r="C54" s="290"/>
      <c r="D54" s="290"/>
      <c r="E54" s="290"/>
      <c r="F54" s="29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1" t="s">
        <v>38</v>
      </c>
      <c r="B62" s="292"/>
      <c r="C62" s="293"/>
      <c r="D62" s="214">
        <f>SUM(B55:C61)</f>
        <v>0</v>
      </c>
    </row>
    <row r="63" spans="1:6" x14ac:dyDescent="0.3">
      <c r="A63" s="291" t="s">
        <v>342</v>
      </c>
      <c r="B63" s="292"/>
      <c r="C63" s="29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9" t="s">
        <v>143</v>
      </c>
      <c r="B65" s="290"/>
      <c r="C65" s="290"/>
      <c r="D65" s="290"/>
      <c r="E65" s="290"/>
      <c r="F65" s="29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1" t="s">
        <v>38</v>
      </c>
      <c r="B83" s="292"/>
      <c r="C83" s="293"/>
      <c r="D83" s="214">
        <f>SUM(B66:C82)</f>
        <v>0</v>
      </c>
    </row>
    <row r="84" spans="1:6" x14ac:dyDescent="0.3">
      <c r="A84" s="291" t="s">
        <v>342</v>
      </c>
      <c r="B84" s="292"/>
      <c r="C84" s="29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9" t="s">
        <v>237</v>
      </c>
      <c r="B86" s="290"/>
      <c r="C86" s="290"/>
      <c r="D86" s="290"/>
      <c r="E86" s="290"/>
      <c r="F86" s="29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1" t="s">
        <v>38</v>
      </c>
      <c r="B101" s="292"/>
      <c r="C101" s="293"/>
      <c r="D101" s="214">
        <f>SUM(B87:C100)</f>
        <v>0</v>
      </c>
    </row>
    <row r="102" spans="1:6" x14ac:dyDescent="0.3">
      <c r="A102" s="291" t="s">
        <v>342</v>
      </c>
      <c r="B102" s="292"/>
      <c r="C102" s="29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9" t="s">
        <v>238</v>
      </c>
      <c r="B105" s="290"/>
      <c r="C105" s="290"/>
      <c r="D105" s="290"/>
      <c r="E105" s="290"/>
      <c r="F105" s="29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1" t="s">
        <v>38</v>
      </c>
      <c r="B117" s="292"/>
      <c r="C117" s="293"/>
      <c r="D117" s="214">
        <f>SUM(B106:C116)</f>
        <v>0</v>
      </c>
      <c r="E117" s="37"/>
      <c r="F117" s="37"/>
    </row>
    <row r="118" spans="1:6" s="50" customFormat="1" x14ac:dyDescent="0.3">
      <c r="A118" s="291" t="s">
        <v>342</v>
      </c>
      <c r="B118" s="292"/>
      <c r="C118" s="29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9" t="s">
        <v>208</v>
      </c>
      <c r="B120" s="290"/>
      <c r="C120" s="290"/>
      <c r="D120" s="290"/>
      <c r="E120" s="290"/>
      <c r="F120" s="29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1" t="s">
        <v>38</v>
      </c>
      <c r="B132" s="292"/>
      <c r="C132" s="293"/>
      <c r="D132" s="214">
        <f>SUM(B121:C131)</f>
        <v>0</v>
      </c>
    </row>
    <row r="133" spans="1:6" x14ac:dyDescent="0.3">
      <c r="A133" s="291" t="s">
        <v>342</v>
      </c>
      <c r="B133" s="292"/>
      <c r="C133" s="29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9" t="s">
        <v>78</v>
      </c>
      <c r="B135" s="290"/>
      <c r="C135" s="290"/>
      <c r="D135" s="290"/>
      <c r="E135" s="290"/>
      <c r="F135" s="29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1" t="s">
        <v>38</v>
      </c>
      <c r="B148" s="292"/>
      <c r="C148" s="293"/>
      <c r="D148" s="214">
        <f>SUM(B136:C147)</f>
        <v>0</v>
      </c>
    </row>
    <row r="149" spans="1:6" x14ac:dyDescent="0.3">
      <c r="A149" s="291" t="s">
        <v>342</v>
      </c>
      <c r="B149" s="292"/>
      <c r="C149" s="29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9" t="s">
        <v>243</v>
      </c>
      <c r="B151" s="290"/>
      <c r="C151" s="290"/>
      <c r="D151" s="290"/>
      <c r="E151" s="290"/>
      <c r="F151" s="29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1" t="s">
        <v>38</v>
      </c>
      <c r="B160" s="294"/>
      <c r="C160" s="295"/>
      <c r="D160" s="215">
        <f>SUM(B152:C159)</f>
        <v>0</v>
      </c>
    </row>
    <row r="161" spans="1:6" x14ac:dyDescent="0.3">
      <c r="A161" s="291" t="s">
        <v>342</v>
      </c>
      <c r="B161" s="292"/>
      <c r="C161" s="29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9" t="s">
        <v>85</v>
      </c>
      <c r="B163" s="290"/>
      <c r="C163" s="290"/>
      <c r="D163" s="290"/>
      <c r="E163" s="290"/>
      <c r="F163" s="29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1" t="s">
        <v>38</v>
      </c>
      <c r="B168" s="292"/>
      <c r="C168" s="293"/>
      <c r="D168" s="214">
        <f>SUM(B164:C167)</f>
        <v>0</v>
      </c>
    </row>
    <row r="169" spans="1:6" x14ac:dyDescent="0.3">
      <c r="A169" s="291" t="s">
        <v>342</v>
      </c>
      <c r="B169" s="292"/>
      <c r="C169" s="29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6" t="s">
        <v>17</v>
      </c>
      <c r="B171" s="297"/>
      <c r="C171" s="297"/>
      <c r="D171" s="297"/>
      <c r="E171" s="297"/>
      <c r="F171" s="29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1" t="s">
        <v>38</v>
      </c>
      <c r="B176" s="292"/>
      <c r="C176" s="293"/>
      <c r="D176" s="214">
        <f>SUM(B172:C175)</f>
        <v>0</v>
      </c>
    </row>
    <row r="177" spans="1:6" x14ac:dyDescent="0.3">
      <c r="A177" s="291" t="s">
        <v>342</v>
      </c>
      <c r="B177" s="292"/>
      <c r="C177" s="29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9" t="s">
        <v>87</v>
      </c>
      <c r="B179" s="290"/>
      <c r="C179" s="290"/>
      <c r="D179" s="290"/>
      <c r="E179" s="290"/>
      <c r="F179" s="29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1" t="s">
        <v>38</v>
      </c>
      <c r="B185" s="292"/>
      <c r="C185" s="293"/>
      <c r="D185" s="214">
        <f>SUM(B180:C184)</f>
        <v>0</v>
      </c>
    </row>
    <row r="186" spans="1:6" x14ac:dyDescent="0.3">
      <c r="A186" s="291" t="s">
        <v>342</v>
      </c>
      <c r="B186" s="292"/>
      <c r="C186" s="29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9" t="s">
        <v>242</v>
      </c>
      <c r="B188" s="290"/>
      <c r="C188" s="290"/>
      <c r="D188" s="290"/>
      <c r="E188" s="290"/>
      <c r="F188" s="29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1" t="s">
        <v>38</v>
      </c>
      <c r="B193" s="292"/>
      <c r="C193" s="293"/>
      <c r="D193" s="97">
        <f>SUM(B189:C192)</f>
        <v>0</v>
      </c>
    </row>
    <row r="194" spans="1:4" x14ac:dyDescent="0.3">
      <c r="A194" s="291" t="s">
        <v>342</v>
      </c>
      <c r="B194" s="292"/>
      <c r="C194" s="29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7" zoomScale="60" zoomScaleNormal="60" workbookViewId="0">
      <selection activeCell="D499" activeCellId="15" sqref="A283 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4"/>
      <c r="E1" s="284"/>
      <c r="F1" s="284"/>
      <c r="G1" s="284"/>
      <c r="H1" s="284"/>
      <c r="I1" s="284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5" t="s">
        <v>201</v>
      </c>
      <c r="B7" s="285"/>
      <c r="C7" s="285"/>
      <c r="D7" s="285"/>
      <c r="E7" s="285"/>
      <c r="F7" s="285"/>
      <c r="G7" s="213"/>
      <c r="H7" s="213"/>
      <c r="I7" s="213"/>
    </row>
    <row r="8" spans="1:9" ht="29.25" x14ac:dyDescent="0.45">
      <c r="A8" s="286" t="str">
        <f>'Page de garde'!D18</f>
        <v>Nabeul</v>
      </c>
      <c r="B8" s="286"/>
      <c r="C8" s="286"/>
      <c r="D8" s="286"/>
      <c r="E8" s="286"/>
      <c r="F8" s="286"/>
      <c r="G8" s="216"/>
      <c r="H8" s="216"/>
      <c r="I8" s="213"/>
    </row>
    <row r="9" spans="1:9" ht="24" x14ac:dyDescent="0.45">
      <c r="A9" s="38" t="s">
        <v>44</v>
      </c>
      <c r="B9" s="287"/>
      <c r="C9" s="287"/>
      <c r="D9" s="287"/>
      <c r="E9" s="287"/>
      <c r="F9" s="287"/>
      <c r="G9" s="216"/>
      <c r="H9" s="216"/>
      <c r="I9" s="213"/>
    </row>
    <row r="10" spans="1:9" ht="24" x14ac:dyDescent="0.45">
      <c r="A10" s="39" t="s">
        <v>46</v>
      </c>
      <c r="B10" s="288"/>
      <c r="C10" s="288"/>
      <c r="D10" s="288"/>
      <c r="E10" s="288"/>
      <c r="F10" s="288"/>
      <c r="G10" s="216"/>
      <c r="H10" s="216"/>
      <c r="I10" s="213"/>
    </row>
    <row r="11" spans="1:9" ht="24" x14ac:dyDescent="0.45">
      <c r="A11" s="38" t="s">
        <v>45</v>
      </c>
      <c r="B11" s="283"/>
      <c r="C11" s="283"/>
      <c r="D11" s="283"/>
      <c r="E11" s="283"/>
      <c r="F11" s="283"/>
      <c r="G11" s="216"/>
      <c r="H11" s="216"/>
      <c r="I11" s="213"/>
    </row>
    <row r="12" spans="1:9" ht="24" x14ac:dyDescent="0.45">
      <c r="A12" s="38" t="s">
        <v>276</v>
      </c>
      <c r="B12" s="276">
        <f>D505</f>
        <v>0</v>
      </c>
      <c r="C12" s="276"/>
      <c r="D12" s="276"/>
      <c r="E12" s="276"/>
      <c r="F12" s="276"/>
      <c r="G12" s="216"/>
      <c r="H12" s="216"/>
      <c r="I12" s="213"/>
    </row>
    <row r="13" spans="1:9" ht="22.5" x14ac:dyDescent="0.45">
      <c r="A13" s="35"/>
      <c r="B13" s="36"/>
      <c r="C13" s="36"/>
      <c r="D13" s="277"/>
      <c r="E13" s="277"/>
      <c r="F13" s="277"/>
      <c r="G13" s="277"/>
      <c r="H13" s="277"/>
      <c r="I13" s="3"/>
    </row>
    <row r="14" spans="1:9" ht="16.5" customHeight="1" x14ac:dyDescent="0.3">
      <c r="A14" s="278" t="s">
        <v>32</v>
      </c>
      <c r="B14" s="279" t="s">
        <v>33</v>
      </c>
      <c r="C14" s="279"/>
      <c r="D14" s="279" t="s">
        <v>48</v>
      </c>
      <c r="E14" s="280" t="s">
        <v>358</v>
      </c>
      <c r="F14" s="279" t="s">
        <v>214</v>
      </c>
      <c r="G14" s="36"/>
      <c r="H14" s="36"/>
    </row>
    <row r="15" spans="1:9" ht="16.5" customHeight="1" x14ac:dyDescent="0.3">
      <c r="A15" s="278"/>
      <c r="B15" s="77" t="s">
        <v>36</v>
      </c>
      <c r="C15" s="77" t="s">
        <v>35</v>
      </c>
      <c r="D15" s="279"/>
      <c r="E15" s="280"/>
      <c r="F15" s="279"/>
      <c r="G15" s="36"/>
      <c r="H15" s="36"/>
    </row>
    <row r="16" spans="1:9" ht="18" x14ac:dyDescent="0.35">
      <c r="A16" s="271" t="s">
        <v>0</v>
      </c>
      <c r="B16" s="271"/>
      <c r="C16" s="271"/>
      <c r="D16" s="271"/>
      <c r="E16" s="271"/>
      <c r="F16" s="271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2" t="s">
        <v>18</v>
      </c>
      <c r="B26" s="273"/>
      <c r="C26" s="273"/>
      <c r="D26" s="273"/>
      <c r="E26" s="273"/>
      <c r="F26" s="273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1" t="s">
        <v>137</v>
      </c>
      <c r="B43" s="271"/>
      <c r="C43" s="271"/>
      <c r="D43" s="271"/>
      <c r="E43" s="271"/>
      <c r="F43" s="271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74" t="s">
        <v>63</v>
      </c>
      <c r="B45" s="275"/>
      <c r="C45" s="275"/>
      <c r="D45" s="275"/>
      <c r="E45" s="275"/>
      <c r="F45" s="275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2" t="s">
        <v>65</v>
      </c>
      <c r="B57" s="273"/>
      <c r="C57" s="273"/>
      <c r="D57" s="273"/>
      <c r="E57" s="273"/>
      <c r="F57" s="273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2" t="s">
        <v>25</v>
      </c>
      <c r="B84" s="273"/>
      <c r="C84" s="273"/>
      <c r="D84" s="273"/>
      <c r="E84" s="273"/>
      <c r="F84" s="273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0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1" t="s">
        <v>129</v>
      </c>
      <c r="B99" s="271"/>
      <c r="C99" s="271"/>
      <c r="D99" s="271"/>
      <c r="E99" s="271"/>
      <c r="F99" s="271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74" t="s">
        <v>63</v>
      </c>
      <c r="B101" s="275"/>
      <c r="C101" s="275"/>
      <c r="D101" s="275"/>
      <c r="E101" s="275"/>
      <c r="F101" s="275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2" t="s">
        <v>133</v>
      </c>
      <c r="B113" s="273"/>
      <c r="C113" s="273"/>
      <c r="D113" s="273"/>
      <c r="E113" s="273"/>
      <c r="F113" s="273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2" t="s">
        <v>73</v>
      </c>
      <c r="B137" s="273"/>
      <c r="C137" s="273"/>
      <c r="D137" s="273"/>
      <c r="E137" s="273"/>
      <c r="F137" s="273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1" t="s">
        <v>130</v>
      </c>
      <c r="B152" s="271"/>
      <c r="C152" s="271"/>
      <c r="D152" s="271"/>
      <c r="E152" s="271"/>
      <c r="F152" s="271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74" t="s">
        <v>63</v>
      </c>
      <c r="B154" s="275"/>
      <c r="C154" s="275"/>
      <c r="D154" s="275"/>
      <c r="E154" s="275"/>
      <c r="F154" s="275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2" t="s">
        <v>134</v>
      </c>
      <c r="B166" s="273"/>
      <c r="C166" s="273"/>
      <c r="D166" s="273"/>
      <c r="E166" s="273"/>
      <c r="F166" s="273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1" t="s">
        <v>167</v>
      </c>
      <c r="B192" s="271"/>
      <c r="C192" s="271"/>
      <c r="D192" s="271"/>
      <c r="E192" s="271"/>
      <c r="F192" s="271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2" t="s">
        <v>158</v>
      </c>
      <c r="B194" s="273"/>
      <c r="C194" s="273"/>
      <c r="D194" s="273"/>
      <c r="E194" s="273"/>
      <c r="F194" s="273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2" t="s">
        <v>76</v>
      </c>
      <c r="B209" s="273"/>
      <c r="C209" s="273"/>
      <c r="D209" s="273"/>
      <c r="E209" s="273"/>
      <c r="F209" s="273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2" t="s">
        <v>191</v>
      </c>
      <c r="B232" s="273"/>
      <c r="C232" s="273"/>
      <c r="D232" s="273"/>
      <c r="E232" s="273"/>
      <c r="F232" s="273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1" t="s">
        <v>78</v>
      </c>
      <c r="B248" s="271"/>
      <c r="C248" s="271"/>
      <c r="D248" s="271"/>
      <c r="E248" s="271"/>
      <c r="F248" s="271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2" t="s">
        <v>79</v>
      </c>
      <c r="B250" s="273"/>
      <c r="C250" s="273"/>
      <c r="D250" s="273"/>
      <c r="E250" s="273"/>
      <c r="F250" s="273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2" t="s">
        <v>81</v>
      </c>
      <c r="B266" s="273"/>
      <c r="C266" s="273"/>
      <c r="D266" s="273"/>
      <c r="E266" s="273"/>
      <c r="F266" s="273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313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1" t="s">
        <v>4</v>
      </c>
      <c r="B291" s="271"/>
      <c r="C291" s="271"/>
      <c r="D291" s="271"/>
      <c r="E291" s="271"/>
      <c r="F291" s="271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2" t="s">
        <v>19</v>
      </c>
      <c r="B293" s="273"/>
      <c r="C293" s="273"/>
      <c r="D293" s="273"/>
      <c r="E293" s="273"/>
      <c r="F293" s="273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2" t="s">
        <v>122</v>
      </c>
      <c r="B305" s="273"/>
      <c r="C305" s="273"/>
      <c r="D305" s="273"/>
      <c r="E305" s="273"/>
      <c r="F305" s="273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1" t="s">
        <v>21</v>
      </c>
      <c r="B324" s="271"/>
      <c r="C324" s="271"/>
      <c r="D324" s="271"/>
      <c r="E324" s="271"/>
      <c r="F324" s="271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2" t="s">
        <v>12</v>
      </c>
      <c r="B326" s="273"/>
      <c r="C326" s="273"/>
      <c r="D326" s="273"/>
      <c r="E326" s="273"/>
      <c r="F326" s="273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2" t="s">
        <v>25</v>
      </c>
      <c r="B339" s="273"/>
      <c r="C339" s="273"/>
      <c r="D339" s="273"/>
      <c r="E339" s="273"/>
      <c r="F339" s="273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1" t="s">
        <v>8</v>
      </c>
      <c r="B352" s="271"/>
      <c r="C352" s="271"/>
      <c r="D352" s="271"/>
      <c r="E352" s="271"/>
      <c r="F352" s="271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74" t="s">
        <v>113</v>
      </c>
      <c r="B354" s="275"/>
      <c r="C354" s="275"/>
      <c r="D354" s="275"/>
      <c r="E354" s="275"/>
      <c r="F354" s="275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2" t="s">
        <v>25</v>
      </c>
      <c r="B366" s="273"/>
      <c r="C366" s="273"/>
      <c r="D366" s="273"/>
      <c r="E366" s="273"/>
      <c r="F366" s="273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2" t="s">
        <v>124</v>
      </c>
      <c r="B382" s="273"/>
      <c r="C382" s="273"/>
      <c r="D382" s="273"/>
      <c r="E382" s="273"/>
      <c r="F382" s="273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2" t="s">
        <v>29</v>
      </c>
      <c r="B391" s="273"/>
      <c r="C391" s="273"/>
      <c r="D391" s="273"/>
      <c r="E391" s="273"/>
      <c r="F391" s="273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0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1" t="s">
        <v>125</v>
      </c>
      <c r="B405" s="271"/>
      <c r="C405" s="271"/>
      <c r="D405" s="271"/>
      <c r="E405" s="271"/>
      <c r="F405" s="271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74" t="s">
        <v>19</v>
      </c>
      <c r="B407" s="275"/>
      <c r="C407" s="275"/>
      <c r="D407" s="275"/>
      <c r="E407" s="275"/>
      <c r="F407" s="275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74" t="s">
        <v>122</v>
      </c>
      <c r="B418" s="275"/>
      <c r="C418" s="275"/>
      <c r="D418" s="275"/>
      <c r="E418" s="275"/>
      <c r="F418" s="275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1" t="s">
        <v>374</v>
      </c>
      <c r="B435" s="271"/>
      <c r="C435" s="271"/>
      <c r="D435" s="271"/>
      <c r="E435" s="271"/>
      <c r="F435" s="271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2" t="s">
        <v>375</v>
      </c>
      <c r="B437" s="273"/>
      <c r="C437" s="273"/>
      <c r="D437" s="273"/>
      <c r="E437" s="273"/>
      <c r="F437" s="273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2" t="s">
        <v>31</v>
      </c>
      <c r="B444" s="273"/>
      <c r="C444" s="273"/>
      <c r="D444" s="273"/>
      <c r="E444" s="273"/>
      <c r="F444" s="273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1" t="s">
        <v>180</v>
      </c>
      <c r="B454" s="271"/>
      <c r="C454" s="271"/>
      <c r="D454" s="271"/>
      <c r="E454" s="271"/>
      <c r="F454" s="271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1" t="s">
        <v>87</v>
      </c>
      <c r="B464" s="271"/>
      <c r="C464" s="271"/>
      <c r="D464" s="271"/>
      <c r="E464" s="271"/>
      <c r="F464" s="271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1" t="s">
        <v>151</v>
      </c>
      <c r="B473" s="271"/>
      <c r="C473" s="271"/>
      <c r="D473" s="271"/>
      <c r="E473" s="271"/>
      <c r="F473" s="271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1" t="s">
        <v>152</v>
      </c>
      <c r="B494" s="271"/>
      <c r="C494" s="271"/>
      <c r="D494" s="271"/>
      <c r="E494" s="271"/>
      <c r="F494" s="271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1"/>
      <c r="E1" s="301"/>
      <c r="F1" s="301"/>
      <c r="G1" s="301"/>
      <c r="H1" s="301"/>
      <c r="I1" s="301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5" t="s">
        <v>52</v>
      </c>
      <c r="B6" s="285"/>
      <c r="C6" s="285"/>
      <c r="D6" s="285"/>
      <c r="E6" s="285"/>
      <c r="F6" s="285"/>
      <c r="G6" s="216"/>
      <c r="H6" s="216"/>
      <c r="I6" s="216"/>
    </row>
    <row r="7" spans="1:9" s="36" customFormat="1" ht="21.75" customHeight="1" x14ac:dyDescent="0.45">
      <c r="A7" s="286" t="str">
        <f>'A1 Exploitation'!A8:F8</f>
        <v>Nabeul</v>
      </c>
      <c r="B7" s="286"/>
      <c r="C7" s="286"/>
      <c r="D7" s="286"/>
      <c r="E7" s="286"/>
      <c r="F7" s="286"/>
      <c r="G7" s="216"/>
      <c r="H7" s="216"/>
      <c r="I7" s="216"/>
    </row>
    <row r="8" spans="1:9" s="36" customFormat="1" ht="24" x14ac:dyDescent="0.45">
      <c r="A8" s="38" t="s">
        <v>44</v>
      </c>
      <c r="B8" s="302">
        <f>'A4 Exploitation'!B9:F9</f>
        <v>0</v>
      </c>
      <c r="C8" s="302"/>
      <c r="D8" s="302"/>
      <c r="E8" s="302"/>
      <c r="F8" s="302"/>
      <c r="G8" s="216"/>
      <c r="H8" s="216"/>
      <c r="I8" s="216"/>
    </row>
    <row r="9" spans="1:9" s="36" customFormat="1" ht="24" x14ac:dyDescent="0.45">
      <c r="A9" s="39" t="s">
        <v>46</v>
      </c>
      <c r="B9" s="303">
        <f>'A4 Exploitation'!B10:F10</f>
        <v>0</v>
      </c>
      <c r="C9" s="303"/>
      <c r="D9" s="303"/>
      <c r="E9" s="303"/>
      <c r="F9" s="303"/>
      <c r="G9" s="216"/>
      <c r="H9" s="216"/>
      <c r="I9" s="216"/>
    </row>
    <row r="10" spans="1:9" s="36" customFormat="1" ht="24" x14ac:dyDescent="0.45">
      <c r="A10" s="38" t="s">
        <v>45</v>
      </c>
      <c r="B10" s="300">
        <f>'A4 Exploitation'!B11:F11</f>
        <v>0</v>
      </c>
      <c r="C10" s="300"/>
      <c r="D10" s="300"/>
      <c r="E10" s="300"/>
      <c r="F10" s="300"/>
      <c r="G10" s="216"/>
      <c r="H10" s="216"/>
      <c r="I10" s="216"/>
    </row>
    <row r="11" spans="1:9" s="36" customFormat="1" ht="24" x14ac:dyDescent="0.45">
      <c r="A11" s="38" t="s">
        <v>341</v>
      </c>
      <c r="B11" s="308">
        <f>D198</f>
        <v>0</v>
      </c>
      <c r="C11" s="308"/>
      <c r="D11" s="308"/>
      <c r="E11" s="308"/>
      <c r="F11" s="308"/>
      <c r="G11" s="216"/>
      <c r="H11" s="216"/>
      <c r="I11" s="216"/>
    </row>
    <row r="12" spans="1:9" s="36" customFormat="1" ht="22.5" x14ac:dyDescent="0.45">
      <c r="A12" s="35"/>
      <c r="D12" s="277"/>
      <c r="E12" s="277"/>
      <c r="F12" s="277"/>
      <c r="G12" s="277"/>
      <c r="H12" s="277"/>
      <c r="I12" s="40"/>
    </row>
    <row r="13" spans="1:9" s="36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79" t="s">
        <v>213</v>
      </c>
      <c r="F13" s="279" t="s">
        <v>214</v>
      </c>
    </row>
    <row r="14" spans="1:9" s="36" customFormat="1" ht="12.75" customHeight="1" x14ac:dyDescent="0.3">
      <c r="A14" s="278"/>
      <c r="B14" s="70" t="s">
        <v>36</v>
      </c>
      <c r="C14" s="70" t="s">
        <v>35</v>
      </c>
      <c r="D14" s="279"/>
      <c r="E14" s="279"/>
      <c r="F14" s="279"/>
    </row>
    <row r="15" spans="1:9" x14ac:dyDescent="0.3">
      <c r="A15" s="41"/>
      <c r="B15" s="41"/>
      <c r="C15" s="41"/>
      <c r="D15" s="41"/>
    </row>
    <row r="16" spans="1:9" ht="19.5" x14ac:dyDescent="0.4">
      <c r="A16" s="305" t="s">
        <v>0</v>
      </c>
      <c r="B16" s="306"/>
      <c r="C16" s="306"/>
      <c r="D16" s="306"/>
      <c r="E16" s="306"/>
      <c r="F16" s="306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7" t="s">
        <v>38</v>
      </c>
      <c r="B22" s="294"/>
      <c r="C22" s="295"/>
      <c r="D22" s="215">
        <f>SUM(B17:C21)</f>
        <v>0</v>
      </c>
    </row>
    <row r="23" spans="1:6" x14ac:dyDescent="0.3">
      <c r="A23" s="291" t="s">
        <v>342</v>
      </c>
      <c r="B23" s="292"/>
      <c r="C23" s="293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89" t="s">
        <v>4</v>
      </c>
      <c r="B25" s="290"/>
      <c r="C25" s="290"/>
      <c r="D25" s="290"/>
      <c r="E25" s="290"/>
      <c r="F25" s="290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1" t="s">
        <v>38</v>
      </c>
      <c r="B32" s="292"/>
      <c r="C32" s="293"/>
      <c r="D32" s="214">
        <f>SUM(B26:C31)</f>
        <v>0</v>
      </c>
    </row>
    <row r="33" spans="1:6" x14ac:dyDescent="0.3">
      <c r="A33" s="291" t="s">
        <v>342</v>
      </c>
      <c r="B33" s="292"/>
      <c r="C33" s="293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89" t="s">
        <v>246</v>
      </c>
      <c r="B35" s="290"/>
      <c r="C35" s="290"/>
      <c r="D35" s="290"/>
      <c r="E35" s="290"/>
      <c r="F35" s="290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1" t="s">
        <v>38</v>
      </c>
      <c r="B41" s="292"/>
      <c r="C41" s="293"/>
      <c r="D41" s="214">
        <f>SUM(B36:C40)</f>
        <v>0</v>
      </c>
      <c r="E41" s="37"/>
      <c r="F41" s="37"/>
    </row>
    <row r="42" spans="1:6" s="50" customFormat="1" x14ac:dyDescent="0.3">
      <c r="A42" s="291" t="s">
        <v>342</v>
      </c>
      <c r="B42" s="292"/>
      <c r="C42" s="293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298" t="s">
        <v>21</v>
      </c>
      <c r="B44" s="299"/>
      <c r="C44" s="299"/>
      <c r="D44" s="299"/>
      <c r="E44" s="299"/>
      <c r="F44" s="299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1" t="s">
        <v>38</v>
      </c>
      <c r="B51" s="292"/>
      <c r="C51" s="293"/>
      <c r="D51" s="214">
        <f>SUM(B45:C50)</f>
        <v>0</v>
      </c>
    </row>
    <row r="52" spans="1:6" x14ac:dyDescent="0.3">
      <c r="A52" s="291" t="s">
        <v>342</v>
      </c>
      <c r="B52" s="292"/>
      <c r="C52" s="293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89" t="s">
        <v>8</v>
      </c>
      <c r="B54" s="290"/>
      <c r="C54" s="290"/>
      <c r="D54" s="290"/>
      <c r="E54" s="290"/>
      <c r="F54" s="290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1" t="s">
        <v>38</v>
      </c>
      <c r="B62" s="292"/>
      <c r="C62" s="293"/>
      <c r="D62" s="214">
        <f>SUM(B55:C61)</f>
        <v>0</v>
      </c>
    </row>
    <row r="63" spans="1:6" x14ac:dyDescent="0.3">
      <c r="A63" s="291" t="s">
        <v>342</v>
      </c>
      <c r="B63" s="292"/>
      <c r="C63" s="293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89" t="s">
        <v>143</v>
      </c>
      <c r="B65" s="290"/>
      <c r="C65" s="290"/>
      <c r="D65" s="290"/>
      <c r="E65" s="290"/>
      <c r="F65" s="290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1" t="s">
        <v>38</v>
      </c>
      <c r="B83" s="292"/>
      <c r="C83" s="293"/>
      <c r="D83" s="214">
        <f>SUM(B66:C82)</f>
        <v>0</v>
      </c>
    </row>
    <row r="84" spans="1:6" x14ac:dyDescent="0.3">
      <c r="A84" s="291" t="s">
        <v>342</v>
      </c>
      <c r="B84" s="292"/>
      <c r="C84" s="293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89" t="s">
        <v>237</v>
      </c>
      <c r="B86" s="290"/>
      <c r="C86" s="290"/>
      <c r="D86" s="290"/>
      <c r="E86" s="290"/>
      <c r="F86" s="290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1" t="s">
        <v>38</v>
      </c>
      <c r="B101" s="292"/>
      <c r="C101" s="293"/>
      <c r="D101" s="214">
        <f>SUM(B87:C100)</f>
        <v>0</v>
      </c>
    </row>
    <row r="102" spans="1:6" x14ac:dyDescent="0.3">
      <c r="A102" s="291" t="s">
        <v>342</v>
      </c>
      <c r="B102" s="292"/>
      <c r="C102" s="293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89" t="s">
        <v>238</v>
      </c>
      <c r="B105" s="290"/>
      <c r="C105" s="290"/>
      <c r="D105" s="290"/>
      <c r="E105" s="290"/>
      <c r="F105" s="290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1" t="s">
        <v>38</v>
      </c>
      <c r="B117" s="292"/>
      <c r="C117" s="293"/>
      <c r="D117" s="214">
        <f>SUM(B106:C116)</f>
        <v>0</v>
      </c>
      <c r="E117" s="37"/>
      <c r="F117" s="37"/>
    </row>
    <row r="118" spans="1:6" s="50" customFormat="1" x14ac:dyDescent="0.3">
      <c r="A118" s="291" t="s">
        <v>342</v>
      </c>
      <c r="B118" s="292"/>
      <c r="C118" s="293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89" t="s">
        <v>208</v>
      </c>
      <c r="B120" s="290"/>
      <c r="C120" s="290"/>
      <c r="D120" s="290"/>
      <c r="E120" s="290"/>
      <c r="F120" s="290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1" t="s">
        <v>38</v>
      </c>
      <c r="B132" s="292"/>
      <c r="C132" s="293"/>
      <c r="D132" s="214">
        <f>SUM(B121:C131)</f>
        <v>0</v>
      </c>
    </row>
    <row r="133" spans="1:6" x14ac:dyDescent="0.3">
      <c r="A133" s="291" t="s">
        <v>342</v>
      </c>
      <c r="B133" s="292"/>
      <c r="C133" s="293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89" t="s">
        <v>78</v>
      </c>
      <c r="B135" s="290"/>
      <c r="C135" s="290"/>
      <c r="D135" s="290"/>
      <c r="E135" s="290"/>
      <c r="F135" s="290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1" t="s">
        <v>38</v>
      </c>
      <c r="B148" s="292"/>
      <c r="C148" s="293"/>
      <c r="D148" s="214">
        <f>SUM(B136:C147)</f>
        <v>0</v>
      </c>
    </row>
    <row r="149" spans="1:6" x14ac:dyDescent="0.3">
      <c r="A149" s="291" t="s">
        <v>342</v>
      </c>
      <c r="B149" s="292"/>
      <c r="C149" s="293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89" t="s">
        <v>243</v>
      </c>
      <c r="B151" s="290"/>
      <c r="C151" s="290"/>
      <c r="D151" s="290"/>
      <c r="E151" s="290"/>
      <c r="F151" s="290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1" t="s">
        <v>38</v>
      </c>
      <c r="B160" s="294"/>
      <c r="C160" s="295"/>
      <c r="D160" s="215">
        <f>SUM(B152:C159)</f>
        <v>0</v>
      </c>
    </row>
    <row r="161" spans="1:6" x14ac:dyDescent="0.3">
      <c r="A161" s="291" t="s">
        <v>342</v>
      </c>
      <c r="B161" s="292"/>
      <c r="C161" s="293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89" t="s">
        <v>85</v>
      </c>
      <c r="B163" s="290"/>
      <c r="C163" s="290"/>
      <c r="D163" s="290"/>
      <c r="E163" s="290"/>
      <c r="F163" s="290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1" t="s">
        <v>38</v>
      </c>
      <c r="B168" s="292"/>
      <c r="C168" s="293"/>
      <c r="D168" s="214">
        <f>SUM(B164:C167)</f>
        <v>0</v>
      </c>
    </row>
    <row r="169" spans="1:6" x14ac:dyDescent="0.3">
      <c r="A169" s="291" t="s">
        <v>342</v>
      </c>
      <c r="B169" s="292"/>
      <c r="C169" s="293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296" t="s">
        <v>17</v>
      </c>
      <c r="B171" s="297"/>
      <c r="C171" s="297"/>
      <c r="D171" s="297"/>
      <c r="E171" s="297"/>
      <c r="F171" s="297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1" t="s">
        <v>38</v>
      </c>
      <c r="B176" s="292"/>
      <c r="C176" s="293"/>
      <c r="D176" s="214">
        <f>SUM(B172:C175)</f>
        <v>0</v>
      </c>
    </row>
    <row r="177" spans="1:6" x14ac:dyDescent="0.3">
      <c r="A177" s="291" t="s">
        <v>342</v>
      </c>
      <c r="B177" s="292"/>
      <c r="C177" s="293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89" t="s">
        <v>87</v>
      </c>
      <c r="B179" s="290"/>
      <c r="C179" s="290"/>
      <c r="D179" s="290"/>
      <c r="E179" s="290"/>
      <c r="F179" s="290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1" t="s">
        <v>38</v>
      </c>
      <c r="B185" s="292"/>
      <c r="C185" s="293"/>
      <c r="D185" s="214">
        <f>SUM(B180:C184)</f>
        <v>0</v>
      </c>
    </row>
    <row r="186" spans="1:6" x14ac:dyDescent="0.3">
      <c r="A186" s="291" t="s">
        <v>342</v>
      </c>
      <c r="B186" s="292"/>
      <c r="C186" s="293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89" t="s">
        <v>242</v>
      </c>
      <c r="B188" s="290"/>
      <c r="C188" s="290"/>
      <c r="D188" s="290"/>
      <c r="E188" s="290"/>
      <c r="F188" s="290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1" t="s">
        <v>38</v>
      </c>
      <c r="B193" s="292"/>
      <c r="C193" s="293"/>
      <c r="D193" s="97">
        <f>SUM(B189:C192)</f>
        <v>0</v>
      </c>
    </row>
    <row r="194" spans="1:4" x14ac:dyDescent="0.3">
      <c r="A194" s="291" t="s">
        <v>342</v>
      </c>
      <c r="B194" s="292"/>
      <c r="C194" s="293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2017-06-20T12:12:19Z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