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Clients\uhd\Audit magasin\Audits par magasins\CM Mourouj 4\2018\Février\"/>
    </mc:Choice>
  </mc:AlternateContent>
  <bookViews>
    <workbookView xWindow="0" yWindow="0" windowWidth="2049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31"/>
  <c r="B476" i="33"/>
  <c r="B476" i="43"/>
  <c r="D477" i="43" s="1"/>
  <c r="D476" i="40"/>
  <c r="B476" i="40" s="1"/>
  <c r="D222" i="40"/>
  <c r="D223" i="40" s="1"/>
  <c r="D99" i="40"/>
  <c r="B99" i="40" s="1"/>
  <c r="D25" i="40"/>
  <c r="D26" i="40" s="1"/>
  <c r="D476" i="38"/>
  <c r="B476" i="38" s="1"/>
  <c r="D477" i="38" s="1"/>
  <c r="D285" i="38"/>
  <c r="D286" i="38" s="1"/>
  <c r="D25" i="38"/>
  <c r="D26" i="38" s="1"/>
  <c r="D493" i="31"/>
  <c r="D494" i="31" s="1"/>
  <c r="D476" i="31"/>
  <c r="D222" i="31"/>
  <c r="D223" i="31" s="1"/>
  <c r="D25" i="31"/>
  <c r="D26" i="31" s="1"/>
  <c r="D476" i="33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B543" i="40" s="1"/>
  <c r="D544" i="40" s="1"/>
  <c r="F532" i="40"/>
  <c r="D532" i="40" s="1"/>
  <c r="B532" i="40" s="1"/>
  <c r="D533" i="40" s="1"/>
  <c r="D534" i="40" s="1"/>
  <c r="E532" i="40"/>
  <c r="F512" i="40"/>
  <c r="E512" i="40"/>
  <c r="D512" i="40" s="1"/>
  <c r="F498" i="40"/>
  <c r="E498" i="40"/>
  <c r="D498" i="40" s="1"/>
  <c r="B498" i="40" s="1"/>
  <c r="D499" i="40" s="1"/>
  <c r="F476" i="40"/>
  <c r="E476" i="40"/>
  <c r="F439" i="40"/>
  <c r="D439" i="40" s="1"/>
  <c r="B439" i="40" s="1"/>
  <c r="E439" i="40"/>
  <c r="F386" i="40"/>
  <c r="E386" i="40"/>
  <c r="D386" i="40" s="1"/>
  <c r="B386" i="40" s="1"/>
  <c r="D387" i="40" s="1"/>
  <c r="F353" i="40"/>
  <c r="E353" i="40"/>
  <c r="D353" i="40" s="1"/>
  <c r="B353" i="40" s="1"/>
  <c r="D354" i="40" s="1"/>
  <c r="F313" i="40"/>
  <c r="E313" i="40"/>
  <c r="D313" i="40" s="1"/>
  <c r="B313" i="40" s="1"/>
  <c r="D314" i="40" s="1"/>
  <c r="F261" i="40"/>
  <c r="D261" i="40" s="1"/>
  <c r="B261" i="40" s="1"/>
  <c r="E261" i="40"/>
  <c r="F200" i="40"/>
  <c r="E200" i="40"/>
  <c r="D200" i="40" s="1"/>
  <c r="B200" i="40" s="1"/>
  <c r="F153" i="40"/>
  <c r="E153" i="40"/>
  <c r="D153" i="40" s="1"/>
  <c r="B153" i="40" s="1"/>
  <c r="D154" i="40" s="1"/>
  <c r="F99" i="40"/>
  <c r="E99" i="40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100" i="40"/>
  <c r="D101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D543" i="38" s="1"/>
  <c r="B543" i="38" s="1"/>
  <c r="D544" i="38" s="1"/>
  <c r="F532" i="38"/>
  <c r="E532" i="38"/>
  <c r="D532" i="38" s="1"/>
  <c r="B532" i="38" s="1"/>
  <c r="D533" i="38" s="1"/>
  <c r="D534" i="38" s="1"/>
  <c r="F512" i="38"/>
  <c r="E512" i="38"/>
  <c r="D512" i="38" s="1"/>
  <c r="F498" i="38"/>
  <c r="E498" i="38"/>
  <c r="D498" i="38" s="1"/>
  <c r="B498" i="38" s="1"/>
  <c r="D499" i="38" s="1"/>
  <c r="F476" i="38"/>
  <c r="E476" i="38"/>
  <c r="F439" i="38"/>
  <c r="E439" i="38"/>
  <c r="D439" i="38" s="1"/>
  <c r="F386" i="38"/>
  <c r="E386" i="38"/>
  <c r="D386" i="38" s="1"/>
  <c r="B386" i="38" s="1"/>
  <c r="D387" i="38" s="1"/>
  <c r="F353" i="38"/>
  <c r="E353" i="38"/>
  <c r="D353" i="38" s="1"/>
  <c r="B353" i="38" s="1"/>
  <c r="D354" i="38" s="1"/>
  <c r="F313" i="38"/>
  <c r="D313" i="38" s="1"/>
  <c r="B313" i="38" s="1"/>
  <c r="D314" i="38" s="1"/>
  <c r="E313" i="38"/>
  <c r="F261" i="38"/>
  <c r="E261" i="38"/>
  <c r="D261" i="38" s="1"/>
  <c r="B261" i="38" s="1"/>
  <c r="F200" i="38"/>
  <c r="E200" i="38"/>
  <c r="D200" i="38" s="1"/>
  <c r="B200" i="38" s="1"/>
  <c r="F153" i="38"/>
  <c r="E153" i="38"/>
  <c r="D153" i="38" s="1"/>
  <c r="B153" i="38" s="1"/>
  <c r="D154" i="38" s="1"/>
  <c r="F99" i="38"/>
  <c r="E99" i="38"/>
  <c r="D99" i="38" s="1"/>
  <c r="F41" i="38"/>
  <c r="E41" i="38"/>
  <c r="D41" i="38" s="1"/>
  <c r="B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B543" i="33" s="1"/>
  <c r="D544" i="33" s="1"/>
  <c r="F532" i="33"/>
  <c r="E532" i="33"/>
  <c r="D532" i="33" s="1"/>
  <c r="B532" i="33" s="1"/>
  <c r="D533" i="33" s="1"/>
  <c r="D534" i="33" s="1"/>
  <c r="F512" i="33"/>
  <c r="E512" i="33"/>
  <c r="D512" i="33" s="1"/>
  <c r="B512" i="33" s="1"/>
  <c r="D513" i="33" s="1"/>
  <c r="D514" i="33" s="1"/>
  <c r="F498" i="33"/>
  <c r="E498" i="33"/>
  <c r="D498" i="33" s="1"/>
  <c r="B498" i="33" s="1"/>
  <c r="D499" i="33" s="1"/>
  <c r="F476" i="33"/>
  <c r="E476" i="33"/>
  <c r="F439" i="33"/>
  <c r="E439" i="33"/>
  <c r="D439" i="33" s="1"/>
  <c r="B439" i="33" s="1"/>
  <c r="D440" i="33" s="1"/>
  <c r="F386" i="33"/>
  <c r="E386" i="33"/>
  <c r="D386" i="33" s="1"/>
  <c r="B386" i="33" s="1"/>
  <c r="D387" i="33" s="1"/>
  <c r="F353" i="33"/>
  <c r="E353" i="33"/>
  <c r="D353" i="33" s="1"/>
  <c r="B353" i="33" s="1"/>
  <c r="D354" i="33" s="1"/>
  <c r="F313" i="33"/>
  <c r="E313" i="33"/>
  <c r="D313" i="33" s="1"/>
  <c r="B313" i="33" s="1"/>
  <c r="F261" i="33"/>
  <c r="E261" i="33"/>
  <c r="D261" i="33" s="1"/>
  <c r="B261" i="33" s="1"/>
  <c r="D262" i="33" s="1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D99" i="33" s="1"/>
  <c r="F41" i="33"/>
  <c r="E41" i="33"/>
  <c r="D41" i="33" s="1"/>
  <c r="B41" i="33" s="1"/>
  <c r="D42" i="33" s="1"/>
  <c r="F200" i="43"/>
  <c r="F153" i="43"/>
  <c r="F99" i="43"/>
  <c r="F41" i="43"/>
  <c r="F543" i="43"/>
  <c r="E543" i="43"/>
  <c r="D543" i="43" s="1"/>
  <c r="B543" i="43" s="1"/>
  <c r="D544" i="43" s="1"/>
  <c r="E532" i="43"/>
  <c r="F532" i="43"/>
  <c r="F512" i="43"/>
  <c r="E512" i="43"/>
  <c r="D512" i="43" s="1"/>
  <c r="B512" i="43" s="1"/>
  <c r="D513" i="43" s="1"/>
  <c r="D514" i="43" s="1"/>
  <c r="B152" i="29" s="1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D386" i="43" s="1"/>
  <c r="B386" i="43" s="1"/>
  <c r="D387" i="43" s="1"/>
  <c r="F353" i="43"/>
  <c r="E353" i="43"/>
  <c r="D353" i="43" s="1"/>
  <c r="F313" i="43"/>
  <c r="E313" i="43"/>
  <c r="D313" i="43" s="1"/>
  <c r="B313" i="43" s="1"/>
  <c r="D314" i="43" s="1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13" i="38" l="1"/>
  <c r="D514" i="38" s="1"/>
  <c r="B512" i="38"/>
  <c r="D547" i="40"/>
  <c r="B41" i="40"/>
  <c r="D42" i="40" s="1"/>
  <c r="D45" i="40" s="1"/>
  <c r="D46" i="40" s="1"/>
  <c r="D100" i="33"/>
  <c r="B99" i="33"/>
  <c r="D440" i="38"/>
  <c r="D443" i="38" s="1"/>
  <c r="D444" i="38" s="1"/>
  <c r="B439" i="38"/>
  <c r="D513" i="40"/>
  <c r="D514" i="40" s="1"/>
  <c r="B512" i="40"/>
  <c r="D547" i="38"/>
  <c r="B99" i="38"/>
  <c r="D100" i="38" s="1"/>
  <c r="D101" i="38" s="1"/>
  <c r="D41" i="43"/>
  <c r="D547" i="43" s="1"/>
  <c r="D532" i="43"/>
  <c r="B532" i="43" s="1"/>
  <c r="D533" i="43" s="1"/>
  <c r="D534" i="43" s="1"/>
  <c r="B162" i="29" s="1"/>
  <c r="D547" i="33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477" i="31"/>
  <c r="D478" i="31" s="1"/>
  <c r="D314" i="33"/>
  <c r="D315" i="33" s="1"/>
  <c r="D154" i="33"/>
  <c r="D157" i="33" s="1"/>
  <c r="D158" i="33" s="1"/>
  <c r="D477" i="33"/>
  <c r="D480" i="33" s="1"/>
  <c r="D481" i="33" s="1"/>
  <c r="B171" i="29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441" i="38"/>
  <c r="D317" i="38"/>
  <c r="D318" i="38" s="1"/>
  <c r="D315" i="38"/>
  <c r="D43" i="38"/>
  <c r="D355" i="38"/>
  <c r="D500" i="38"/>
  <c r="D85" i="38"/>
  <c r="D173" i="38"/>
  <c r="D85" i="31"/>
  <c r="D173" i="31"/>
  <c r="D263" i="33"/>
  <c r="D265" i="33"/>
  <c r="D266" i="33" s="1"/>
  <c r="D102" i="33"/>
  <c r="D103" i="33" s="1"/>
  <c r="D101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102" i="38" l="1"/>
  <c r="D103" i="38" s="1"/>
  <c r="D478" i="33"/>
  <c r="D480" i="31"/>
  <c r="D481" i="31" s="1"/>
  <c r="B41" i="43"/>
  <c r="D42" i="43" s="1"/>
  <c r="D441" i="40"/>
  <c r="D355" i="43"/>
  <c r="D357" i="43"/>
  <c r="D358" i="43" s="1"/>
  <c r="B107" i="29" s="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3"/>
  <c r="D549" i="33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D149" i="41" s="1"/>
  <c r="D150" i="41" s="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D63" i="39" s="1"/>
  <c r="D64" i="39" s="1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161" i="39" l="1"/>
  <c r="D162" i="39" s="1"/>
  <c r="D63" i="41"/>
  <c r="D64" i="41" s="1"/>
  <c r="D161" i="41"/>
  <c r="D162" i="41" s="1"/>
  <c r="D84" i="39"/>
  <c r="D85" i="39" s="1"/>
  <c r="D133" i="39"/>
  <c r="D134" i="39" s="1"/>
  <c r="D149" i="39"/>
  <c r="D150" i="39" s="1"/>
  <c r="D133" i="41"/>
  <c r="D134" i="41" s="1"/>
  <c r="D45" i="43"/>
  <c r="D46" i="43" s="1"/>
  <c r="D43" i="43"/>
  <c r="D118" i="39"/>
  <c r="D119" i="39" s="1"/>
  <c r="D548" i="40"/>
  <c r="D549" i="40" s="1"/>
  <c r="D548" i="38"/>
  <c r="D549" i="38" s="1"/>
  <c r="D548" i="43"/>
  <c r="D549" i="43" s="1"/>
  <c r="B53" i="29"/>
  <c r="B75" i="29"/>
  <c r="B93" i="29"/>
  <c r="B84" i="29"/>
  <c r="B102" i="29"/>
  <c r="B120" i="29"/>
  <c r="B147" i="29"/>
  <c r="D198" i="41"/>
  <c r="D199" i="41" s="1"/>
  <c r="D195" i="41"/>
  <c r="B129" i="29"/>
  <c r="B138" i="29"/>
  <c r="B66" i="29"/>
  <c r="B175" i="29"/>
  <c r="B48" i="29"/>
  <c r="B111" i="29"/>
  <c r="D198" i="39"/>
  <c r="D199" i="39" s="1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B11" i="41" l="1"/>
  <c r="B184" i="29"/>
  <c r="B11" i="39"/>
  <c r="B183" i="29"/>
  <c r="B12" i="43"/>
  <c r="B35" i="29"/>
  <c r="B128" i="29"/>
  <c r="B101" i="29"/>
  <c r="B12" i="40" l="1"/>
  <c r="B39" i="29"/>
  <c r="B29" i="29"/>
  <c r="B12" i="38"/>
  <c r="B38" i="29"/>
  <c r="B28" i="29"/>
  <c r="E543" i="31"/>
  <c r="F532" i="31"/>
  <c r="E532" i="31"/>
  <c r="D532" i="31" s="1"/>
  <c r="B532" i="31" s="1"/>
  <c r="D533" i="31" s="1"/>
  <c r="D534" i="31" s="1"/>
  <c r="F512" i="31"/>
  <c r="E512" i="31"/>
  <c r="D512" i="31" s="1"/>
  <c r="B512" i="31" s="1"/>
  <c r="D513" i="31" s="1"/>
  <c r="D514" i="31" s="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D386" i="31" s="1"/>
  <c r="B386" i="31" s="1"/>
  <c r="D387" i="31" s="1"/>
  <c r="F353" i="31"/>
  <c r="E353" i="31"/>
  <c r="D353" i="31" s="1"/>
  <c r="B353" i="31" s="1"/>
  <c r="D354" i="31" s="1"/>
  <c r="F313" i="31"/>
  <c r="E313" i="31"/>
  <c r="D313" i="31" s="1"/>
  <c r="B313" i="31" s="1"/>
  <c r="D314" i="31" s="1"/>
  <c r="F261" i="31"/>
  <c r="E261" i="31"/>
  <c r="D261" i="31" s="1"/>
  <c r="B261" i="31" s="1"/>
  <c r="D262" i="31" s="1"/>
  <c r="F200" i="31"/>
  <c r="E200" i="31"/>
  <c r="D200" i="31" s="1"/>
  <c r="B200" i="31" s="1"/>
  <c r="D201" i="31" s="1"/>
  <c r="F153" i="31"/>
  <c r="E153" i="31"/>
  <c r="D153" i="31" s="1"/>
  <c r="B153" i="31" s="1"/>
  <c r="D154" i="31" s="1"/>
  <c r="F99" i="31"/>
  <c r="E99" i="31"/>
  <c r="D99" i="31" s="1"/>
  <c r="B99" i="31" s="1"/>
  <c r="D100" i="31" s="1"/>
  <c r="F41" i="31"/>
  <c r="E41" i="31"/>
  <c r="D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D118" i="35" s="1"/>
  <c r="D119" i="35" s="1"/>
  <c r="C100" i="35"/>
  <c r="C99" i="35"/>
  <c r="C94" i="35"/>
  <c r="C93" i="35"/>
  <c r="D102" i="35" s="1"/>
  <c r="D103" i="35" s="1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265" i="31" l="1"/>
  <c r="D266" i="31" s="1"/>
  <c r="D263" i="31"/>
  <c r="D63" i="35"/>
  <c r="D64" i="35" s="1"/>
  <c r="D101" i="31"/>
  <c r="D102" i="31"/>
  <c r="D103" i="31" s="1"/>
  <c r="D202" i="31"/>
  <c r="D204" i="31"/>
  <c r="D205" i="31" s="1"/>
  <c r="D317" i="31"/>
  <c r="D318" i="31" s="1"/>
  <c r="D315" i="31"/>
  <c r="D390" i="31"/>
  <c r="D391" i="31" s="1"/>
  <c r="D388" i="31"/>
  <c r="D161" i="35"/>
  <c r="D162" i="35" s="1"/>
  <c r="D133" i="35"/>
  <c r="D134" i="35" s="1"/>
  <c r="B41" i="31"/>
  <c r="D42" i="31" s="1"/>
  <c r="D157" i="31"/>
  <c r="D158" i="31" s="1"/>
  <c r="D155" i="31"/>
  <c r="D357" i="31"/>
  <c r="D358" i="31" s="1"/>
  <c r="D355" i="31"/>
  <c r="D441" i="31"/>
  <c r="D443" i="31"/>
  <c r="D444" i="31" s="1"/>
  <c r="D502" i="31"/>
  <c r="D503" i="31" s="1"/>
  <c r="D500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8" i="35"/>
  <c r="D199" i="35" s="1"/>
  <c r="B11" i="35" s="1"/>
  <c r="D195" i="35"/>
  <c r="B172" i="29"/>
  <c r="B90" i="29"/>
  <c r="B117" i="29"/>
  <c r="B135" i="29"/>
  <c r="B63" i="29"/>
  <c r="B72" i="29"/>
  <c r="B108" i="29"/>
  <c r="D45" i="31" l="1"/>
  <c r="D46" i="31" s="1"/>
  <c r="D43" i="31"/>
  <c r="D198" i="37"/>
  <c r="D199" i="37" s="1"/>
  <c r="B179" i="29" s="1"/>
  <c r="D390" i="36"/>
  <c r="D391" i="36" s="1"/>
  <c r="B115" i="29" s="1"/>
  <c r="D443" i="36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1" i="37" l="1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7" i="32"/>
  <c r="D186" i="32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D118" i="32"/>
  <c r="D119" i="32" s="1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D84" i="32" s="1"/>
  <c r="D85" i="32" s="1"/>
  <c r="C61" i="32"/>
  <c r="C60" i="32"/>
  <c r="D63" i="32" s="1"/>
  <c r="D64" i="32" s="1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02" i="32" l="1"/>
  <c r="D103" i="32" s="1"/>
  <c r="D133" i="32"/>
  <c r="D134" i="32" s="1"/>
  <c r="D149" i="32"/>
  <c r="D150" i="32" s="1"/>
  <c r="B543" i="31"/>
  <c r="D544" i="31" s="1"/>
  <c r="D547" i="31"/>
  <c r="B34" i="29"/>
  <c r="B109" i="29"/>
  <c r="B73" i="29"/>
  <c r="B64" i="29"/>
  <c r="D198" i="32"/>
  <c r="D199" i="32" s="1"/>
  <c r="D195" i="32"/>
  <c r="B145" i="29"/>
  <c r="B55" i="29"/>
  <c r="B118" i="29"/>
  <c r="B91" i="29"/>
  <c r="B82" i="29"/>
  <c r="B127" i="29"/>
  <c r="B136" i="29"/>
  <c r="D545" i="31" l="1"/>
  <c r="B173" i="29" s="1"/>
  <c r="D548" i="31"/>
  <c r="D549" i="31" s="1"/>
  <c r="B11" i="32"/>
  <c r="B182" i="29"/>
  <c r="B100" i="29"/>
  <c r="C191" i="25"/>
  <c r="D194" i="25" s="1"/>
  <c r="C165" i="25"/>
  <c r="C157" i="25"/>
  <c r="C156" i="25"/>
  <c r="C155" i="25"/>
  <c r="D161" i="25" s="1"/>
  <c r="D162" i="25" s="1"/>
  <c r="C145" i="25"/>
  <c r="C144" i="25"/>
  <c r="C138" i="25"/>
  <c r="C132" i="25"/>
  <c r="D133" i="25" s="1"/>
  <c r="D134" i="25" s="1"/>
  <c r="C130" i="25"/>
  <c r="C128" i="25"/>
  <c r="C127" i="25"/>
  <c r="C116" i="25"/>
  <c r="C115" i="25"/>
  <c r="C112" i="25"/>
  <c r="C100" i="25"/>
  <c r="C99" i="25"/>
  <c r="D102" i="25" s="1"/>
  <c r="D103" i="25" s="1"/>
  <c r="C94" i="25"/>
  <c r="C93" i="25"/>
  <c r="C82" i="25"/>
  <c r="C80" i="25"/>
  <c r="C77" i="25"/>
  <c r="C76" i="25"/>
  <c r="C75" i="25"/>
  <c r="C61" i="25"/>
  <c r="D63" i="25" s="1"/>
  <c r="D64" i="25" s="1"/>
  <c r="C60" i="25"/>
  <c r="C56" i="25"/>
  <c r="C51" i="25"/>
  <c r="C37" i="25"/>
  <c r="D42" i="25" s="1"/>
  <c r="D43" i="25" s="1"/>
  <c r="D186" i="25"/>
  <c r="D187" i="25" s="1"/>
  <c r="D177" i="25"/>
  <c r="D178" i="25" s="1"/>
  <c r="D169" i="25"/>
  <c r="D170" i="25" s="1"/>
  <c r="D52" i="25"/>
  <c r="D53" i="25" s="1"/>
  <c r="C26" i="25"/>
  <c r="D33" i="25" s="1"/>
  <c r="D34" i="25" s="1"/>
  <c r="D22" i="25"/>
  <c r="D23" i="25" s="1"/>
  <c r="D118" i="25"/>
  <c r="D119" i="25" s="1"/>
  <c r="D84" i="25"/>
  <c r="D85" i="25" s="1"/>
  <c r="D149" i="25"/>
  <c r="D150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5" i="25" l="1"/>
  <c r="D198" i="25"/>
  <c r="D199" i="25" s="1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<sst xmlns="http://schemas.openxmlformats.org/spreadsheetml/2006/main" count="5240" uniqueCount="443">
  <si>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</si>
  <si>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</si>
  <si>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</si>
  <si>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</si>
  <si>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</si>
  <si>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</si>
  <si>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</si>
  <si>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</si>
  <si>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</si>
  <si>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</si>
  <si>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</si>
  <si>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</si>
  <si>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</si>
  <si>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</si>
  <si>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</si>
  <si>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</si>
  <si>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</si>
  <si>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</si>
  <si>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</si>
  <si>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</si>
  <si>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</si>
  <si>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</si>
  <si>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</si>
  <si>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</si>
  <si>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</si>
  <si>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</si>
  <si>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</si>
  <si>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</si>
  <si>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</si>
  <si>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</si>
  <si>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</si>
  <si>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</si>
  <si>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</si>
  <si>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</si>
  <si>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</si>
  <si>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</si>
  <si>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</si>
  <si>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</si>
  <si>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</si>
  <si>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</si>
  <si>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</si>
  <si>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</si>
  <si>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</si>
  <si>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</si>
  <si>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</si>
  <si>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</si>
  <si>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</si>
  <si>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</si>
  <si>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</si>
  <si>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</si>
  <si>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</si>
  <si>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</si>
  <si>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</si>
  <si>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</si>
  <si>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</si>
  <si>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</si>
  <si>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</si>
  <si>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</si>
  <si>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</si>
  <si>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</si>
  <si>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</si>
  <si>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</si>
  <si>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</si>
  <si>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</si>
  <si>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</si>
  <si>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</si>
  <si>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</si>
  <si>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</si>
  <si>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</si>
  <si>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</si>
  <si>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</si>
  <si>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</si>
  <si>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</si>
  <si>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</si>
  <si>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</si>
  <si>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</si>
  <si>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</si>
  <si>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</si>
  <si>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</si>
  <si>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</si>
  <si>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</si>
  <si>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</si>
  <si>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</si>
  <si>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</si>
  <si>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</si>
  <si>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</si>
  <si>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</si>
  <si>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</si>
  <si>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</si>
  <si>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</si>
  <si>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</si>
  <si>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</si>
  <si>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</si>
  <si>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</si>
  <si>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</si>
  <si>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</si>
  <si>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</si>
  <si>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</si>
  <si>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</si>
  <si>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</si>
  <si>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</si>
  <si>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</si>
  <si>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</si>
  <si>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</si>
  <si>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</si>
  <si>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</si>
  <si>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</si>
  <si>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</si>
  <si>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</si>
  <si>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</si>
  <si>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</si>
  <si>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</si>
  <si>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</si>
  <si>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</si>
  <si>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</si>
  <si>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</si>
  <si>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</si>
  <si>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</si>
  <si>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</si>
  <si>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</si>
  <si>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</si>
  <si>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</si>
  <si>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</si>
  <si>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</si>
  <si>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</si>
  <si>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</si>
  <si>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</si>
  <si>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</si>
  <si>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</si>
  <si>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</si>
  <si>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</si>
  <si>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</si>
  <si>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</si>
  <si>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</si>
  <si>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</si>
  <si>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</si>
  <si>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</si>
  <si>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</si>
  <si>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</si>
  <si>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</si>
  <si>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</si>
  <si>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</si>
  <si>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</si>
  <si>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</si>
  <si>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</si>
  <si>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</si>
  <si>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</si>
  <si>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</si>
  <si>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</si>
  <si>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</si>
  <si>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</si>
  <si>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</si>
  <si>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</si>
  <si>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</si>
  <si>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</si>
  <si>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</si>
  <si>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</si>
  <si>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</si>
  <si>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</si>
  <si>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</si>
  <si>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</si>
  <si>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</si>
  <si>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</si>
  <si>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</si>
  <si>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</si>
  <si>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</si>
  <si>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</si>
  <si>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</si>
  <si>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</si>
  <si>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</si>
  <si>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</si>
  <si>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</si>
  <si>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</si>
  <si>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</si>
  <si>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</si>
  <si>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</si>
  <si>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</si>
  <si>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</si>
  <si>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</si>
  <si>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</si>
  <si>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</si>
  <si>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</si>
  <si>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</si>
  <si>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</si>
  <si>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</si>
  <si>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</si>
  <si>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</si>
  <si>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</si>
  <si>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</si>
  <si>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</si>
  <si>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</si>
  <si>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</si>
  <si>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</si>
  <si>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</si>
  <si>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</si>
  <si>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</si>
  <si>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</si>
  <si>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</si>
  <si>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</si>
  <si>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</si>
  <si>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</si>
  <si>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</si>
  <si>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</si>
  <si>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</si>
  <si>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</si>
  <si>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</si>
  <si>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</si>
  <si>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</si>
  <si>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</si>
  <si>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</si>
  <si>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</si>
  <si>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</si>
  <si>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</si>
  <si>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</si>
  <si>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</si>
  <si>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</si>
  <si>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</si>
  <si>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</si>
  <si>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</si>
  <si>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</si>
  <si>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</si>
  <si>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</si>
  <si>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</si>
  <si>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</si>
  <si>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</si>
  <si>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</si>
  <si>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</si>
  <si>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</si>
  <si>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</si>
  <si>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</si>
  <si>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</si>
  <si>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</si>
  <si>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</si>
  <si>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</si>
  <si>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</si>
  <si>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</si>
  <si>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</si>
  <si>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</si>
  <si>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</si>
  <si>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</si>
  <si>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</si>
  <si>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</si>
  <si>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</si>
  <si>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</si>
  <si>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</si>
  <si>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</si>
  <si>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</si>
  <si>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</si>
  <si>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</si>
  <si>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</si>
  <si>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</si>
  <si>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</si>
  <si>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</si>
  <si>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</si>
  <si>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</si>
  <si>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</si>
  <si>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</si>
  <si>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</si>
  <si>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</si>
  <si>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</si>
  <si>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</si>
  <si>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</si>
  <si>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</si>
  <si>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</si>
  <si>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</si>
  <si>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</si>
  <si>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</si>
  <si>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</si>
  <si>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</si>
  <si>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</si>
  <si>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</si>
  <si>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</si>
  <si>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</si>
  <si>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</si>
  <si>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</si>
  <si>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</si>
  <si>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</si>
  <si>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</si>
  <si>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</si>
  <si>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</si>
  <si>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</si>
  <si>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</si>
  <si>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</si>
  <si>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</si>
  <si>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</si>
  <si>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</si>
  <si>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</si>
  <si>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</si>
  <si>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</si>
  <si>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</si>
  <si>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</si>
  <si>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</si>
  <si>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</si>
  <si>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</si>
  <si>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</si>
  <si>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</si>
  <si>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</si>
  <si>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</si>
  <si>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</si>
  <si>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</si>
  <si>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</si>
  <si>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</si>
  <si>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</si>
  <si>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</si>
  <si>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</si>
  <si>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</si>
  <si>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</si>
  <si>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</si>
  <si>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</si>
  <si>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</si>
  <si>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</si>
  <si>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</si>
  <si>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</si>
  <si>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</si>
  <si>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</si>
  <si>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</si>
  <si>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</si>
  <si>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</si>
  <si>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</si>
  <si>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</si>
  <si>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</si>
  <si>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</si>
  <si>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</si>
  <si>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</si>
  <si>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</si>
  <si>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</si>
  <si>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</si>
  <si>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</si>
  <si>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</si>
  <si>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</si>
  <si>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</si>
  <si>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</si>
  <si>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</si>
  <si>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</si>
  <si>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</si>
  <si>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</si>
  <si>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</si>
  <si>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</si>
  <si>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</si>
  <si>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</si>
  <si>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</si>
  <si>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</si>
  <si>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</si>
  <si>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</si>
  <si>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</si>
  <si>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</si>
  <si>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</si>
  <si>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</si>
  <si>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</si>
  <si>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</si>
  <si>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</si>
  <si>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</si>
  <si>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</si>
  <si>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</si>
  <si>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</si>
  <si>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</si>
  <si>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</si>
  <si>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</si>
  <si>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</si>
  <si>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</si>
  <si>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</si>
  <si>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</si>
  <si>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</si>
  <si>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</si>
  <si>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</si>
  <si>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</si>
  <si>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</si>
  <si>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</si>
  <si>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</si>
  <si>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</si>
  <si>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</si>
  <si>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</si>
  <si>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</si>
  <si>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</si>
  <si>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</si>
  <si>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</si>
  <si>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</si>
  <si>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</si>
  <si>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</si>
  <si>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</si>
  <si>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</si>
  <si>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</si>
  <si>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</si>
  <si>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</si>
  <si>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</si>
  <si>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</si>
  <si>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</si>
  <si>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</si>
  <si>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</si>
  <si>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</si>
  <si>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</si>
  <si>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</si>
  <si>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</si>
  <si>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</si>
  <si>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</si>
  <si>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</si>
  <si>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</si>
  <si>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</si>
  <si>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</si>
  <si>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</si>
  <si>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</si>
  <si>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</si>
  <si>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</si>
  <si>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</si>
  <si>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</si>
  <si>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</si>
  <si>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</si>
  <si>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</si>
  <si>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Mme Samah SLAIMI</t>
  </si>
  <si>
    <t>Les produits sont exposés à température du magasin</t>
  </si>
  <si>
    <t>Poubelle commune avec rayon FLEG</t>
  </si>
  <si>
    <t>Correct</t>
  </si>
  <si>
    <t>Directrice du magasin et Chefs des rayons</t>
  </si>
  <si>
    <t>Absence de stockage le jour de l'audit</t>
  </si>
  <si>
    <t>La pelle présentait des traces de rouilles. Le risque de contamination chimique est accru à ce niveau</t>
  </si>
  <si>
    <t>Changer la pelle</t>
  </si>
  <si>
    <t>HR 51%, correct</t>
  </si>
  <si>
    <t>T°(affichée)=3°C, T°(mesurée)=4,1°C</t>
  </si>
  <si>
    <t>T°(affichée)=5°C, T°(mesurée)=5,1°C</t>
  </si>
  <si>
    <t>T°(affichée)=+3°C, T° (mesurée)=+4,2°C</t>
  </si>
  <si>
    <t>L'étiquettage des produits préemballés "Tomate séchée" présente une DLC érronée (l'année). Renforcer le contrôle de l'étiquetage à la réception et aviser le fournisseur sur cet écart.</t>
  </si>
  <si>
    <t>Renforcer le nettoyage et la désinfection du meuble d'exposition</t>
  </si>
  <si>
    <t>La propreté du meuble d'exposition n'était pas satisfaisante. Présence de traces de moisissures</t>
  </si>
  <si>
    <t xml:space="preserve">Le produit de nettoyage utilisé au niveau du poste de lavage n'était pas identifié. Eviter cette pratique </t>
  </si>
  <si>
    <t>Le revêtement de la chambre froide est ébréché, la jointure est brisée à plusieurs niveaux</t>
  </si>
  <si>
    <t>La trancheuse n'était pas propre</t>
  </si>
  <si>
    <t>La lame de la trancheuse et son support sont écaillés. Le risque de contamination entre les débris de la lame et les produits de charcuterie est accru à ce niveau</t>
  </si>
  <si>
    <t>Mois : janvier et février 2018 : les températures à cœur n'étaient enregistrés</t>
  </si>
  <si>
    <t>Le cadencier de cuisson des poulets du 26/02/2018 manquait les informations de cuisson de 8 poulets</t>
  </si>
  <si>
    <t>Les systèmes à pédale des poubelles (charcuterie et salle de repos) n'étaient pas fonctionnelles</t>
  </si>
  <si>
    <t>réparer ou remplacer les poubelles</t>
  </si>
  <si>
    <t xml:space="preserve">Les surfaces sur les casiers est utilisé pour stocker les produits du rayon bazar </t>
  </si>
  <si>
    <t>Sanitaires H et F : Les distributeurs de papier n'étaient pas correctement fixés</t>
  </si>
  <si>
    <t>Le micro-onde était rouillé et manquait de plateau</t>
  </si>
  <si>
    <t>Le rayonnage était rouillé</t>
  </si>
  <si>
    <t>Réparer les éléments défaillants</t>
  </si>
  <si>
    <t>Le lave mains de la poissonnerie était bouché.
Le lave mains de la vestiaire est à ouverture manuelle, le respect de l'hygiène des mains est difficile à ce niveau</t>
  </si>
  <si>
    <t xml:space="preserve">Une seule personne était chargée du rayon poissoonerie et FLEG </t>
  </si>
  <si>
    <t>Le magasin n'a pas reçu les résultats des prélèvements du 20 novembre 2017</t>
  </si>
  <si>
    <t xml:space="preserve">Les poulets en cours de cuisson n'étaient pas correctement plumés. </t>
  </si>
  <si>
    <t>Aviser le fournisseur pour cet écart</t>
  </si>
  <si>
    <t>Repeindre le rayonnage de la réserve</t>
  </si>
  <si>
    <t>MOUROUJ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</si>
</sst>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 applyProtection="1">
      <alignment vertical="center" wrapText="1"/>
      <protection locked="0"/>
    </xf>
    <xf numFmtId="0" fontId="14" fillId="0" borderId="1" xfId="0" applyFont="1" applyBorder="1" applyAlignment="1" applyProtection="1">
      <alignment vertical="center"/>
      <protection locked="0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9" fillId="0" borderId="1" xfId="0" applyFont="1" applyFill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vertical="center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  <xf numFmtId="165" fontId="8" fillId="14" borderId="1" xfId="0" applyNumberFormat="1" applyFont="1" applyFill="1" applyBorder="1" applyProtection="1"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628224"/>
        <c:axId val="128846656"/>
      </c:barChart>
      <c:catAx>
        <c:axId val="12862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46656"/>
        <c:crosses val="autoZero"/>
        <c:auto val="1"/>
        <c:lblAlgn val="ctr"/>
        <c:lblOffset val="100"/>
        <c:noMultiLvlLbl val="0"/>
      </c:catAx>
      <c:valAx>
        <c:axId val="128846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62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993152"/>
        <c:axId val="130566400"/>
      </c:barChart>
      <c:catAx>
        <c:axId val="13099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566400"/>
        <c:crosses val="autoZero"/>
        <c:auto val="1"/>
        <c:lblAlgn val="ctr"/>
        <c:lblOffset val="100"/>
        <c:noMultiLvlLbl val="0"/>
      </c:catAx>
      <c:valAx>
        <c:axId val="130566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99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993664"/>
        <c:axId val="130568128"/>
      </c:barChart>
      <c:catAx>
        <c:axId val="13099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568128"/>
        <c:crosses val="autoZero"/>
        <c:auto val="1"/>
        <c:lblAlgn val="ctr"/>
        <c:lblOffset val="100"/>
        <c:noMultiLvlLbl val="0"/>
      </c:catAx>
      <c:valAx>
        <c:axId val="130568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99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236352"/>
        <c:axId val="130569856"/>
      </c:barChart>
      <c:catAx>
        <c:axId val="1312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569856"/>
        <c:crosses val="autoZero"/>
        <c:auto val="1"/>
        <c:lblAlgn val="ctr"/>
        <c:lblOffset val="100"/>
        <c:noMultiLvlLbl val="0"/>
      </c:catAx>
      <c:valAx>
        <c:axId val="130569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2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237376"/>
        <c:axId val="130571584"/>
      </c:barChart>
      <c:catAx>
        <c:axId val="13123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571584"/>
        <c:crosses val="autoZero"/>
        <c:auto val="1"/>
        <c:lblAlgn val="ctr"/>
        <c:lblOffset val="100"/>
        <c:noMultiLvlLbl val="0"/>
      </c:catAx>
      <c:valAx>
        <c:axId val="13057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23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238400"/>
        <c:axId val="131540096"/>
      </c:barChart>
      <c:catAx>
        <c:axId val="13123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540096"/>
        <c:crosses val="autoZero"/>
        <c:auto val="1"/>
        <c:lblAlgn val="ctr"/>
        <c:lblOffset val="100"/>
        <c:noMultiLvlLbl val="0"/>
      </c:catAx>
      <c:valAx>
        <c:axId val="131540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23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682304"/>
        <c:axId val="131541824"/>
      </c:barChart>
      <c:catAx>
        <c:axId val="13168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541824"/>
        <c:crosses val="autoZero"/>
        <c:auto val="1"/>
        <c:lblAlgn val="ctr"/>
        <c:lblOffset val="100"/>
        <c:noMultiLvlLbl val="0"/>
      </c:catAx>
      <c:valAx>
        <c:axId val="131541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682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0.97701149425287359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683840"/>
        <c:axId val="131543552"/>
      </c:barChart>
      <c:catAx>
        <c:axId val="13168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543552"/>
        <c:crosses val="autoZero"/>
        <c:auto val="1"/>
        <c:lblAlgn val="ctr"/>
        <c:lblOffset val="100"/>
        <c:noMultiLvlLbl val="0"/>
      </c:catAx>
      <c:valAx>
        <c:axId val="13154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683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0.96469622331691296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1684352"/>
        <c:axId val="131545856"/>
        <c:extLst/>
      </c:barChart>
      <c:catAx>
        <c:axId val="1316843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545856"/>
        <c:crosses val="autoZero"/>
        <c:auto val="1"/>
        <c:lblAlgn val="ctr"/>
        <c:lblOffset val="100"/>
        <c:noMultiLvlLbl val="0"/>
      </c:catAx>
      <c:valAx>
        <c:axId val="1315458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68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0.82499999999999996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31684864"/>
        <c:axId val="131932736"/>
        <c:extLst/>
      </c:barChart>
      <c:catAx>
        <c:axId val="13168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932736"/>
        <c:crosses val="autoZero"/>
        <c:auto val="1"/>
        <c:lblAlgn val="ctr"/>
        <c:lblOffset val="100"/>
        <c:noMultiLvlLbl val="0"/>
      </c:catAx>
      <c:valAx>
        <c:axId val="131932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68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630272"/>
        <c:axId val="128848384"/>
      </c:barChart>
      <c:catAx>
        <c:axId val="12863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48384"/>
        <c:crosses val="autoZero"/>
        <c:auto val="1"/>
        <c:lblAlgn val="ctr"/>
        <c:lblOffset val="100"/>
        <c:noMultiLvlLbl val="0"/>
      </c:catAx>
      <c:valAx>
        <c:axId val="128848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63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672256"/>
        <c:axId val="128850112"/>
      </c:barChart>
      <c:catAx>
        <c:axId val="12867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50112"/>
        <c:crosses val="autoZero"/>
        <c:auto val="1"/>
        <c:lblAlgn val="ctr"/>
        <c:lblOffset val="100"/>
        <c:noMultiLvlLbl val="0"/>
      </c:catAx>
      <c:valAx>
        <c:axId val="128850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67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673280"/>
        <c:axId val="130637824"/>
      </c:barChart>
      <c:catAx>
        <c:axId val="12867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637824"/>
        <c:crosses val="autoZero"/>
        <c:auto val="1"/>
        <c:lblAlgn val="ctr"/>
        <c:lblOffset val="100"/>
        <c:noMultiLvlLbl val="0"/>
      </c:catAx>
      <c:valAx>
        <c:axId val="13063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67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674304"/>
        <c:axId val="130639552"/>
      </c:barChart>
      <c:catAx>
        <c:axId val="12867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639552"/>
        <c:crosses val="autoZero"/>
        <c:auto val="1"/>
        <c:lblAlgn val="ctr"/>
        <c:lblOffset val="100"/>
        <c:noMultiLvlLbl val="0"/>
      </c:catAx>
      <c:valAx>
        <c:axId val="130639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67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675328"/>
        <c:axId val="130641280"/>
      </c:barChart>
      <c:catAx>
        <c:axId val="12867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641280"/>
        <c:crosses val="autoZero"/>
        <c:auto val="1"/>
        <c:lblAlgn val="ctr"/>
        <c:lblOffset val="100"/>
        <c:noMultiLvlLbl val="0"/>
      </c:catAx>
      <c:valAx>
        <c:axId val="13064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67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990592"/>
        <c:axId val="130643008"/>
      </c:barChart>
      <c:catAx>
        <c:axId val="13099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643008"/>
        <c:crosses val="autoZero"/>
        <c:auto val="1"/>
        <c:lblAlgn val="ctr"/>
        <c:lblOffset val="100"/>
        <c:noMultiLvlLbl val="0"/>
      </c:catAx>
      <c:valAx>
        <c:axId val="13064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99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991616"/>
        <c:axId val="130644736"/>
      </c:barChart>
      <c:catAx>
        <c:axId val="13099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644736"/>
        <c:crosses val="autoZero"/>
        <c:auto val="1"/>
        <c:lblAlgn val="ctr"/>
        <c:lblOffset val="100"/>
        <c:noMultiLvlLbl val="0"/>
      </c:catAx>
      <c:valAx>
        <c:axId val="13064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99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2065408"/>
        <c:axId val="130564672"/>
      </c:barChart>
      <c:catAx>
        <c:axId val="8206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564672"/>
        <c:crosses val="autoZero"/>
        <c:auto val="1"/>
        <c:lblAlgn val="ctr"/>
        <c:lblOffset val="100"/>
        <c:noMultiLvlLbl val="0"/>
      </c:catAx>
      <c:valAx>
        <c:axId val="13056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206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4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3" t="s">
        <v>324</v>
      </c>
      <c r="B18" s="303"/>
      <c r="C18" s="303"/>
      <c r="D18" s="304" t="s">
        <v>442</v>
      </c>
      <c r="E18" s="304"/>
      <c r="F18" s="304"/>
      <c r="G18" s="304"/>
      <c r="H18" s="304"/>
      <c r="I18" s="304"/>
      <c r="J18" s="304"/>
      <c r="K18" s="304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5" t="s">
        <v>325</v>
      </c>
      <c r="B21" s="305"/>
      <c r="C21" s="305"/>
      <c r="D21" s="305"/>
      <c r="E21" s="305"/>
      <c r="F21" s="305"/>
      <c r="G21" s="305"/>
      <c r="H21" s="305"/>
      <c r="I21" s="305"/>
      <c r="J21" s="305"/>
      <c r="K21" s="305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9" t="s">
        <v>327</v>
      </c>
      <c r="C23" s="299"/>
      <c r="D23" s="78"/>
      <c r="E23" s="78"/>
      <c r="F23" s="78"/>
      <c r="G23" s="78"/>
      <c r="H23" s="78"/>
      <c r="I23" s="78"/>
      <c r="J23" s="77" t="str">
        <f>D18</f>
        <v>MOUROUJ IV</v>
      </c>
    </row>
    <row r="24" spans="1:11" ht="33" customHeight="1" x14ac:dyDescent="0.25">
      <c r="A24" s="86" t="s">
        <v>328</v>
      </c>
      <c r="B24" s="298">
        <f>AVERAGE('A1 Exploitation'!D549,'A1 Technique'!D199)</f>
        <v>0.96469622331691296</v>
      </c>
      <c r="C24" s="298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8">
        <f>AVERAGE('A2 Exploitation'!D549,'A2 Technique'!D199)</f>
        <v>0</v>
      </c>
      <c r="C25" s="298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8">
        <f>AVERAGE('A3 Exploitation'!D549,'A3 Technique'!D199)</f>
        <v>0</v>
      </c>
      <c r="C26" s="298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8">
        <f>AVERAGE('A4 Exploitation'!D549,'A4 Technique'!D199)</f>
        <v>0</v>
      </c>
      <c r="C27" s="298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8">
        <f>AVERAGE('A5 Exploitation'!D549,'A5 Technique'!D199)</f>
        <v>0</v>
      </c>
      <c r="C28" s="298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8">
        <f>AVERAGE('A6 Exploitation'!D549,'A6 Technique'!D199)</f>
        <v>0</v>
      </c>
      <c r="C29" s="298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9" t="s">
        <v>334</v>
      </c>
      <c r="C33" s="299"/>
      <c r="D33" s="78"/>
      <c r="E33" s="78"/>
      <c r="F33" s="78"/>
      <c r="G33" s="78"/>
      <c r="H33" s="78"/>
      <c r="I33" s="78"/>
      <c r="J33" s="77" t="str">
        <f>D18</f>
        <v>MOUROUJ IV</v>
      </c>
    </row>
    <row r="34" spans="1:10" ht="33" customHeight="1" x14ac:dyDescent="0.25">
      <c r="A34" s="86" t="s">
        <v>328</v>
      </c>
      <c r="B34" s="298">
        <f>'A1 Exploitation'!D549</f>
        <v>0.97701149425287359</v>
      </c>
      <c r="C34" s="298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8">
        <f>'A2 Exploitation'!D549</f>
        <v>0</v>
      </c>
      <c r="C35" s="298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8">
        <f>'A3 Exploitation'!D549</f>
        <v>0</v>
      </c>
      <c r="C36" s="298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8">
        <f>'A4 Exploitation'!D549</f>
        <v>0</v>
      </c>
      <c r="C37" s="298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8">
        <f>'A5 Exploitation'!D549</f>
        <v>0</v>
      </c>
      <c r="C38" s="298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8">
        <f>'A6 Exploitation'!D549</f>
        <v>0</v>
      </c>
      <c r="C39" s="298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2" t="s">
        <v>335</v>
      </c>
      <c r="C42" s="302"/>
      <c r="D42" s="78"/>
      <c r="E42" s="78"/>
      <c r="F42" s="78"/>
      <c r="G42" s="78"/>
      <c r="H42" s="78"/>
      <c r="I42" s="78"/>
      <c r="J42" s="77" t="str">
        <f>D18</f>
        <v>MOUROUJ IV</v>
      </c>
    </row>
    <row r="43" spans="1:10" ht="33" customHeight="1" x14ac:dyDescent="0.25">
      <c r="A43" s="86" t="s">
        <v>328</v>
      </c>
      <c r="B43" s="298">
        <f>AVERAGE('A1 Exploitation'!D547, 'A1 Technique'!D197)</f>
        <v>0.82499999999999996</v>
      </c>
      <c r="C43" s="298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8" t="e">
        <f>AVERAGE('A2 Exploitation'!D547, 'A2 Technique'!D197)</f>
        <v>#DIV/0!</v>
      </c>
      <c r="C44" s="298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8" t="e">
        <f>AVERAGE('A3 Exploitation'!D547, 'A3 Technique'!D197)</f>
        <v>#DIV/0!</v>
      </c>
      <c r="C45" s="298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8" t="e">
        <f>AVERAGE('A4 Exploitation'!D547, 'A4 Technique'!D197)</f>
        <v>#DIV/0!</v>
      </c>
      <c r="C46" s="298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8" t="e">
        <f>AVERAGE('A5 Exploitation'!D547, 'A5 Technique'!D197)</f>
        <v>#DIV/0!</v>
      </c>
      <c r="C47" s="298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8" t="e">
        <f>AVERAGE('A6 Exploitation'!D547, 'A6 Technique'!D197)</f>
        <v>#DIV/0!</v>
      </c>
      <c r="C48" s="298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9" t="s">
        <v>336</v>
      </c>
      <c r="C51" s="299"/>
      <c r="D51" s="78"/>
      <c r="E51" s="78"/>
      <c r="F51" s="78"/>
      <c r="G51" s="78"/>
      <c r="H51" s="78"/>
      <c r="I51" s="78"/>
      <c r="J51" s="77" t="str">
        <f>D18</f>
        <v>MOUROUJ IV</v>
      </c>
    </row>
    <row r="52" spans="1:10" ht="33" customHeight="1" x14ac:dyDescent="0.25">
      <c r="A52" s="86" t="s">
        <v>328</v>
      </c>
      <c r="B52" s="301">
        <f>'A1 Exploitation'!D46</f>
        <v>1</v>
      </c>
      <c r="C52" s="301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1">
        <f>'A2 Exploitation'!D46</f>
        <v>0</v>
      </c>
      <c r="C53" s="301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1">
        <f>'A3 Exploitation'!D46</f>
        <v>0</v>
      </c>
      <c r="C54" s="301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1">
        <f>'A4 Exploitation'!D46</f>
        <v>0</v>
      </c>
      <c r="C55" s="301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1">
        <f>'A5 Exploitation'!D46</f>
        <v>0</v>
      </c>
      <c r="C56" s="301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1">
        <f>'A6 Exploitation'!D46</f>
        <v>0</v>
      </c>
      <c r="C57" s="301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9" t="s">
        <v>337</v>
      </c>
      <c r="C60" s="299"/>
      <c r="D60" s="78"/>
      <c r="E60" s="78"/>
      <c r="F60" s="78"/>
      <c r="G60" s="78"/>
      <c r="H60" s="78"/>
      <c r="I60" s="78"/>
      <c r="J60" s="77" t="str">
        <f>D18</f>
        <v>MOUROUJ IV</v>
      </c>
    </row>
    <row r="61" spans="1:10" ht="33" customHeight="1" x14ac:dyDescent="0.25">
      <c r="A61" s="86" t="s">
        <v>328</v>
      </c>
      <c r="B61" s="298">
        <f>'A1 Exploitation'!D103</f>
        <v>1</v>
      </c>
      <c r="C61" s="298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8">
        <f>'A2 Exploitation'!D103</f>
        <v>0</v>
      </c>
      <c r="C62" s="298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8">
        <f>'A3 Exploitation'!D103</f>
        <v>0</v>
      </c>
      <c r="C63" s="298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8">
        <f>'A4 Exploitation'!D103</f>
        <v>0</v>
      </c>
      <c r="C64" s="298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8">
        <f>'A5 Exploitation'!D103</f>
        <v>0</v>
      </c>
      <c r="C65" s="298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8">
        <f>'A6 Exploitation'!D103</f>
        <v>0</v>
      </c>
      <c r="C66" s="298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9" t="s">
        <v>338</v>
      </c>
      <c r="C69" s="299"/>
      <c r="D69" s="78"/>
      <c r="E69" s="78"/>
      <c r="F69" s="78"/>
      <c r="G69" s="78"/>
      <c r="H69" s="78"/>
      <c r="I69" s="78"/>
      <c r="J69" s="77" t="str">
        <f>D18</f>
        <v>MOUROUJ IV</v>
      </c>
    </row>
    <row r="70" spans="1:10" ht="33" customHeight="1" x14ac:dyDescent="0.25">
      <c r="A70" s="86" t="s">
        <v>328</v>
      </c>
      <c r="B70" s="298">
        <f>'A1 Exploitation'!D158</f>
        <v>0.94285714285714284</v>
      </c>
      <c r="C70" s="298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8">
        <f>'A2 Exploitation'!D158</f>
        <v>0</v>
      </c>
      <c r="C71" s="298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8">
        <f>'A3 Exploitation'!D158</f>
        <v>0</v>
      </c>
      <c r="C72" s="298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8">
        <f>'A4 Exploitation'!D158</f>
        <v>0</v>
      </c>
      <c r="C73" s="298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8">
        <f>'A5 Exploitation'!D158</f>
        <v>0</v>
      </c>
      <c r="C74" s="298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8">
        <f>'A6 Exploitation'!D158</f>
        <v>0</v>
      </c>
      <c r="C75" s="298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9" t="s">
        <v>339</v>
      </c>
      <c r="C78" s="299"/>
      <c r="D78" s="78"/>
      <c r="E78" s="78"/>
      <c r="F78" s="78"/>
      <c r="G78" s="78"/>
      <c r="H78" s="78"/>
      <c r="I78" s="78"/>
      <c r="J78" s="77" t="str">
        <f>D18</f>
        <v>MOUROUJ IV</v>
      </c>
    </row>
    <row r="79" spans="1:10" ht="33" customHeight="1" x14ac:dyDescent="0.25">
      <c r="A79" s="86" t="s">
        <v>328</v>
      </c>
      <c r="B79" s="298">
        <f>'A1 Exploitation'!D205</f>
        <v>1</v>
      </c>
      <c r="C79" s="298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8">
        <f>'A2 Exploitation'!D205</f>
        <v>0</v>
      </c>
      <c r="C80" s="298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8">
        <f>'A3 Exploitation'!D205</f>
        <v>0</v>
      </c>
      <c r="C81" s="298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8">
        <f>'A4 Exploitation'!D205</f>
        <v>0</v>
      </c>
      <c r="C82" s="298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8">
        <f>'A5 Exploitation'!D205</f>
        <v>0</v>
      </c>
      <c r="C83" s="298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8">
        <f>'A6 Exploitation'!D205</f>
        <v>0</v>
      </c>
      <c r="C84" s="298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9" t="s">
        <v>340</v>
      </c>
      <c r="C87" s="299"/>
      <c r="D87" s="78"/>
      <c r="E87" s="78"/>
      <c r="F87" s="78"/>
      <c r="G87" s="78"/>
      <c r="H87" s="78"/>
      <c r="I87" s="78"/>
      <c r="J87" s="77" t="str">
        <f>D18</f>
        <v>MOUROUJ IV</v>
      </c>
    </row>
    <row r="88" spans="1:10" ht="33" customHeight="1" x14ac:dyDescent="0.25">
      <c r="A88" s="86" t="s">
        <v>328</v>
      </c>
      <c r="B88" s="298" t="e">
        <f>'A1 Exploitation'!D266</f>
        <v>#DIV/0!</v>
      </c>
      <c r="C88" s="298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8">
        <f>'A2 Exploitation'!D266</f>
        <v>0</v>
      </c>
      <c r="C89" s="298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8">
        <f>'A3 Exploitation'!D266</f>
        <v>0</v>
      </c>
      <c r="C90" s="298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8">
        <f>'A4 Exploitation'!D266</f>
        <v>0</v>
      </c>
      <c r="C91" s="298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8">
        <f>'A5 Exploitation'!D266</f>
        <v>0</v>
      </c>
      <c r="C92" s="298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8">
        <f>'A6 Exploitation'!D266</f>
        <v>0</v>
      </c>
      <c r="C93" s="298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9" t="s">
        <v>341</v>
      </c>
      <c r="C96" s="299"/>
      <c r="D96" s="78"/>
      <c r="E96" s="78"/>
      <c r="F96" s="78"/>
      <c r="G96" s="78"/>
      <c r="H96" s="78"/>
      <c r="I96" s="78"/>
      <c r="J96" s="77" t="str">
        <f>D18</f>
        <v>MOUROUJ IV</v>
      </c>
    </row>
    <row r="97" spans="1:10" ht="33" customHeight="1" x14ac:dyDescent="0.25">
      <c r="A97" s="86" t="s">
        <v>328</v>
      </c>
      <c r="B97" s="298">
        <f>'A1 Exploitation'!D318</f>
        <v>0.95454545454545459</v>
      </c>
      <c r="C97" s="298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8">
        <f>'A2 Exploitation'!D318</f>
        <v>0</v>
      </c>
      <c r="C98" s="298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8">
        <f>'A3 Exploitation'!D318</f>
        <v>0</v>
      </c>
      <c r="C99" s="298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8">
        <f>'A4 Exploitation'!D318</f>
        <v>0</v>
      </c>
      <c r="C100" s="298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8">
        <f>'A5 Exploitation'!D318</f>
        <v>0</v>
      </c>
      <c r="C101" s="298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8">
        <f>'A6 Exploitation'!D318</f>
        <v>0</v>
      </c>
      <c r="C102" s="298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9" t="s">
        <v>342</v>
      </c>
      <c r="C105" s="299"/>
      <c r="D105" s="78"/>
      <c r="E105" s="78"/>
      <c r="F105" s="78"/>
      <c r="G105" s="78"/>
      <c r="H105" s="78"/>
      <c r="I105" s="78"/>
      <c r="J105" s="77" t="str">
        <f>D18</f>
        <v>MOUROUJ IV</v>
      </c>
    </row>
    <row r="106" spans="1:10" ht="33" customHeight="1" x14ac:dyDescent="0.25">
      <c r="A106" s="86" t="s">
        <v>328</v>
      </c>
      <c r="B106" s="298">
        <f>'A1 Exploitation'!D358</f>
        <v>0.97916666666666663</v>
      </c>
      <c r="C106" s="298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8">
        <f>'A2 Exploitation'!D358</f>
        <v>0</v>
      </c>
      <c r="C107" s="298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8">
        <f>'A3 Exploitation'!D358</f>
        <v>0</v>
      </c>
      <c r="C108" s="298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8">
        <f>'A4 Exploitation'!D358</f>
        <v>0</v>
      </c>
      <c r="C109" s="298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8">
        <f>'A5 Exploitation'!D358</f>
        <v>0</v>
      </c>
      <c r="C110" s="298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8">
        <f>'A6 Exploitation'!D358</f>
        <v>0</v>
      </c>
      <c r="C111" s="298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9" t="s">
        <v>343</v>
      </c>
      <c r="C114" s="299"/>
      <c r="D114" s="78"/>
      <c r="E114" s="78"/>
      <c r="F114" s="78"/>
      <c r="G114" s="78"/>
      <c r="H114" s="78"/>
      <c r="I114" s="78"/>
      <c r="J114" s="77" t="str">
        <f>D18</f>
        <v>MOUROUJ IV</v>
      </c>
    </row>
    <row r="115" spans="1:10" ht="33" customHeight="1" x14ac:dyDescent="0.25">
      <c r="A115" s="86" t="s">
        <v>328</v>
      </c>
      <c r="B115" s="298">
        <f>'A1 Exploitation'!D391</f>
        <v>1</v>
      </c>
      <c r="C115" s="298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8">
        <f>'A2 Exploitation'!D391</f>
        <v>0</v>
      </c>
      <c r="C116" s="298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8">
        <f>'A3 Exploitation'!D391</f>
        <v>0</v>
      </c>
      <c r="C117" s="298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8">
        <f>'A4 Exploitation'!D391</f>
        <v>0</v>
      </c>
      <c r="C118" s="298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8">
        <f>'A5 Exploitation'!D391</f>
        <v>0</v>
      </c>
      <c r="C119" s="298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8">
        <f>'A6 Exploitation'!D391</f>
        <v>0</v>
      </c>
      <c r="C120" s="298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9" t="s">
        <v>344</v>
      </c>
      <c r="C123" s="299"/>
      <c r="D123" s="78"/>
      <c r="E123" s="78"/>
      <c r="F123" s="78"/>
      <c r="G123" s="78"/>
      <c r="H123" s="78"/>
      <c r="I123" s="78"/>
      <c r="J123" s="77" t="str">
        <f>D18</f>
        <v>MOUROUJ IV</v>
      </c>
    </row>
    <row r="124" spans="1:10" ht="33" customHeight="1" x14ac:dyDescent="0.25">
      <c r="A124" s="86" t="s">
        <v>328</v>
      </c>
      <c r="B124" s="298">
        <f>'A1 Exploitation'!D444</f>
        <v>0.94827586206896552</v>
      </c>
      <c r="C124" s="298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8">
        <f>'A2 Exploitation'!D444</f>
        <v>0</v>
      </c>
      <c r="C125" s="298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8">
        <f>'A3 Exploitation'!D444</f>
        <v>0</v>
      </c>
      <c r="C126" s="298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8">
        <f>'A4 Exploitation'!D444</f>
        <v>0</v>
      </c>
      <c r="C127" s="298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8">
        <f>'A5 Exploitation'!D444</f>
        <v>0</v>
      </c>
      <c r="C128" s="298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8">
        <f>'A6 Exploitation'!D444</f>
        <v>0</v>
      </c>
      <c r="C129" s="298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9" t="s">
        <v>345</v>
      </c>
      <c r="C132" s="299"/>
      <c r="D132" s="78"/>
      <c r="E132" s="78"/>
      <c r="F132" s="78"/>
      <c r="G132" s="78"/>
      <c r="H132" s="78"/>
      <c r="I132" s="78"/>
      <c r="J132" s="77" t="str">
        <f>D18</f>
        <v>MOUROUJ IV</v>
      </c>
    </row>
    <row r="133" spans="1:10" ht="33" customHeight="1" x14ac:dyDescent="0.25">
      <c r="A133" s="86" t="s">
        <v>328</v>
      </c>
      <c r="B133" s="298">
        <f>'A1 Exploitation'!D481</f>
        <v>1</v>
      </c>
      <c r="C133" s="298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8">
        <f>'A2 Exploitation'!D481</f>
        <v>0</v>
      </c>
      <c r="C134" s="298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8">
        <f>'A3 Exploitation'!D481</f>
        <v>0</v>
      </c>
      <c r="C135" s="298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8">
        <f>'A4 Exploitation'!D481</f>
        <v>0</v>
      </c>
      <c r="C136" s="298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8">
        <f>'A5 Exploitation'!D481</f>
        <v>0</v>
      </c>
      <c r="C137" s="298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8">
        <f>'A6 Exploitation'!D481</f>
        <v>0</v>
      </c>
      <c r="C138" s="298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9" t="s">
        <v>346</v>
      </c>
      <c r="C141" s="299"/>
      <c r="D141" s="78"/>
      <c r="E141" s="78"/>
      <c r="F141" s="78"/>
      <c r="G141" s="78"/>
      <c r="H141" s="78"/>
      <c r="I141" s="78"/>
      <c r="J141" s="77" t="str">
        <f>D18</f>
        <v>MOUROUJ IV</v>
      </c>
    </row>
    <row r="142" spans="1:10" ht="33" customHeight="1" x14ac:dyDescent="0.25">
      <c r="A142" s="86" t="s">
        <v>328</v>
      </c>
      <c r="B142" s="298">
        <f>'A1 Exploitation'!D503</f>
        <v>0.9375</v>
      </c>
      <c r="C142" s="298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8">
        <f>'A2 Exploitation'!D503</f>
        <v>0</v>
      </c>
      <c r="C143" s="298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8">
        <f>'A3 Exploitation'!D503</f>
        <v>0</v>
      </c>
      <c r="C144" s="298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8">
        <f>'A4 Exploitation'!D503</f>
        <v>0</v>
      </c>
      <c r="C145" s="298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8">
        <f>'A5 Exploitation'!D503</f>
        <v>0</v>
      </c>
      <c r="C146" s="298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8">
        <f>'A6 Exploitation'!D503</f>
        <v>0</v>
      </c>
      <c r="C147" s="298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9" t="s">
        <v>347</v>
      </c>
      <c r="C150" s="299"/>
      <c r="D150" s="78"/>
      <c r="E150" s="78"/>
      <c r="F150" s="78"/>
      <c r="G150" s="78"/>
      <c r="H150" s="78"/>
      <c r="I150" s="78"/>
      <c r="J150" s="77" t="str">
        <f>D18</f>
        <v>MOUROUJ IV</v>
      </c>
    </row>
    <row r="151" spans="1:10" ht="33" customHeight="1" x14ac:dyDescent="0.25">
      <c r="A151" s="86" t="s">
        <v>328</v>
      </c>
      <c r="B151" s="298">
        <f>'A1 Exploitation'!D514</f>
        <v>1</v>
      </c>
      <c r="C151" s="298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8">
        <f>'A2 Exploitation'!D514</f>
        <v>0</v>
      </c>
      <c r="C152" s="298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8">
        <f>'A3 Exploitation'!D514</f>
        <v>0</v>
      </c>
      <c r="C153" s="298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8">
        <f>'A4 Exploitation'!D514</f>
        <v>0</v>
      </c>
      <c r="C154" s="298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8">
        <f>'A5 Exploitation'!D514</f>
        <v>0</v>
      </c>
      <c r="C155" s="298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8">
        <f>'A6 Exploitation'!D514</f>
        <v>0</v>
      </c>
      <c r="C156" s="298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0"/>
      <c r="C159" s="300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9" t="s">
        <v>348</v>
      </c>
      <c r="C160" s="299"/>
      <c r="D160" s="78"/>
      <c r="E160" s="78"/>
      <c r="F160" s="78"/>
      <c r="G160" s="78"/>
      <c r="H160" s="78"/>
      <c r="I160" s="78"/>
      <c r="J160" s="77" t="str">
        <f>D18</f>
        <v>MOUROUJ IV</v>
      </c>
    </row>
    <row r="161" spans="1:10" ht="33" customHeight="1" x14ac:dyDescent="0.25">
      <c r="A161" s="86" t="s">
        <v>328</v>
      </c>
      <c r="B161" s="298">
        <f>'A1 Exploitation'!D534</f>
        <v>1</v>
      </c>
      <c r="C161" s="298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8">
        <f>'A2 Exploitation'!D534</f>
        <v>0</v>
      </c>
      <c r="C162" s="298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8">
        <f>'A3 Exploitation'!D534</f>
        <v>0</v>
      </c>
      <c r="C163" s="298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8">
        <f>'A4 Exploitation'!D534</f>
        <v>0</v>
      </c>
      <c r="C164" s="298"/>
    </row>
    <row r="165" spans="1:10" ht="33" customHeight="1" x14ac:dyDescent="0.25">
      <c r="A165" s="85" t="s">
        <v>332</v>
      </c>
      <c r="B165" s="298">
        <f>'A5 Exploitation'!D534</f>
        <v>0</v>
      </c>
      <c r="C165" s="298"/>
    </row>
    <row r="166" spans="1:10" ht="18" x14ac:dyDescent="0.25">
      <c r="A166" s="85" t="s">
        <v>333</v>
      </c>
      <c r="B166" s="298">
        <f>'A6 Exploitation'!D534</f>
        <v>0</v>
      </c>
      <c r="C166" s="298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9" t="s">
        <v>349</v>
      </c>
      <c r="C169" s="299"/>
      <c r="J169" s="77" t="str">
        <f>D18</f>
        <v>MOUROUJ IV</v>
      </c>
    </row>
    <row r="170" spans="1:10" ht="33" customHeight="1" x14ac:dyDescent="0.25">
      <c r="A170" s="86" t="s">
        <v>328</v>
      </c>
      <c r="B170" s="298">
        <f>'A1 Exploitation'!D545</f>
        <v>1</v>
      </c>
      <c r="C170" s="298"/>
    </row>
    <row r="171" spans="1:10" ht="33" customHeight="1" x14ac:dyDescent="0.25">
      <c r="A171" s="85" t="s">
        <v>329</v>
      </c>
      <c r="B171" s="298">
        <f>'A2 Exploitation'!D545</f>
        <v>0</v>
      </c>
      <c r="C171" s="298"/>
    </row>
    <row r="172" spans="1:10" ht="33" customHeight="1" x14ac:dyDescent="0.25">
      <c r="A172" s="86" t="s">
        <v>330</v>
      </c>
      <c r="B172" s="298">
        <f>'A3 Exploitation'!D545</f>
        <v>0</v>
      </c>
      <c r="C172" s="298"/>
    </row>
    <row r="173" spans="1:10" ht="33" customHeight="1" x14ac:dyDescent="0.25">
      <c r="A173" s="86" t="s">
        <v>331</v>
      </c>
      <c r="B173" s="298">
        <f>'A4 Exploitation'!D545</f>
        <v>0</v>
      </c>
      <c r="C173" s="298"/>
    </row>
    <row r="174" spans="1:10" ht="33" customHeight="1" x14ac:dyDescent="0.25">
      <c r="A174" s="85" t="s">
        <v>332</v>
      </c>
      <c r="B174" s="298">
        <f>'A5 Exploitation'!D545</f>
        <v>0</v>
      </c>
      <c r="C174" s="298"/>
    </row>
    <row r="175" spans="1:10" ht="18" x14ac:dyDescent="0.25">
      <c r="A175" s="85" t="s">
        <v>333</v>
      </c>
      <c r="B175" s="298">
        <f>'A6 Exploitation'!D545</f>
        <v>0</v>
      </c>
      <c r="C175" s="298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9" t="s">
        <v>350</v>
      </c>
      <c r="C178" s="299"/>
      <c r="J178" s="77" t="str">
        <f>D18</f>
        <v>MOUROUJ IV</v>
      </c>
    </row>
    <row r="179" spans="1:10" ht="33" customHeight="1" x14ac:dyDescent="0.25">
      <c r="A179" s="86" t="s">
        <v>328</v>
      </c>
      <c r="B179" s="298">
        <f>'A1 Technique'!D199</f>
        <v>0.95238095238095233</v>
      </c>
      <c r="C179" s="298"/>
    </row>
    <row r="180" spans="1:10" ht="33" customHeight="1" x14ac:dyDescent="0.25">
      <c r="A180" s="85" t="s">
        <v>329</v>
      </c>
      <c r="B180" s="298">
        <f>'A2 Technique'!D199</f>
        <v>0</v>
      </c>
      <c r="C180" s="298"/>
    </row>
    <row r="181" spans="1:10" ht="33" customHeight="1" x14ac:dyDescent="0.25">
      <c r="A181" s="86" t="s">
        <v>330</v>
      </c>
      <c r="B181" s="298">
        <f>'A3 Technique'!D199</f>
        <v>0</v>
      </c>
      <c r="C181" s="298"/>
    </row>
    <row r="182" spans="1:10" ht="33" customHeight="1" x14ac:dyDescent="0.25">
      <c r="A182" s="86" t="s">
        <v>331</v>
      </c>
      <c r="B182" s="298">
        <f>'A4 Technique'!D199</f>
        <v>0</v>
      </c>
      <c r="C182" s="298"/>
    </row>
    <row r="183" spans="1:10" ht="33" customHeight="1" x14ac:dyDescent="0.25">
      <c r="A183" s="85" t="s">
        <v>332</v>
      </c>
      <c r="B183" s="298">
        <f>'A5 Technique'!D199</f>
        <v>0</v>
      </c>
      <c r="C183" s="298"/>
    </row>
    <row r="184" spans="1:10" ht="18" x14ac:dyDescent="0.25">
      <c r="A184" s="85" t="s">
        <v>333</v>
      </c>
      <c r="B184" s="298">
        <f>'A6 Technique'!D199</f>
        <v>0</v>
      </c>
      <c r="C184" s="29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5" orientation="portrait" r:id="rId1"/>
  <rowBreaks count="4" manualBreakCount="4">
    <brk id="49" max="16383" man="1"/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MOUROUJ IV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/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/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/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ht="16.5" customHeight="1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ht="16.5" customHeight="1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ht="16.5" customHeight="1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ht="16.5" customHeight="1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ht="16.5" customHeigh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ht="16.5" customHeight="1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ht="16.5" customHeight="1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ht="16.5" customHeight="1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ht="16.5" customHeight="1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ht="16.5" customHeight="1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ht="16.5" customHeight="1" x14ac:dyDescent="0.3">
      <c r="A508" s="306"/>
      <c r="B508" s="41" t="s">
        <v>34</v>
      </c>
      <c r="C508" s="41" t="s">
        <v>33</v>
      </c>
      <c r="D508" s="307"/>
      <c r="E508" s="308"/>
      <c r="F508" s="30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ht="16.5" customHeight="1" x14ac:dyDescent="0.3">
      <c r="A519" s="306"/>
      <c r="B519" s="41" t="s">
        <v>34</v>
      </c>
      <c r="C519" s="41" t="s">
        <v>33</v>
      </c>
      <c r="D519" s="307"/>
      <c r="E519" s="308"/>
      <c r="F519" s="30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ht="16.5" customHeight="1" x14ac:dyDescent="0.3">
      <c r="A539" s="306"/>
      <c r="B539" s="41" t="s">
        <v>34</v>
      </c>
      <c r="C539" s="41" t="s">
        <v>33</v>
      </c>
      <c r="D539" s="307"/>
      <c r="E539" s="308"/>
      <c r="F539" s="30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str">
        <f>'A5 Exploitation'!A8:F8</f>
        <v>MOUROUJ IV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>
        <f>'A5 Exploitation'!B9:F9</f>
        <v>0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>
        <f>'A5 Exploitation'!B10:F10</f>
        <v>0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'A5 Exploitation'!B11:F11</f>
        <v>0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258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57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57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57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57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57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57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57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57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258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57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57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57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COUNTIF('A4 Technique'!F17:F193,"ok")</f>
        <v>0</v>
      </c>
      <c r="F197" s="28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MOUROUJ IV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/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/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/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ht="16.5" customHeight="1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ht="16.5" customHeight="1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ht="16.5" customHeight="1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ht="16.5" customHeight="1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ht="16.5" customHeigh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ht="16.5" customHeight="1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ht="16.5" customHeight="1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ht="16.5" customHeight="1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ht="16.5" customHeight="1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ht="16.5" customHeight="1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ht="16.5" customHeight="1" x14ac:dyDescent="0.3">
      <c r="A508" s="306"/>
      <c r="B508" s="41" t="s">
        <v>34</v>
      </c>
      <c r="C508" s="41" t="s">
        <v>33</v>
      </c>
      <c r="D508" s="307"/>
      <c r="E508" s="308"/>
      <c r="F508" s="30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ht="16.5" customHeight="1" x14ac:dyDescent="0.3">
      <c r="A519" s="306"/>
      <c r="B519" s="41" t="s">
        <v>34</v>
      </c>
      <c r="C519" s="41" t="s">
        <v>33</v>
      </c>
      <c r="D519" s="307"/>
      <c r="E519" s="308"/>
      <c r="F519" s="30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ht="16.5" customHeight="1" x14ac:dyDescent="0.3">
      <c r="A539" s="306"/>
      <c r="B539" s="41" t="s">
        <v>34</v>
      </c>
      <c r="C539" s="41" t="s">
        <v>33</v>
      </c>
      <c r="D539" s="307"/>
      <c r="E539" s="308"/>
      <c r="F539" s="30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str">
        <f>'A6 Exploitation'!A8:F8</f>
        <v>MOUROUJ IV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>
        <f>'A6 Exploitation'!B9:F9</f>
        <v>0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>
        <f>'A6 Exploitation'!B10:F10</f>
        <v>0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'A6 Exploitation'!B11:F11</f>
        <v>0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258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57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57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57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57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57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57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57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57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258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57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57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57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MOUROUJ IV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 t="s">
        <v>408</v>
      </c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 t="s">
        <v>412</v>
      </c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>
        <v>43158</v>
      </c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0.97701149425287359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43158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1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43158</v>
      </c>
      <c r="B49" s="124"/>
      <c r="C49" s="135"/>
      <c r="D49" s="124"/>
    </row>
    <row r="50" spans="1:7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90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0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43158</v>
      </c>
      <c r="B106" s="124"/>
      <c r="C106" s="135"/>
      <c r="D106" s="124"/>
    </row>
    <row r="107" spans="1:7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113" t="s">
        <v>425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49.5" x14ac:dyDescent="0.3">
      <c r="A129" s="238" t="s">
        <v>387</v>
      </c>
      <c r="B129" s="130">
        <v>1</v>
      </c>
      <c r="C129" s="292" t="str">
        <f>IF(B129=0, -5, "0")</f>
        <v>0</v>
      </c>
      <c r="D129" s="236" t="s">
        <v>428</v>
      </c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93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0</v>
      </c>
      <c r="C146" s="150"/>
      <c r="D146" s="223" t="s">
        <v>439</v>
      </c>
      <c r="E146" s="95" t="s">
        <v>440</v>
      </c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0.94285714285714284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43158</v>
      </c>
      <c r="B161" s="124"/>
      <c r="C161" s="135"/>
      <c r="D161" s="127"/>
    </row>
    <row r="162" spans="1:7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3" x14ac:dyDescent="0.3">
      <c r="A197" s="70" t="s">
        <v>386</v>
      </c>
      <c r="B197" s="130">
        <v>2</v>
      </c>
      <c r="C197" s="131"/>
      <c r="D197" s="236" t="s">
        <v>438</v>
      </c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43158</v>
      </c>
      <c r="B208" s="124"/>
      <c r="C208" s="135"/>
      <c r="D208" s="124"/>
    </row>
    <row r="209" spans="1:7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43158</v>
      </c>
      <c r="B269" s="124"/>
      <c r="C269" s="135"/>
      <c r="D269" s="124"/>
      <c r="F269" s="206"/>
      <c r="G269" s="214"/>
    </row>
    <row r="270" spans="1:7" s="16" customForma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 t="s">
        <v>413</v>
      </c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 t="s">
        <v>413</v>
      </c>
      <c r="E280" s="106"/>
      <c r="F280" s="204"/>
      <c r="G280" s="214"/>
    </row>
    <row r="281" spans="1:7" s="16" customFormat="1" ht="49.5" x14ac:dyDescent="0.3">
      <c r="A281" s="7" t="s">
        <v>62</v>
      </c>
      <c r="B281" s="130">
        <v>1</v>
      </c>
      <c r="C281" s="130"/>
      <c r="D281" s="236" t="s">
        <v>414</v>
      </c>
      <c r="E281" s="106" t="s">
        <v>415</v>
      </c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19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ht="33" x14ac:dyDescent="0.3">
      <c r="A300" s="70" t="s">
        <v>376</v>
      </c>
      <c r="B300" s="130">
        <v>1</v>
      </c>
      <c r="C300" s="239"/>
      <c r="D300" s="226" t="s">
        <v>437</v>
      </c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49.5" x14ac:dyDescent="0.3">
      <c r="A306" s="70" t="s">
        <v>178</v>
      </c>
      <c r="B306" s="130">
        <v>1</v>
      </c>
      <c r="C306" s="131"/>
      <c r="D306" s="165" t="s">
        <v>423</v>
      </c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0.95652173913043481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63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0.95454545454545459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43158</v>
      </c>
      <c r="B321" s="124"/>
      <c r="C321" s="135"/>
      <c r="D321" s="127"/>
    </row>
    <row r="322" spans="1:7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66" x14ac:dyDescent="0.3">
      <c r="A341" s="70" t="s">
        <v>98</v>
      </c>
      <c r="B341" s="130">
        <v>1</v>
      </c>
      <c r="C341" s="131"/>
      <c r="D341" s="138" t="s">
        <v>420</v>
      </c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43158</v>
      </c>
      <c r="B361" s="124"/>
      <c r="C361" s="135"/>
      <c r="D361" s="124"/>
    </row>
    <row r="362" spans="1:7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43158</v>
      </c>
      <c r="B394" s="124"/>
      <c r="C394" s="135"/>
      <c r="D394" s="127"/>
      <c r="G394" s="127"/>
    </row>
    <row r="395" spans="1:7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123"/>
      <c r="E404" s="123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49.5" x14ac:dyDescent="0.3">
      <c r="A410" s="4" t="s">
        <v>96</v>
      </c>
      <c r="B410" s="130">
        <v>0</v>
      </c>
      <c r="C410" s="130"/>
      <c r="D410" s="123" t="s">
        <v>422</v>
      </c>
      <c r="E410" s="95" t="s">
        <v>421</v>
      </c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427</v>
      </c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0.94827586206896552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43158</v>
      </c>
      <c r="B447" s="124"/>
      <c r="C447" s="135"/>
      <c r="D447" s="124"/>
    </row>
    <row r="448" spans="1:7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236" t="s">
        <v>409</v>
      </c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 t="s">
        <v>410</v>
      </c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26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43158</v>
      </c>
      <c r="B484" s="124"/>
      <c r="C484" s="135"/>
      <c r="D484" s="124"/>
    </row>
    <row r="485" spans="1:7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3" x14ac:dyDescent="0.3">
      <c r="A488" s="4" t="s">
        <v>263</v>
      </c>
      <c r="B488" s="130">
        <v>1</v>
      </c>
      <c r="C488" s="130"/>
      <c r="D488" s="95" t="s">
        <v>431</v>
      </c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43158</v>
      </c>
      <c r="B506" s="124"/>
      <c r="C506" s="135"/>
      <c r="D506" s="124"/>
    </row>
    <row r="507" spans="1:7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x14ac:dyDescent="0.3">
      <c r="A508" s="306"/>
      <c r="B508" s="41" t="s">
        <v>34</v>
      </c>
      <c r="C508" s="41" t="s">
        <v>33</v>
      </c>
      <c r="D508" s="307"/>
      <c r="E508" s="308"/>
      <c r="F508" s="308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43158</v>
      </c>
      <c r="B517" s="124"/>
      <c r="C517" s="135"/>
      <c r="D517" s="124"/>
    </row>
    <row r="518" spans="1:7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x14ac:dyDescent="0.3">
      <c r="A519" s="306"/>
      <c r="B519" s="41" t="s">
        <v>34</v>
      </c>
      <c r="C519" s="41" t="s">
        <v>33</v>
      </c>
      <c r="D519" s="307"/>
      <c r="E519" s="308"/>
      <c r="F519" s="308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 t="s">
        <v>411</v>
      </c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43158</v>
      </c>
      <c r="B537" s="124"/>
      <c r="C537" s="135"/>
      <c r="D537" s="124"/>
      <c r="G537" s="127"/>
    </row>
    <row r="538" spans="1:7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x14ac:dyDescent="0.3">
      <c r="A539" s="306"/>
      <c r="B539" s="41" t="s">
        <v>34</v>
      </c>
      <c r="C539" s="41" t="s">
        <v>33</v>
      </c>
      <c r="D539" s="307"/>
      <c r="E539" s="308"/>
      <c r="F539" s="308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510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0.97701149425287359</v>
      </c>
    </row>
  </sheetData>
  <sheetProtection algorithmName="SHA-512" hashValue="GvZBM+cQYhFfXTr34yB73bRMJNGW7bez7untIezvL5vuQnXJWabyRpPq04cbRXyuO2F7ZhtpdVKSk1PLqIdI4g==" saltValue="/PcDAI9YC08zihQ6azGyy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9" orientation="portrait" r:id="rId1"/>
  <rowBreaks count="5" manualBreakCount="5">
    <brk id="85" max="6" man="1"/>
    <brk id="174" max="6" man="1"/>
    <brk id="267" max="6" man="1"/>
    <brk id="359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90" zoomScaleNormal="90" zoomScaleSheetLayoutView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str">
        <f>'A1 Exploitation'!A8:F8</f>
        <v>MOUROUJ IV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 t="str">
        <f>'A1 Exploitation'!B9:F9</f>
        <v>Mme Samah SLAIMI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 t="str">
        <f>'A1 Exploitation'!B10:F10</f>
        <v>Directrice du magasin et Chefs des rayons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'A1 Exploitation'!B11:F11</f>
        <v>43158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0.95238095238095233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250">
        <f>SUM(B17:C21)</f>
        <v>10</v>
      </c>
    </row>
    <row r="23" spans="1:7" x14ac:dyDescent="0.3">
      <c r="A23" s="332" t="s">
        <v>295</v>
      </c>
      <c r="B23" s="333"/>
      <c r="C23" s="334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48">
        <f>SUM(B26:C32)</f>
        <v>14</v>
      </c>
    </row>
    <row r="34" spans="1:7" x14ac:dyDescent="0.3">
      <c r="A34" s="332" t="s">
        <v>295</v>
      </c>
      <c r="B34" s="333"/>
      <c r="C34" s="33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48">
        <f>SUM(B37:C41)</f>
        <v>10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ht="49.5" x14ac:dyDescent="0.3">
      <c r="A47" s="17" t="s">
        <v>83</v>
      </c>
      <c r="B47" s="94">
        <v>0</v>
      </c>
      <c r="C47" s="94"/>
      <c r="D47" s="123" t="s">
        <v>434</v>
      </c>
      <c r="E47" s="123" t="s">
        <v>441</v>
      </c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416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48">
        <f>SUM(B46:C51)</f>
        <v>10</v>
      </c>
    </row>
    <row r="53" spans="1:7" x14ac:dyDescent="0.3">
      <c r="A53" s="332" t="s">
        <v>295</v>
      </c>
      <c r="B53" s="333"/>
      <c r="C53" s="334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123" t="s">
        <v>417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48">
        <f>SUM(B56:C62)</f>
        <v>14</v>
      </c>
    </row>
    <row r="64" spans="1:7" x14ac:dyDescent="0.3">
      <c r="A64" s="332" t="s">
        <v>295</v>
      </c>
      <c r="B64" s="333"/>
      <c r="C64" s="334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123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94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12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295" t="s">
        <v>418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48">
        <f>SUM(B67:C83)</f>
        <v>34</v>
      </c>
    </row>
    <row r="85" spans="1:7" x14ac:dyDescent="0.3">
      <c r="A85" s="332" t="s">
        <v>295</v>
      </c>
      <c r="B85" s="333"/>
      <c r="C85" s="334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48">
        <f>SUM(B88:C101)</f>
        <v>24</v>
      </c>
    </row>
    <row r="103" spans="1:7" x14ac:dyDescent="0.3">
      <c r="A103" s="332" t="s">
        <v>295</v>
      </c>
      <c r="B103" s="333"/>
      <c r="C103" s="334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295" t="s">
        <v>419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ht="90" customHeight="1" x14ac:dyDescent="0.3">
      <c r="A117" s="51" t="s">
        <v>232</v>
      </c>
      <c r="B117" s="110">
        <v>1</v>
      </c>
      <c r="C117" s="94"/>
      <c r="D117" s="296" t="s">
        <v>426</v>
      </c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48">
        <f>SUM(B122:C132)</f>
        <v>0</v>
      </c>
    </row>
    <row r="134" spans="1:7" x14ac:dyDescent="0.3">
      <c r="A134" s="332" t="s">
        <v>295</v>
      </c>
      <c r="B134" s="333"/>
      <c r="C134" s="334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49.5" x14ac:dyDescent="0.3">
      <c r="A140" s="52" t="s">
        <v>278</v>
      </c>
      <c r="B140" s="110">
        <v>0</v>
      </c>
      <c r="C140" s="95"/>
      <c r="D140" s="123" t="s">
        <v>424</v>
      </c>
      <c r="E140" s="123" t="s">
        <v>435</v>
      </c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48">
        <f>SUM(B137:C148)</f>
        <v>22</v>
      </c>
    </row>
    <row r="150" spans="1:7" x14ac:dyDescent="0.3">
      <c r="A150" s="332" t="s">
        <v>295</v>
      </c>
      <c r="B150" s="333"/>
      <c r="C150" s="334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50.2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432</v>
      </c>
      <c r="E156" s="94"/>
      <c r="F156" s="94"/>
    </row>
    <row r="157" spans="1:7" ht="99" x14ac:dyDescent="0.35">
      <c r="A157" s="40" t="s">
        <v>308</v>
      </c>
      <c r="B157" s="94">
        <v>1</v>
      </c>
      <c r="C157" s="120" t="str">
        <f>IF(B157=0, -5, "0")</f>
        <v>0</v>
      </c>
      <c r="D157" s="123" t="s">
        <v>436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294"/>
      <c r="E158" s="94"/>
      <c r="F158" s="94"/>
    </row>
    <row r="159" spans="1:7" ht="30" x14ac:dyDescent="0.3">
      <c r="A159" s="75" t="s">
        <v>321</v>
      </c>
      <c r="B159" s="94">
        <v>1</v>
      </c>
      <c r="C159" s="94"/>
      <c r="D159" s="297" t="s">
        <v>433</v>
      </c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250">
        <f>SUM(B153:C160)</f>
        <v>13</v>
      </c>
    </row>
    <row r="162" spans="1:7" x14ac:dyDescent="0.3">
      <c r="A162" s="332" t="s">
        <v>295</v>
      </c>
      <c r="B162" s="333"/>
      <c r="C162" s="334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48">
        <f>SUM(B165:C168)</f>
        <v>8</v>
      </c>
    </row>
    <row r="170" spans="1:7" x14ac:dyDescent="0.3">
      <c r="A170" s="332" t="s">
        <v>295</v>
      </c>
      <c r="B170" s="333"/>
      <c r="C170" s="334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48">
        <f>SUM(B173:C176)</f>
        <v>8</v>
      </c>
    </row>
    <row r="178" spans="1:7" x14ac:dyDescent="0.3">
      <c r="A178" s="332" t="s">
        <v>295</v>
      </c>
      <c r="B178" s="333"/>
      <c r="C178" s="334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0</v>
      </c>
      <c r="C182" s="94"/>
      <c r="D182" s="95" t="s">
        <v>429</v>
      </c>
      <c r="E182" s="69" t="s">
        <v>430</v>
      </c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48">
        <f>SUM(B181:C185)</f>
        <v>8</v>
      </c>
    </row>
    <row r="187" spans="1:7" x14ac:dyDescent="0.3">
      <c r="A187" s="332" t="s">
        <v>295</v>
      </c>
      <c r="B187" s="333"/>
      <c r="C187" s="334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123"/>
      <c r="E192" s="123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4</v>
      </c>
    </row>
    <row r="195" spans="1:6" x14ac:dyDescent="0.3">
      <c r="A195" s="332" t="s">
        <v>295</v>
      </c>
      <c r="B195" s="333"/>
      <c r="C195" s="334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350">
        <v>0.65</v>
      </c>
      <c r="E197" s="287"/>
      <c r="F197" s="288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0.95238095238095233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5" max="5" man="1"/>
    <brk id="162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MOUROUJ IV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/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/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/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x14ac:dyDescent="0.3">
      <c r="A508" s="306"/>
      <c r="B508" s="41" t="s">
        <v>34</v>
      </c>
      <c r="C508" s="41" t="s">
        <v>33</v>
      </c>
      <c r="D508" s="349"/>
      <c r="E508" s="308"/>
      <c r="F508" s="30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x14ac:dyDescent="0.3">
      <c r="A519" s="306"/>
      <c r="B519" s="41" t="s">
        <v>34</v>
      </c>
      <c r="C519" s="41" t="s">
        <v>33</v>
      </c>
      <c r="D519" s="349"/>
      <c r="E519" s="308"/>
      <c r="F519" s="30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x14ac:dyDescent="0.3">
      <c r="A539" s="306"/>
      <c r="B539" s="41" t="s">
        <v>34</v>
      </c>
      <c r="C539" s="41" t="s">
        <v>33</v>
      </c>
      <c r="D539" s="349"/>
      <c r="E539" s="308"/>
      <c r="F539" s="30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55" zoomScale="60" zoomScaleNormal="90" workbookViewId="0">
      <selection activeCell="B8" sqref="B8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str">
        <f>'A2 Exploitation'!A8:F8</f>
        <v>MOUROUJ IV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>
        <f>'A2 Exploitation'!B9:F9</f>
        <v>0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>
        <f>'A2 Exploitation'!B10:F10</f>
        <v>0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'A2 Exploitation'!B11:F11</f>
        <v>0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250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48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48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48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48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48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48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48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48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250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48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48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48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COUNTIF('A1 Technique'!F17:F193,"ok")</f>
        <v>0</v>
      </c>
      <c r="F197" s="288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MOUROUJ IV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/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/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/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x14ac:dyDescent="0.3">
      <c r="A508" s="306"/>
      <c r="B508" s="41" t="s">
        <v>34</v>
      </c>
      <c r="C508" s="41" t="s">
        <v>33</v>
      </c>
      <c r="D508" s="307"/>
      <c r="E508" s="308"/>
      <c r="F508" s="30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x14ac:dyDescent="0.3">
      <c r="A519" s="306"/>
      <c r="B519" s="41" t="s">
        <v>34</v>
      </c>
      <c r="C519" s="41" t="s">
        <v>33</v>
      </c>
      <c r="D519" s="307"/>
      <c r="E519" s="308"/>
      <c r="F519" s="30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x14ac:dyDescent="0.3">
      <c r="A539" s="306"/>
      <c r="B539" s="41" t="s">
        <v>34</v>
      </c>
      <c r="C539" s="41" t="s">
        <v>33</v>
      </c>
      <c r="D539" s="307"/>
      <c r="E539" s="308"/>
      <c r="F539" s="30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str">
        <f>'A3 Exploitation'!A8:F8</f>
        <v>MOUROUJ IV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>
        <f>'A3 Exploitation'!B9:F9</f>
        <v>0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>
        <f>'A3 Exploitation'!B10:F10</f>
        <v>0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'A3 Exploitation'!B11:F11</f>
        <v>0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92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91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91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91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91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91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91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91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91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92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91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91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91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COUNTIF('A2 Technique'!F17:F193,"ok")</f>
        <v>0</v>
      </c>
      <c r="F197" s="28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5"/>
      <c r="E1" s="325"/>
      <c r="F1" s="325"/>
      <c r="G1" s="325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6" t="s">
        <v>179</v>
      </c>
      <c r="B7" s="326"/>
      <c r="C7" s="326"/>
      <c r="D7" s="326"/>
      <c r="E7" s="326"/>
      <c r="F7" s="326"/>
      <c r="G7" s="125"/>
    </row>
    <row r="8" spans="1:7" ht="29.25" x14ac:dyDescent="0.45">
      <c r="A8" s="327" t="str">
        <f>'Page de garde'!D18</f>
        <v>MOUROUJ IV</v>
      </c>
      <c r="B8" s="327"/>
      <c r="C8" s="327"/>
      <c r="D8" s="327"/>
      <c r="E8" s="327"/>
      <c r="F8" s="327"/>
      <c r="G8" s="125"/>
    </row>
    <row r="9" spans="1:7" ht="24" x14ac:dyDescent="0.45">
      <c r="A9" s="14" t="s">
        <v>42</v>
      </c>
      <c r="B9" s="328"/>
      <c r="C9" s="328"/>
      <c r="D9" s="328"/>
      <c r="E9" s="328"/>
      <c r="F9" s="328"/>
      <c r="G9" s="125"/>
    </row>
    <row r="10" spans="1:7" ht="24" x14ac:dyDescent="0.45">
      <c r="A10" s="15" t="s">
        <v>44</v>
      </c>
      <c r="B10" s="329"/>
      <c r="C10" s="329"/>
      <c r="D10" s="329"/>
      <c r="E10" s="329"/>
      <c r="F10" s="329"/>
      <c r="G10" s="125"/>
    </row>
    <row r="11" spans="1:7" ht="24" x14ac:dyDescent="0.45">
      <c r="A11" s="14" t="s">
        <v>43</v>
      </c>
      <c r="B11" s="324"/>
      <c r="C11" s="324"/>
      <c r="D11" s="324"/>
      <c r="E11" s="324"/>
      <c r="F11" s="324"/>
      <c r="G11" s="125"/>
    </row>
    <row r="12" spans="1:7" ht="24" x14ac:dyDescent="0.45">
      <c r="A12" s="14" t="s">
        <v>239</v>
      </c>
      <c r="B12" s="322">
        <f>D549</f>
        <v>0</v>
      </c>
      <c r="C12" s="322"/>
      <c r="D12" s="322"/>
      <c r="E12" s="322"/>
      <c r="F12" s="322"/>
      <c r="G12" s="125"/>
    </row>
    <row r="13" spans="1:7" ht="22.5" x14ac:dyDescent="0.45">
      <c r="D13" s="323"/>
      <c r="E13" s="323"/>
      <c r="F13" s="323"/>
      <c r="G13" s="32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6" t="s">
        <v>30</v>
      </c>
      <c r="B17" s="307" t="s">
        <v>31</v>
      </c>
      <c r="C17" s="307"/>
      <c r="D17" s="307" t="s">
        <v>46</v>
      </c>
      <c r="E17" s="308" t="s">
        <v>310</v>
      </c>
      <c r="F17" s="308" t="s">
        <v>358</v>
      </c>
    </row>
    <row r="18" spans="1:8" ht="16.5" customHeight="1" x14ac:dyDescent="0.3">
      <c r="A18" s="306"/>
      <c r="B18" s="41" t="s">
        <v>34</v>
      </c>
      <c r="C18" s="41" t="s">
        <v>33</v>
      </c>
      <c r="D18" s="307"/>
      <c r="E18" s="308"/>
      <c r="F18" s="30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6" t="s">
        <v>30</v>
      </c>
      <c r="B50" s="307" t="s">
        <v>31</v>
      </c>
      <c r="C50" s="307"/>
      <c r="D50" s="307" t="s">
        <v>46</v>
      </c>
      <c r="E50" s="308" t="s">
        <v>310</v>
      </c>
      <c r="F50" s="308" t="s">
        <v>360</v>
      </c>
      <c r="G50" s="127"/>
    </row>
    <row r="51" spans="1:7" ht="16.5" customHeight="1" x14ac:dyDescent="0.3">
      <c r="A51" s="306"/>
      <c r="B51" s="41" t="s">
        <v>34</v>
      </c>
      <c r="C51" s="41" t="s">
        <v>33</v>
      </c>
      <c r="D51" s="307"/>
      <c r="E51" s="308"/>
      <c r="F51" s="30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6" t="s">
        <v>30</v>
      </c>
      <c r="B107" s="307" t="s">
        <v>31</v>
      </c>
      <c r="C107" s="307"/>
      <c r="D107" s="307" t="s">
        <v>46</v>
      </c>
      <c r="E107" s="308" t="s">
        <v>310</v>
      </c>
      <c r="F107" s="308" t="s">
        <v>360</v>
      </c>
    </row>
    <row r="108" spans="1:7" ht="16.5" customHeight="1" x14ac:dyDescent="0.3">
      <c r="A108" s="306"/>
      <c r="B108" s="41" t="s">
        <v>34</v>
      </c>
      <c r="C108" s="41" t="s">
        <v>33</v>
      </c>
      <c r="D108" s="307"/>
      <c r="E108" s="308"/>
      <c r="F108" s="30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6" t="s">
        <v>30</v>
      </c>
      <c r="B162" s="307" t="s">
        <v>31</v>
      </c>
      <c r="C162" s="307"/>
      <c r="D162" s="307" t="s">
        <v>46</v>
      </c>
      <c r="E162" s="308" t="s">
        <v>310</v>
      </c>
      <c r="F162" s="308" t="s">
        <v>360</v>
      </c>
      <c r="G162" s="127"/>
    </row>
    <row r="163" spans="1:7" ht="16.5" customHeight="1" x14ac:dyDescent="0.3">
      <c r="A163" s="306"/>
      <c r="B163" s="41" t="s">
        <v>34</v>
      </c>
      <c r="C163" s="41" t="s">
        <v>33</v>
      </c>
      <c r="D163" s="307"/>
      <c r="E163" s="308"/>
      <c r="F163" s="30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2" t="s">
        <v>379</v>
      </c>
      <c r="B195" s="312"/>
      <c r="C195" s="312"/>
      <c r="D195" s="312"/>
      <c r="E195" s="312"/>
      <c r="F195" s="31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6" t="s">
        <v>30</v>
      </c>
      <c r="B209" s="307" t="s">
        <v>31</v>
      </c>
      <c r="C209" s="307"/>
      <c r="D209" s="307" t="s">
        <v>46</v>
      </c>
      <c r="E209" s="308" t="s">
        <v>310</v>
      </c>
      <c r="F209" s="308" t="s">
        <v>360</v>
      </c>
      <c r="G209" s="127"/>
    </row>
    <row r="210" spans="1:7" ht="16.5" customHeight="1" x14ac:dyDescent="0.3">
      <c r="A210" s="306"/>
      <c r="B210" s="41" t="s">
        <v>34</v>
      </c>
      <c r="C210" s="41" t="s">
        <v>33</v>
      </c>
      <c r="D210" s="307"/>
      <c r="E210" s="308"/>
      <c r="F210" s="30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2" t="s">
        <v>379</v>
      </c>
      <c r="B256" s="312"/>
      <c r="C256" s="312"/>
      <c r="D256" s="312"/>
      <c r="E256" s="312"/>
      <c r="F256" s="31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6" t="s">
        <v>30</v>
      </c>
      <c r="B270" s="307" t="s">
        <v>31</v>
      </c>
      <c r="C270" s="307"/>
      <c r="D270" s="307" t="s">
        <v>46</v>
      </c>
      <c r="E270" s="308" t="s">
        <v>310</v>
      </c>
      <c r="F270" s="308" t="s">
        <v>360</v>
      </c>
      <c r="G270" s="214"/>
    </row>
    <row r="271" spans="1:7" s="16" customFormat="1" ht="16.5" customHeight="1" x14ac:dyDescent="0.3">
      <c r="A271" s="306"/>
      <c r="B271" s="41" t="s">
        <v>34</v>
      </c>
      <c r="C271" s="41" t="s">
        <v>33</v>
      </c>
      <c r="D271" s="307"/>
      <c r="E271" s="308"/>
      <c r="F271" s="30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3" t="s">
        <v>396</v>
      </c>
      <c r="B308" s="314"/>
      <c r="C308" s="314"/>
      <c r="D308" s="314"/>
      <c r="E308" s="314"/>
      <c r="F308" s="31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6" t="s">
        <v>30</v>
      </c>
      <c r="B322" s="307" t="s">
        <v>31</v>
      </c>
      <c r="C322" s="307"/>
      <c r="D322" s="307" t="s">
        <v>46</v>
      </c>
      <c r="E322" s="308" t="s">
        <v>310</v>
      </c>
      <c r="F322" s="308" t="s">
        <v>360</v>
      </c>
      <c r="G322" s="127"/>
    </row>
    <row r="323" spans="1:7" ht="16.5" customHeight="1" x14ac:dyDescent="0.3">
      <c r="A323" s="306"/>
      <c r="B323" s="41" t="s">
        <v>34</v>
      </c>
      <c r="C323" s="41" t="s">
        <v>33</v>
      </c>
      <c r="D323" s="307"/>
      <c r="E323" s="308"/>
      <c r="F323" s="30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3" t="s">
        <v>379</v>
      </c>
      <c r="B349" s="314"/>
      <c r="C349" s="314"/>
      <c r="D349" s="314"/>
      <c r="E349" s="314"/>
      <c r="F349" s="31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6" t="s">
        <v>30</v>
      </c>
      <c r="B362" s="307" t="s">
        <v>31</v>
      </c>
      <c r="C362" s="307"/>
      <c r="D362" s="307" t="s">
        <v>46</v>
      </c>
      <c r="E362" s="308" t="s">
        <v>310</v>
      </c>
      <c r="F362" s="308" t="s">
        <v>360</v>
      </c>
      <c r="G362" s="127"/>
    </row>
    <row r="363" spans="1:7" ht="16.5" customHeight="1" x14ac:dyDescent="0.3">
      <c r="A363" s="306"/>
      <c r="B363" s="41" t="s">
        <v>34</v>
      </c>
      <c r="C363" s="41" t="s">
        <v>33</v>
      </c>
      <c r="D363" s="307"/>
      <c r="E363" s="308"/>
      <c r="F363" s="30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2" t="s">
        <v>379</v>
      </c>
      <c r="B383" s="312"/>
      <c r="C383" s="312"/>
      <c r="D383" s="312"/>
      <c r="E383" s="312"/>
      <c r="F383" s="31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6" t="s">
        <v>30</v>
      </c>
      <c r="B395" s="307" t="s">
        <v>31</v>
      </c>
      <c r="C395" s="307"/>
      <c r="D395" s="307" t="s">
        <v>46</v>
      </c>
      <c r="E395" s="308" t="s">
        <v>310</v>
      </c>
      <c r="F395" s="308" t="s">
        <v>360</v>
      </c>
      <c r="G395" s="127"/>
    </row>
    <row r="396" spans="1:7" ht="16.5" customHeight="1" x14ac:dyDescent="0.3">
      <c r="A396" s="306"/>
      <c r="B396" s="41" t="s">
        <v>34</v>
      </c>
      <c r="C396" s="41" t="s">
        <v>33</v>
      </c>
      <c r="D396" s="307"/>
      <c r="E396" s="308"/>
      <c r="F396" s="30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2" t="s">
        <v>379</v>
      </c>
      <c r="B435" s="312"/>
      <c r="C435" s="312"/>
      <c r="D435" s="312"/>
      <c r="E435" s="312"/>
      <c r="F435" s="31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6" t="s">
        <v>30</v>
      </c>
      <c r="B448" s="307" t="s">
        <v>31</v>
      </c>
      <c r="C448" s="307"/>
      <c r="D448" s="307" t="s">
        <v>46</v>
      </c>
      <c r="E448" s="308" t="s">
        <v>310</v>
      </c>
      <c r="F448" s="308" t="s">
        <v>360</v>
      </c>
      <c r="G448" s="127"/>
    </row>
    <row r="449" spans="1:6" ht="16.5" customHeight="1" x14ac:dyDescent="0.3">
      <c r="A449" s="306"/>
      <c r="B449" s="41" t="s">
        <v>34</v>
      </c>
      <c r="C449" s="41" t="s">
        <v>33</v>
      </c>
      <c r="D449" s="307"/>
      <c r="E449" s="308"/>
      <c r="F449" s="30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9" t="s">
        <v>379</v>
      </c>
      <c r="B471" s="310"/>
      <c r="C471" s="310"/>
      <c r="D471" s="310"/>
      <c r="E471" s="310"/>
      <c r="F471" s="31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1" t="s">
        <v>367</v>
      </c>
      <c r="B483" s="311"/>
      <c r="C483" s="311"/>
      <c r="D483" s="31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6" t="s">
        <v>30</v>
      </c>
      <c r="B485" s="307" t="s">
        <v>31</v>
      </c>
      <c r="C485" s="307"/>
      <c r="D485" s="307" t="s">
        <v>46</v>
      </c>
      <c r="E485" s="308" t="s">
        <v>310</v>
      </c>
      <c r="F485" s="308" t="s">
        <v>360</v>
      </c>
      <c r="G485" s="127"/>
    </row>
    <row r="486" spans="1:7" ht="16.5" customHeight="1" x14ac:dyDescent="0.3">
      <c r="A486" s="306"/>
      <c r="B486" s="41" t="s">
        <v>34</v>
      </c>
      <c r="C486" s="41" t="s">
        <v>33</v>
      </c>
      <c r="D486" s="307"/>
      <c r="E486" s="308"/>
      <c r="F486" s="30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6" t="s">
        <v>30</v>
      </c>
      <c r="B507" s="307" t="s">
        <v>31</v>
      </c>
      <c r="C507" s="307"/>
      <c r="D507" s="307" t="s">
        <v>46</v>
      </c>
      <c r="E507" s="308" t="s">
        <v>310</v>
      </c>
      <c r="F507" s="308" t="s">
        <v>360</v>
      </c>
      <c r="G507" s="127"/>
    </row>
    <row r="508" spans="1:7" ht="16.5" customHeight="1" x14ac:dyDescent="0.3">
      <c r="A508" s="306"/>
      <c r="B508" s="41" t="s">
        <v>34</v>
      </c>
      <c r="C508" s="41" t="s">
        <v>33</v>
      </c>
      <c r="D508" s="307"/>
      <c r="E508" s="308"/>
      <c r="F508" s="30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6" t="s">
        <v>30</v>
      </c>
      <c r="B518" s="307" t="s">
        <v>31</v>
      </c>
      <c r="C518" s="307"/>
      <c r="D518" s="307" t="s">
        <v>46</v>
      </c>
      <c r="E518" s="308" t="s">
        <v>310</v>
      </c>
      <c r="F518" s="308" t="s">
        <v>360</v>
      </c>
      <c r="G518" s="127"/>
    </row>
    <row r="519" spans="1:7" ht="16.5" customHeight="1" x14ac:dyDescent="0.3">
      <c r="A519" s="306"/>
      <c r="B519" s="41" t="s">
        <v>34</v>
      </c>
      <c r="C519" s="41" t="s">
        <v>33</v>
      </c>
      <c r="D519" s="307"/>
      <c r="E519" s="308"/>
      <c r="F519" s="30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6" t="s">
        <v>30</v>
      </c>
      <c r="B538" s="307" t="s">
        <v>31</v>
      </c>
      <c r="C538" s="307"/>
      <c r="D538" s="307" t="s">
        <v>46</v>
      </c>
      <c r="E538" s="308" t="s">
        <v>310</v>
      </c>
      <c r="F538" s="308" t="s">
        <v>360</v>
      </c>
      <c r="G538" s="127"/>
    </row>
    <row r="539" spans="1:7" ht="16.5" customHeight="1" x14ac:dyDescent="0.3">
      <c r="A539" s="306"/>
      <c r="B539" s="41" t="s">
        <v>34</v>
      </c>
      <c r="C539" s="41" t="s">
        <v>33</v>
      </c>
      <c r="D539" s="307"/>
      <c r="E539" s="308"/>
      <c r="F539" s="30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5"/>
      <c r="E1" s="325"/>
      <c r="F1" s="325"/>
      <c r="G1" s="325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25"/>
    </row>
    <row r="7" spans="1:7" s="12" customFormat="1" ht="21.75" customHeight="1" x14ac:dyDescent="0.45">
      <c r="A7" s="327" t="e">
        <f>#REF!</f>
        <v>#REF!</v>
      </c>
      <c r="B7" s="327"/>
      <c r="C7" s="327"/>
      <c r="D7" s="327"/>
      <c r="E7" s="327"/>
      <c r="F7" s="327"/>
      <c r="G7" s="125"/>
    </row>
    <row r="8" spans="1:7" s="12" customFormat="1" ht="24" x14ac:dyDescent="0.45">
      <c r="A8" s="14" t="s">
        <v>42</v>
      </c>
      <c r="B8" s="347">
        <f>'A4 Exploitation'!B9:F9</f>
        <v>0</v>
      </c>
      <c r="C8" s="347"/>
      <c r="D8" s="347"/>
      <c r="E8" s="347"/>
      <c r="F8" s="347"/>
      <c r="G8" s="125"/>
    </row>
    <row r="9" spans="1:7" s="12" customFormat="1" ht="24" x14ac:dyDescent="0.45">
      <c r="A9" s="15" t="s">
        <v>44</v>
      </c>
      <c r="B9" s="348">
        <f>'A4 Exploitation'!B10:F10</f>
        <v>0</v>
      </c>
      <c r="C9" s="348"/>
      <c r="D9" s="348"/>
      <c r="E9" s="348"/>
      <c r="F9" s="348"/>
      <c r="G9" s="125"/>
    </row>
    <row r="10" spans="1:7" s="12" customFormat="1" ht="24" x14ac:dyDescent="0.45">
      <c r="A10" s="14" t="s">
        <v>43</v>
      </c>
      <c r="B10" s="345">
        <f>'A4 Exploitation'!A8:F8</f>
        <v>0</v>
      </c>
      <c r="C10" s="345"/>
      <c r="D10" s="345"/>
      <c r="E10" s="345"/>
      <c r="F10" s="345"/>
      <c r="G10" s="125"/>
    </row>
    <row r="11" spans="1:7" s="12" customFormat="1" ht="24" x14ac:dyDescent="0.45">
      <c r="A11" s="14" t="s">
        <v>294</v>
      </c>
      <c r="B11" s="344">
        <f>D199</f>
        <v>0</v>
      </c>
      <c r="C11" s="344"/>
      <c r="D11" s="344"/>
      <c r="E11" s="344"/>
      <c r="F11" s="344"/>
      <c r="G11" s="125"/>
    </row>
    <row r="12" spans="1:7" s="12" customFormat="1" ht="22.5" x14ac:dyDescent="0.45">
      <c r="A12" s="11"/>
      <c r="D12" s="323"/>
      <c r="E12" s="323"/>
      <c r="F12" s="323"/>
      <c r="G12" s="323"/>
    </row>
    <row r="13" spans="1:7" s="12" customFormat="1" ht="11.25" customHeight="1" x14ac:dyDescent="0.3">
      <c r="A13" s="306" t="s">
        <v>30</v>
      </c>
      <c r="B13" s="307" t="s">
        <v>31</v>
      </c>
      <c r="C13" s="307"/>
      <c r="D13" s="307" t="s">
        <v>46</v>
      </c>
      <c r="E13" s="307" t="s">
        <v>190</v>
      </c>
      <c r="F13" s="307" t="s">
        <v>191</v>
      </c>
      <c r="G13" s="112"/>
    </row>
    <row r="14" spans="1:7" s="12" customFormat="1" ht="12.75" customHeight="1" x14ac:dyDescent="0.3">
      <c r="A14" s="306"/>
      <c r="B14" s="34" t="s">
        <v>34</v>
      </c>
      <c r="C14" s="34" t="s">
        <v>33</v>
      </c>
      <c r="D14" s="307"/>
      <c r="E14" s="307"/>
      <c r="F14" s="30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37"/>
      <c r="C22" s="338"/>
      <c r="D22" s="245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0" t="s">
        <v>4</v>
      </c>
      <c r="B25" s="331"/>
      <c r="C25" s="331"/>
      <c r="D25" s="331"/>
      <c r="E25" s="331"/>
      <c r="F25" s="33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44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0" t="s">
        <v>219</v>
      </c>
      <c r="B36" s="331"/>
      <c r="C36" s="331"/>
      <c r="D36" s="331"/>
      <c r="E36" s="331"/>
      <c r="F36" s="33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44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44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0" t="s">
        <v>8</v>
      </c>
      <c r="B55" s="331"/>
      <c r="C55" s="331"/>
      <c r="D55" s="331"/>
      <c r="E55" s="331"/>
      <c r="F55" s="33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44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0" t="s">
        <v>130</v>
      </c>
      <c r="B66" s="331"/>
      <c r="C66" s="331"/>
      <c r="D66" s="331"/>
      <c r="E66" s="331"/>
      <c r="F66" s="33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44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0" t="s">
        <v>211</v>
      </c>
      <c r="B87" s="331"/>
      <c r="C87" s="331"/>
      <c r="D87" s="331"/>
      <c r="E87" s="331"/>
      <c r="F87" s="33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44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0" t="s">
        <v>212</v>
      </c>
      <c r="B106" s="331"/>
      <c r="C106" s="331"/>
      <c r="D106" s="331"/>
      <c r="E106" s="331"/>
      <c r="F106" s="33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0" t="s">
        <v>185</v>
      </c>
      <c r="B121" s="331"/>
      <c r="C121" s="331"/>
      <c r="D121" s="331"/>
      <c r="E121" s="331"/>
      <c r="F121" s="33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44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0" t="s">
        <v>71</v>
      </c>
      <c r="B136" s="331"/>
      <c r="C136" s="331"/>
      <c r="D136" s="331"/>
      <c r="E136" s="331"/>
      <c r="F136" s="33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44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0" t="s">
        <v>217</v>
      </c>
      <c r="B152" s="331"/>
      <c r="C152" s="331"/>
      <c r="D152" s="331"/>
      <c r="E152" s="331"/>
      <c r="F152" s="33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7"/>
      <c r="C161" s="338"/>
      <c r="D161" s="245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0" t="s">
        <v>77</v>
      </c>
      <c r="B164" s="331"/>
      <c r="C164" s="331"/>
      <c r="D164" s="331"/>
      <c r="E164" s="331"/>
      <c r="F164" s="33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44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5" t="s">
        <v>17</v>
      </c>
      <c r="B172" s="336"/>
      <c r="C172" s="336"/>
      <c r="D172" s="336"/>
      <c r="E172" s="336"/>
      <c r="F172" s="33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44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0" t="s">
        <v>78</v>
      </c>
      <c r="B180" s="331"/>
      <c r="C180" s="331"/>
      <c r="D180" s="331"/>
      <c r="E180" s="331"/>
      <c r="F180" s="33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44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0" t="s">
        <v>216</v>
      </c>
      <c r="B189" s="331"/>
      <c r="C189" s="331"/>
      <c r="D189" s="331"/>
      <c r="E189" s="331"/>
      <c r="F189" s="33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Dr Mejed Heni-QLC</cp:lastModifiedBy>
  <cp:lastPrinted>2018-02-22T14:54:44Z</cp:lastPrinted>
  <dcterms:created xsi:type="dcterms:W3CDTF">2015-10-03T07:44:26Z</dcterms:created>
  <dcterms:modified xsi:type="dcterms:W3CDTF">2018-03-03T11:47:46Z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