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4" i="29"/>
  <c r="B173" i="29"/>
  <c r="B172" i="29"/>
  <c r="B171" i="29"/>
  <c r="B165" i="29"/>
  <c r="B164" i="29"/>
  <c r="B163" i="29"/>
  <c r="B162" i="29"/>
  <c r="B156" i="29"/>
  <c r="B155" i="29"/>
  <c r="B154" i="29"/>
  <c r="B153" i="29"/>
  <c r="B147" i="29"/>
  <c r="B146" i="29"/>
  <c r="B145" i="29"/>
  <c r="B144" i="29"/>
  <c r="B138" i="29"/>
  <c r="B137" i="29"/>
  <c r="B136" i="29"/>
  <c r="B135" i="29"/>
  <c r="B48" i="29"/>
  <c r="B47" i="29"/>
  <c r="B46" i="29"/>
  <c r="B45" i="29"/>
  <c r="B39" i="29"/>
  <c r="B38" i="29"/>
  <c r="B37" i="29"/>
  <c r="B36" i="29"/>
  <c r="B29" i="29"/>
  <c r="B28" i="29"/>
  <c r="B27" i="29"/>
  <c r="B26" i="29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6" i="25"/>
  <c r="D185" i="25"/>
  <c r="D176" i="25"/>
  <c r="D177" i="25" s="1"/>
  <c r="C164" i="25"/>
  <c r="D168" i="25" s="1"/>
  <c r="D169" i="25" s="1"/>
  <c r="C156" i="25"/>
  <c r="C155" i="25"/>
  <c r="C154" i="25"/>
  <c r="D160" i="25" s="1"/>
  <c r="D161" i="25" s="1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D62" i="25" s="1"/>
  <c r="D63" i="25" s="1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D62" i="21" s="1"/>
  <c r="D63" i="21" s="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D285" i="26" s="1"/>
  <c r="C260" i="26"/>
  <c r="D263" i="26" s="1"/>
  <c r="D264" i="26" s="1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D37" i="26" s="1"/>
  <c r="C28" i="26"/>
  <c r="D23" i="26"/>
  <c r="D24" i="26" s="1"/>
  <c r="A17" i="26"/>
  <c r="A8" i="26"/>
  <c r="D503" i="24"/>
  <c r="C498" i="24"/>
  <c r="D500" i="24" s="1"/>
  <c r="D501" i="24" s="1"/>
  <c r="C477" i="24"/>
  <c r="C476" i="24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D242" i="24" s="1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D491" i="22" s="1"/>
  <c r="D492" i="22" s="1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D346" i="20"/>
  <c r="C341" i="20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D206" i="20" s="1"/>
  <c r="D207" i="20" s="1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491" i="18" l="1"/>
  <c r="D492" i="18" s="1"/>
  <c r="B170" i="29" s="1"/>
  <c r="D110" i="18"/>
  <c r="D111" i="18" s="1"/>
  <c r="D37" i="18"/>
  <c r="D40" i="18" s="1"/>
  <c r="D41" i="18" s="1"/>
  <c r="D379" i="18"/>
  <c r="D380" i="18" s="1"/>
  <c r="D399" i="18"/>
  <c r="D37" i="20"/>
  <c r="D38" i="20" s="1"/>
  <c r="D206" i="22"/>
  <c r="D207" i="22" s="1"/>
  <c r="D379" i="22"/>
  <c r="D380" i="22" s="1"/>
  <c r="D399" i="22"/>
  <c r="D110" i="24"/>
  <c r="D111" i="24" s="1"/>
  <c r="D81" i="26"/>
  <c r="D96" i="26" s="1"/>
  <c r="D97" i="26" s="1"/>
  <c r="D110" i="26"/>
  <c r="D111" i="26" s="1"/>
  <c r="D83" i="19"/>
  <c r="D84" i="19" s="1"/>
  <c r="D132" i="19"/>
  <c r="D133" i="19" s="1"/>
  <c r="D148" i="19"/>
  <c r="D149" i="19" s="1"/>
  <c r="D160" i="19"/>
  <c r="D161" i="19" s="1"/>
  <c r="D62" i="23"/>
  <c r="D63" i="23" s="1"/>
  <c r="D83" i="27"/>
  <c r="D84" i="27" s="1"/>
  <c r="D132" i="27"/>
  <c r="D133" i="27" s="1"/>
  <c r="D148" i="27"/>
  <c r="D149" i="27" s="1"/>
  <c r="D146" i="18"/>
  <c r="D149" i="18" s="1"/>
  <c r="D150" i="18" s="1"/>
  <c r="D285" i="22"/>
  <c r="D62" i="19"/>
  <c r="D63" i="19" s="1"/>
  <c r="D160" i="23"/>
  <c r="D161" i="23" s="1"/>
  <c r="D62" i="27"/>
  <c r="D63" i="27" s="1"/>
  <c r="D134" i="18"/>
  <c r="D135" i="18" s="1"/>
  <c r="D54" i="18"/>
  <c r="D55" i="18" s="1"/>
  <c r="D388" i="18"/>
  <c r="D389" i="18" s="1"/>
  <c r="D186" i="20"/>
  <c r="D187" i="20" s="1"/>
  <c r="D229" i="20"/>
  <c r="D230" i="20" s="1"/>
  <c r="D388" i="20"/>
  <c r="D389" i="20" s="1"/>
  <c r="D134" i="22"/>
  <c r="D135" i="22" s="1"/>
  <c r="D146" i="22"/>
  <c r="D388" i="22"/>
  <c r="D389" i="22" s="1"/>
  <c r="D134" i="24"/>
  <c r="D135" i="24" s="1"/>
  <c r="D146" i="24"/>
  <c r="D491" i="24"/>
  <c r="D492" i="24" s="1"/>
  <c r="D54" i="26"/>
  <c r="D55" i="26" s="1"/>
  <c r="D117" i="21"/>
  <c r="D118" i="21" s="1"/>
  <c r="D117" i="27"/>
  <c r="D118" i="27" s="1"/>
  <c r="D451" i="24"/>
  <c r="D452" i="24" s="1"/>
  <c r="D443" i="24"/>
  <c r="D451" i="18"/>
  <c r="D452" i="18" s="1"/>
  <c r="B143" i="29" s="1"/>
  <c r="D229" i="18"/>
  <c r="D230" i="18" s="1"/>
  <c r="D81" i="20"/>
  <c r="D242" i="20"/>
  <c r="D263" i="20"/>
  <c r="D264" i="20" s="1"/>
  <c r="D429" i="22"/>
  <c r="D186" i="24"/>
  <c r="D187" i="24" s="1"/>
  <c r="D229" i="24"/>
  <c r="D230" i="24" s="1"/>
  <c r="D263" i="24"/>
  <c r="D264" i="24" s="1"/>
  <c r="D318" i="26"/>
  <c r="D336" i="26"/>
  <c r="D337" i="26" s="1"/>
  <c r="D429" i="26"/>
  <c r="D101" i="19"/>
  <c r="D102" i="19" s="1"/>
  <c r="D101" i="27"/>
  <c r="D102" i="27" s="1"/>
  <c r="D81" i="18"/>
  <c r="D206" i="18"/>
  <c r="D207" i="18" s="1"/>
  <c r="D242" i="18"/>
  <c r="D243" i="18" s="1"/>
  <c r="D263" i="18"/>
  <c r="D264" i="18" s="1"/>
  <c r="D285" i="20"/>
  <c r="D286" i="20" s="1"/>
  <c r="D318" i="20"/>
  <c r="D336" i="20"/>
  <c r="D337" i="20" s="1"/>
  <c r="D429" i="20"/>
  <c r="D37" i="22"/>
  <c r="D40" i="22" s="1"/>
  <c r="D41" i="22" s="1"/>
  <c r="D186" i="22"/>
  <c r="D187" i="22" s="1"/>
  <c r="D81" i="24"/>
  <c r="D82" i="24" s="1"/>
  <c r="D206" i="24"/>
  <c r="D207" i="24" s="1"/>
  <c r="D318" i="24"/>
  <c r="D321" i="24" s="1"/>
  <c r="D322" i="24" s="1"/>
  <c r="D336" i="24"/>
  <c r="D337" i="24" s="1"/>
  <c r="D429" i="24"/>
  <c r="D432" i="24" s="1"/>
  <c r="D433" i="24" s="1"/>
  <c r="D134" i="26"/>
  <c r="D135" i="26" s="1"/>
  <c r="D146" i="26"/>
  <c r="D149" i="26" s="1"/>
  <c r="D150" i="26" s="1"/>
  <c r="D451" i="26"/>
  <c r="D452" i="26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86" i="18"/>
  <c r="D187" i="18" s="1"/>
  <c r="D285" i="18"/>
  <c r="D286" i="18" s="1"/>
  <c r="D318" i="18"/>
  <c r="D319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149" i="20" s="1"/>
  <c r="D150" i="20" s="1"/>
  <c r="D379" i="20"/>
  <c r="D380" i="20" s="1"/>
  <c r="D399" i="20"/>
  <c r="D402" i="20" s="1"/>
  <c r="D403" i="20" s="1"/>
  <c r="D81" i="22"/>
  <c r="D110" i="22"/>
  <c r="D111" i="22" s="1"/>
  <c r="D229" i="22"/>
  <c r="D230" i="22" s="1"/>
  <c r="D242" i="22"/>
  <c r="D245" i="22" s="1"/>
  <c r="D246" i="22" s="1"/>
  <c r="D263" i="22"/>
  <c r="D264" i="22" s="1"/>
  <c r="D318" i="22"/>
  <c r="D319" i="22" s="1"/>
  <c r="D336" i="22"/>
  <c r="D337" i="22" s="1"/>
  <c r="D451" i="22"/>
  <c r="D452" i="22" s="1"/>
  <c r="D285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147" i="26"/>
  <c r="D164" i="26"/>
  <c r="D400" i="26"/>
  <c r="D402" i="26"/>
  <c r="D403" i="26" s="1"/>
  <c r="D38" i="26"/>
  <c r="D347" i="26"/>
  <c r="D449" i="26"/>
  <c r="D286" i="24"/>
  <c r="D245" i="24"/>
  <c r="D246" i="24" s="1"/>
  <c r="D243" i="24"/>
  <c r="D147" i="24"/>
  <c r="D164" i="24"/>
  <c r="D189" i="24"/>
  <c r="D190" i="24" s="1"/>
  <c r="D400" i="24"/>
  <c r="D402" i="24"/>
  <c r="D403" i="24" s="1"/>
  <c r="D96" i="24"/>
  <c r="D97" i="24" s="1"/>
  <c r="D38" i="24"/>
  <c r="D347" i="24"/>
  <c r="D288" i="22"/>
  <c r="D289" i="22" s="1"/>
  <c r="D286" i="22"/>
  <c r="D349" i="22"/>
  <c r="D350" i="22" s="1"/>
  <c r="D347" i="22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243" i="22"/>
  <c r="D147" i="22"/>
  <c r="D449" i="22"/>
  <c r="D321" i="20"/>
  <c r="D322" i="20" s="1"/>
  <c r="D319" i="20"/>
  <c r="D432" i="20"/>
  <c r="D433" i="20" s="1"/>
  <c r="D430" i="20"/>
  <c r="D349" i="20"/>
  <c r="D350" i="20" s="1"/>
  <c r="D501" i="20"/>
  <c r="D189" i="20"/>
  <c r="D190" i="20" s="1"/>
  <c r="D164" i="20"/>
  <c r="D400" i="20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501" i="18"/>
  <c r="B179" i="29" s="1"/>
  <c r="D164" i="18"/>
  <c r="D400" i="18"/>
  <c r="D38" i="18"/>
  <c r="D347" i="18"/>
  <c r="D449" i="18"/>
  <c r="D430" i="18" l="1"/>
  <c r="D402" i="18"/>
  <c r="D403" i="18" s="1"/>
  <c r="B125" i="29" s="1"/>
  <c r="D245" i="18"/>
  <c r="D246" i="18" s="1"/>
  <c r="B89" i="29" s="1"/>
  <c r="D189" i="18"/>
  <c r="D190" i="18" s="1"/>
  <c r="B80" i="29" s="1"/>
  <c r="D147" i="18"/>
  <c r="D430" i="24"/>
  <c r="D149" i="24"/>
  <c r="D150" i="24" s="1"/>
  <c r="D288" i="24"/>
  <c r="D289" i="24" s="1"/>
  <c r="D82" i="26"/>
  <c r="D197" i="19"/>
  <c r="D198" i="19" s="1"/>
  <c r="B11" i="19" s="1"/>
  <c r="D96" i="18"/>
  <c r="D97" i="18" s="1"/>
  <c r="D96" i="20"/>
  <c r="D97" i="20" s="1"/>
  <c r="D288" i="18"/>
  <c r="D289" i="18" s="1"/>
  <c r="B98" i="29" s="1"/>
  <c r="D197" i="27"/>
  <c r="D198" i="27" s="1"/>
  <c r="B11" i="27" s="1"/>
  <c r="D82" i="18"/>
  <c r="D189" i="26"/>
  <c r="D190" i="26" s="1"/>
  <c r="D197" i="23"/>
  <c r="D198" i="23" s="1"/>
  <c r="B11" i="23" s="1"/>
  <c r="D349" i="24"/>
  <c r="D350" i="24" s="1"/>
  <c r="D288" i="20"/>
  <c r="D289" i="20" s="1"/>
  <c r="D147" i="20"/>
  <c r="D321" i="22"/>
  <c r="D322" i="22" s="1"/>
  <c r="B109" i="29" s="1"/>
  <c r="D149" i="22"/>
  <c r="D150" i="22" s="1"/>
  <c r="B73" i="29" s="1"/>
  <c r="D319" i="24"/>
  <c r="D349" i="18"/>
  <c r="D350" i="18" s="1"/>
  <c r="B116" i="29" s="1"/>
  <c r="D197" i="21"/>
  <c r="D198" i="21" s="1"/>
  <c r="B11" i="21" s="1"/>
  <c r="D197" i="25"/>
  <c r="D198" i="25" s="1"/>
  <c r="B11" i="25" s="1"/>
  <c r="D349" i="26"/>
  <c r="D350" i="26" s="1"/>
  <c r="D504" i="26"/>
  <c r="D505" i="26" s="1"/>
  <c r="B12" i="26" s="1"/>
  <c r="D504" i="22"/>
  <c r="D505" i="22" s="1"/>
  <c r="B12" i="22" s="1"/>
  <c r="D504" i="20"/>
  <c r="D505" i="20" s="1"/>
  <c r="B12" i="20" s="1"/>
  <c r="B53" i="29"/>
  <c r="B93" i="29"/>
  <c r="B75" i="29"/>
  <c r="B128" i="29"/>
  <c r="B101" i="29"/>
  <c r="B100" i="29"/>
  <c r="B55" i="29"/>
  <c r="B99" i="29"/>
  <c r="B126" i="29"/>
  <c r="B107" i="29"/>
  <c r="B71" i="29"/>
  <c r="A8" i="16"/>
  <c r="B192" i="29"/>
  <c r="B129" i="29"/>
  <c r="B127" i="29"/>
  <c r="B120" i="29"/>
  <c r="B119" i="29"/>
  <c r="B118" i="29"/>
  <c r="B117" i="29"/>
  <c r="B111" i="29"/>
  <c r="B110" i="29"/>
  <c r="B108" i="29"/>
  <c r="B102" i="29"/>
  <c r="B92" i="29"/>
  <c r="B91" i="29"/>
  <c r="B90" i="29"/>
  <c r="B84" i="29"/>
  <c r="B83" i="29"/>
  <c r="B82" i="29"/>
  <c r="B81" i="29"/>
  <c r="B72" i="29"/>
  <c r="B74" i="29"/>
  <c r="B66" i="29"/>
  <c r="B65" i="29"/>
  <c r="B64" i="29"/>
  <c r="B63" i="29"/>
  <c r="B57" i="29"/>
  <c r="B56" i="29"/>
  <c r="B54" i="29"/>
  <c r="B188" i="29" l="1"/>
  <c r="D504" i="18"/>
  <c r="D505" i="18" s="1"/>
  <c r="B12" i="18" s="1"/>
  <c r="B191" i="29"/>
  <c r="D504" i="24"/>
  <c r="D505" i="24" s="1"/>
  <c r="B12" i="24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5" i="29" l="1"/>
  <c r="B3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<sst xmlns="http://schemas.openxmlformats.org/spreadsheetml/2006/main" count="4488" uniqueCount="475">
  <si>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</si>
  <si>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</si>
  <si>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</si>
  <si>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</si>
  <si>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</si>
  <si>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</si>
  <si>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</si>
  <si>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</si>
  <si>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</si>
  <si>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</si>
  <si>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</si>
  <si>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</si>
  <si>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</si>
  <si>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</si>
  <si>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</si>
  <si>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</si>
  <si>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</si>
  <si>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</si>
  <si>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</si>
  <si>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</si>
  <si>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</si>
  <si>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</si>
  <si>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</si>
  <si>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</si>
  <si>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</si>
  <si>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</si>
  <si>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</si>
  <si>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</si>
  <si>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</si>
  <si>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</si>
  <si>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</si>
  <si>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</si>
  <si>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</si>
  <si>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</si>
  <si>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</si>
  <si>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</si>
  <si>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</si>
  <si>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</si>
  <si>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</si>
  <si>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</si>
  <si>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</si>
  <si>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</si>
  <si>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</si>
  <si>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</si>
  <si>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</si>
  <si>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</si>
  <si>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</si>
  <si>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</si>
  <si>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</si>
  <si>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</si>
  <si>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</si>
  <si>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</si>
  <si>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</si>
  <si>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</si>
  <si>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</si>
  <si>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</si>
  <si>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</si>
  <si>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</si>
  <si>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</si>
  <si>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</si>
  <si>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</si>
  <si>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</si>
  <si>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</si>
  <si>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</si>
  <si>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</si>
  <si>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</si>
  <si>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</si>
  <si>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</si>
  <si>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</si>
  <si>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</si>
  <si>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</si>
  <si>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</si>
  <si>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</si>
  <si>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</si>
  <si>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</si>
  <si>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</si>
  <si>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</si>
  <si>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</si>
  <si>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</si>
  <si>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</si>
  <si>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</si>
  <si>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</si>
  <si>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</si>
  <si>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</si>
  <si>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</si>
  <si>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</si>
  <si>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</si>
  <si>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</si>
  <si>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</si>
  <si>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</si>
  <si>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</si>
  <si>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</si>
  <si>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</si>
  <si>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</si>
  <si>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</si>
  <si>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</si>
  <si>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</si>
  <si>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</si>
  <si>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</si>
  <si>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</si>
  <si>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</si>
  <si>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</si>
  <si>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</si>
  <si>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</si>
  <si>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</si>
  <si>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</si>
  <si>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</si>
  <si>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</si>
  <si>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</si>
  <si>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</si>
  <si>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</si>
  <si>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</si>
  <si>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</si>
  <si>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</si>
  <si>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</si>
  <si>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</si>
  <si>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</si>
  <si>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</si>
  <si>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</si>
  <si>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</si>
  <si>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</si>
  <si>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</si>
  <si>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</si>
  <si>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</si>
  <si>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</si>
  <si>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</si>
  <si>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</si>
  <si>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</si>
  <si>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</si>
  <si>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</si>
  <si>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</si>
  <si>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</si>
  <si>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</si>
  <si>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</si>
  <si>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</si>
  <si>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</si>
  <si>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</si>
  <si>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</si>
  <si>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</si>
  <si>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</si>
  <si>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</si>
  <si>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</si>
  <si>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</si>
  <si>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</si>
  <si>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</si>
  <si>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</si>
  <si>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</si>
  <si>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</si>
  <si>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</si>
  <si>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</si>
  <si>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</si>
  <si>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</si>
  <si>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</si>
  <si>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</si>
  <si>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</si>
  <si>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</si>
  <si>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</si>
  <si>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</si>
  <si>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</si>
  <si>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</si>
  <si>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</si>
  <si>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</si>
  <si>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</si>
  <si>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</si>
  <si>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</si>
  <si>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</si>
  <si>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</si>
  <si>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</si>
  <si>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</si>
  <si>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</si>
  <si>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</si>
  <si>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</si>
  <si>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</si>
  <si>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</si>
  <si>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</si>
  <si>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</si>
  <si>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</si>
  <si>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</si>
  <si>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</si>
  <si>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</si>
  <si>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</si>
  <si>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</si>
  <si>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</si>
  <si>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</si>
  <si>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</si>
  <si>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</si>
  <si>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</si>
  <si>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</si>
  <si>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</si>
  <si>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</si>
  <si>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</si>
  <si>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</si>
  <si>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</si>
  <si>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</si>
  <si>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</si>
  <si>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</si>
  <si>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</si>
  <si>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</si>
  <si>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</si>
  <si>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</si>
  <si>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</si>
  <si>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</si>
  <si>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</si>
  <si>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</si>
  <si>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</si>
  <si>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</si>
  <si>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</si>
  <si>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</si>
  <si>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</si>
  <si>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</si>
  <si>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</si>
  <si>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</si>
  <si>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</si>
  <si>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</si>
  <si>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</si>
  <si>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</si>
  <si>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</si>
  <si>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</si>
  <si>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</si>
  <si>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</si>
  <si>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</si>
  <si>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</si>
  <si>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</si>
  <si>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</si>
  <si>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</si>
  <si>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</si>
  <si>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</si>
  <si>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</si>
  <si>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</si>
  <si>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</si>
  <si>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</si>
  <si>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</si>
  <si>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</si>
  <si>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</si>
  <si>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</si>
  <si>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</si>
  <si>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</si>
  <si>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</si>
  <si>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</si>
  <si>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</si>
  <si>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</si>
  <si>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</si>
  <si>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</si>
  <si>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</si>
  <si>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</si>
  <si>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</si>
  <si>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</si>
  <si>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</si>
  <si>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</si>
  <si>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</si>
  <si>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</si>
  <si>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</si>
  <si>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</si>
  <si>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</si>
  <si>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</si>
  <si>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</si>
  <si>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</si>
  <si>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</si>
  <si>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</si>
  <si>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</si>
  <si>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</si>
  <si>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</si>
  <si>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</si>
  <si>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</si>
  <si>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</si>
  <si>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</si>
  <si>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</si>
  <si>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</si>
  <si>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</si>
  <si>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</si>
  <si>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</si>
  <si>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</si>
  <si>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</si>
  <si>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</si>
  <si>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</si>
  <si>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</si>
  <si>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</si>
  <si>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</si>
  <si>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</si>
  <si>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</si>
  <si>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</si>
  <si>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</si>
  <si>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</si>
  <si>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</si>
  <si>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</si>
  <si>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</si>
  <si>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</si>
  <si>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</si>
  <si>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</si>
  <si>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</si>
  <si>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</si>
  <si>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</si>
  <si>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</si>
  <si>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</si>
  <si>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</si>
  <si>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</si>
  <si>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</si>
  <si>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</si>
  <si>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</si>
  <si>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</si>
  <si>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</si>
  <si>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</si>
  <si>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</si>
  <si>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</si>
  <si>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</si>
  <si>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</si>
  <si>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</si>
  <si>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</si>
  <si>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</si>
  <si>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</si>
  <si>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</si>
  <si>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</si>
  <si>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</si>
  <si>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</si>
  <si>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</si>
  <si>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</si>
  <si>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</si>
  <si>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</si>
  <si>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</si>
  <si>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</si>
  <si>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</si>
  <si>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</si>
  <si>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</si>
  <si>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</si>
  <si>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</si>
  <si>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</si>
  <si>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</si>
  <si>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</si>
  <si>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</si>
  <si>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</si>
  <si>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</si>
  <si>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</si>
  <si>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</si>
  <si>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</si>
  <si>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</si>
  <si>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</si>
  <si>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</si>
  <si>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</si>
  <si>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</si>
  <si>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</si>
  <si>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</si>
  <si>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</si>
  <si>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</si>
  <si>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</si>
  <si>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</si>
  <si>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</si>
  <si>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</si>
  <si>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</si>
  <si>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</si>
  <si>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</si>
  <si>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</si>
  <si>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</si>
  <si>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</si>
  <si>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</si>
  <si>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</si>
  <si>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</si>
  <si>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</si>
  <si>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</si>
  <si>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</si>
  <si>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</si>
  <si>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</si>
  <si>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</si>
  <si>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</si>
  <si>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</si>
  <si>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</si>
  <si>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</si>
  <si>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</si>
  <si>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</si>
  <si>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</si>
  <si>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</si>
  <si>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</si>
  <si>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</si>
  <si>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</si>
  <si>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</si>
  <si>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</si>
  <si>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</si>
  <si>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</si>
  <si>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</si>
  <si>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</si>
  <si>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</si>
  <si>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</si>
  <si>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</si>
  <si>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</si>
  <si>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</si>
  <si>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</si>
  <si>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</si>
  <si>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</si>
  <si>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</si>
  <si>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</si>
  <si>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</si>
  <si>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</si>
  <si>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</si>
  <si>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</si>
  <si>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</si>
  <si>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</si>
  <si>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</si>
  <si>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</si>
  <si>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</si>
  <si>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</si>
  <si>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</si>
  <si>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</si>
  <si>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</si>
  <si>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</si>
  <si>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</si>
  <si>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</si>
  <si>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</si>
  <si>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</si>
  <si>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</si>
  <si>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</si>
  <si>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</si>
  <si>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</si>
  <si>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Le quai de réception manquait de propreté</t>
  </si>
  <si>
    <t xml:space="preserve">Correct </t>
  </si>
  <si>
    <t xml:space="preserve">Plan en cours </t>
  </si>
  <si>
    <t>Les plaques de cuisson à pain sont usées, la couche antiadhésive est écaillée</t>
  </si>
  <si>
    <t xml:space="preserve">Renforcer le nettoyage de la zone externe de réception </t>
  </si>
  <si>
    <t>Les horaires de sortie des déchets n'étaient pas fixés et affichés.</t>
  </si>
  <si>
    <t>Mme Samah SLAIMI</t>
  </si>
  <si>
    <t>Température affichée 3,9°C 
Température mesurée 4°C</t>
  </si>
  <si>
    <t>Température affichée 5°C 
Température mesurée 5°C</t>
  </si>
  <si>
    <t>Température affichée 6,3°C 
Température mesurée 3,2°C</t>
  </si>
  <si>
    <t>Absence de produits casse le jour de l'audit</t>
  </si>
  <si>
    <t>Température à cœur Daurade sur étal 0,6°C, conforme</t>
  </si>
  <si>
    <t>Température affichée 5,7°C 
Température mesurée 6,1°C</t>
  </si>
  <si>
    <t xml:space="preserve">Le produit Carrefour N°1 Viennoiserie : La nouvelle DLC sur l'étiquette balance dépasse la DLC de l'étiquette d'origine. </t>
  </si>
  <si>
    <t>Revoir la durée de vie du produit N°1 viennoiserie</t>
  </si>
  <si>
    <t>Local poubelle aéré mais sans climatisation</t>
  </si>
  <si>
    <t>La température de fin de cuisson des poulets de la date du 08 et 07 mars 2017 était à 60°C &lt; 80°C, non conforme</t>
  </si>
  <si>
    <t>Les informations sur les enregistrements du cadencier de cuisson du 08 et 07 mars 2017 ne sont pas correctes (l'heure d'exposition 8h alors que l'heure de cuisson était à 9h)</t>
  </si>
  <si>
    <t>Utiliser correctement le cadencier de cuisson</t>
  </si>
  <si>
    <t>Réparer le système à pédale des poubelles</t>
  </si>
  <si>
    <t>Le système à pédale des poubelles du rayon fruits et légumes et rayon traiteur n'est pas fonctionnel</t>
  </si>
  <si>
    <t>L'identification et le datage sur les sacs des viennoiseries surgelées ne sont pas lisibles.</t>
  </si>
  <si>
    <t>La poignée du rôtissoire est abîmée</t>
  </si>
  <si>
    <t>Réparer la poignée</t>
  </si>
  <si>
    <t>Revoir la durée de vie pour chaque produit entreposé après ouverture.</t>
  </si>
  <si>
    <t>Jambon poulet fumé (date d'entame 25/01/17) et Jambon de bœuf (date d'entame 13/02/17) : La période d'exposition de ces produits est très longue</t>
  </si>
  <si>
    <t>Les présentoirs en rotin sont moisis</t>
  </si>
  <si>
    <t>Renforcer le nettoyage de ces équipements</t>
  </si>
  <si>
    <t>Remplacer les chevalets</t>
  </si>
  <si>
    <t>La pelle est rouillée</t>
  </si>
  <si>
    <t>Réparer la pelle</t>
  </si>
  <si>
    <t>Vérifier systématiquement la DLC des produits exposés</t>
  </si>
  <si>
    <t>Présence de yaourt "Vitalait" dont la DLC est dépassée (07 mars 2017)</t>
  </si>
  <si>
    <t>Directeur du Magasin &amp; Chef secteur PFT</t>
  </si>
  <si>
    <t>Atteindre la température de 80°C à cœur du produit en fin de cuisson</t>
  </si>
  <si>
    <t xml:space="preserve">Présence de fraise moisies dans quelques barquettes du fournisseur "Sanlucar". </t>
  </si>
  <si>
    <t>Les chevalets sont abîmés</t>
  </si>
  <si>
    <t>Mourouj 4</t>
  </si>
  <si>
    <t>Dr Hend KAMOUN</t>
  </si>
  <si>
    <t>Utilisation d'une ancienne version de fiche de contrôle a la reception de poissons. Manque d'enregistrement du contrôle a la reception des fromages et charcuteries livrés par l'entrepot. Manque d'enregistrement du contrôle a la reception des poissons recus le 12/06/17</t>
  </si>
  <si>
    <t>manque le rapport d'audit au niveau réception</t>
  </si>
  <si>
    <t>revetement du sol rugueux difficile a nettoyer et à désinfecter</t>
  </si>
  <si>
    <t>entreposage du pain pré cuit dans la chambre froide fromages</t>
  </si>
  <si>
    <t>poids pain sans sel non conforme poids vérifié 194g par rapport au poids indiqué sur etiquette 200g</t>
  </si>
  <si>
    <t>prévoir un gobelet pour le dosage de l'eau de javel et marquer le bac afin d'assurer la quantité d'eau exacte</t>
  </si>
  <si>
    <t>panier de la friteuse sale</t>
  </si>
  <si>
    <t>La poignée de la rôtissoire est abîmée</t>
  </si>
  <si>
    <t>personnel ne portant pas de chaussures de travail</t>
  </si>
  <si>
    <t>un des DEIV en charcuterie est non fonctionnel</t>
  </si>
  <si>
    <t>température vérifiée du meuble 2,7°C et celle affichée 5,4°C</t>
  </si>
  <si>
    <t>charcuterie: présence d’un excès de givre au niveau meuble stockage</t>
  </si>
  <si>
    <t>manque d'identification des dates de reception des poissons dans la chambre froide</t>
  </si>
  <si>
    <t>prévoir  un produit desinfectant pour le thermomètre</t>
  </si>
  <si>
    <t>température affichée au niveau de la chambre froide 5,5°C et température verifiée 5°C</t>
  </si>
  <si>
    <t>En poissonnerie l'accès au poste lave main est bloqué par la table de travail</t>
  </si>
  <si>
    <t>température a cœur de poissons daurade 1,5°C</t>
  </si>
  <si>
    <t>thermometre afficheur non fonctionnel du bac refrigéré pastèque decoupée, température verifiée 17°C</t>
  </si>
  <si>
    <t>Linéaire danette surchargée</t>
  </si>
  <si>
    <t>thermomètre afficheur coté danette non fonctionnel</t>
  </si>
  <si>
    <t>éviter l’utilisation de pot de ricotte pour le prélèvement de salaisons</t>
  </si>
  <si>
    <t>manque de distributeur papier dans les vestiaires homme</t>
  </si>
  <si>
    <t>non fonctionnel</t>
  </si>
  <si>
    <t>absence d'eau chaude en charcuterie poissons et traiteur</t>
  </si>
  <si>
    <t>Le système à pédale des poubelles du rayon boul/pat n'est pas fonctionnel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</si>
</sst>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 Light"/>
      <family val="2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/>
    </xf>
    <xf numFmtId="10" fontId="0" fillId="0" borderId="1" xfId="0" applyNumberFormat="1" applyBorder="1" applyAlignment="1" applyProtection="1">
      <alignment wrapText="1"/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10" fontId="24" fillId="0" borderId="1" xfId="0" applyNumberFormat="1" applyFont="1" applyBorder="1" applyAlignment="1" applyProtection="1">
      <alignment vertical="center" wrapText="1"/>
      <protection locked="0"/>
    </xf>
    <xf numFmtId="10" fontId="0" fillId="0" borderId="1" xfId="0" applyNumberFormat="1" applyBorder="1" applyAlignment="1" applyProtection="1">
      <alignment horizontal="left" vertical="top" wrapText="1"/>
      <protection locked="0"/>
    </xf>
    <xf numFmtId="10" fontId="0" fillId="0" borderId="1" xfId="0" applyNumberFormat="1" applyBorder="1" applyAlignment="1" applyProtection="1">
      <alignment vertical="top" wrapText="1"/>
      <protection locked="0"/>
    </xf>
    <xf numFmtId="10" fontId="0" fillId="0" borderId="7" xfId="0" applyNumberFormat="1" applyBorder="1" applyAlignment="1" applyProtection="1">
      <alignment wrapText="1"/>
      <protection locked="0"/>
    </xf>
    <xf numFmtId="0" fontId="54" fillId="2" borderId="1" xfId="1" applyFont="1" applyFill="1" applyBorder="1" applyAlignment="1" applyProtection="1">
      <alignment horizontal="left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  <xf numFmtId="0" fontId="0" fillId="0" borderId="1" xfId="0" applyBorder="1" applyAlignment="1" applyProtection="1">
      <alignment wrapText="1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E5-47CA-A791-F65D24FC09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E5-47CA-A791-F65D24FC09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1351040"/>
        <c:axId val="191361024"/>
      </c:barChart>
      <c:catAx>
        <c:axId val="19135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1361024"/>
        <c:crosses val="autoZero"/>
        <c:auto val="1"/>
        <c:lblAlgn val="ctr"/>
        <c:lblOffset val="100"/>
        <c:noMultiLvlLbl val="0"/>
      </c:catAx>
      <c:valAx>
        <c:axId val="19136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135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DB2-48C9-8BBB-D531662EEC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DB2-48C9-8BBB-D531662EEC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387328"/>
        <c:axId val="192397312"/>
      </c:barChart>
      <c:catAx>
        <c:axId val="19238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397312"/>
        <c:crosses val="autoZero"/>
        <c:auto val="1"/>
        <c:lblAlgn val="ctr"/>
        <c:lblOffset val="100"/>
        <c:noMultiLvlLbl val="0"/>
      </c:catAx>
      <c:valAx>
        <c:axId val="19239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38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8A2-4DE0-A9AC-4614975BA5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8A2-4DE0-A9AC-4614975BA5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432000"/>
        <c:axId val="192433536"/>
      </c:barChart>
      <c:catAx>
        <c:axId val="19243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433536"/>
        <c:crosses val="autoZero"/>
        <c:auto val="1"/>
        <c:lblAlgn val="ctr"/>
        <c:lblOffset val="100"/>
        <c:noMultiLvlLbl val="0"/>
      </c:catAx>
      <c:valAx>
        <c:axId val="19243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43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C6-4D2E-86EB-4A141C6A776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C6-4D2E-86EB-4A141C6A7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480768"/>
        <c:axId val="192482304"/>
      </c:barChart>
      <c:catAx>
        <c:axId val="19248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482304"/>
        <c:crosses val="autoZero"/>
        <c:auto val="1"/>
        <c:lblAlgn val="ctr"/>
        <c:lblOffset val="100"/>
        <c:noMultiLvlLbl val="0"/>
      </c:catAx>
      <c:valAx>
        <c:axId val="19248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48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8F-47C0-91E5-F4D5F2CBCFF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8F-47C0-91E5-F4D5F2CBCFF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529536"/>
        <c:axId val="192531072"/>
      </c:barChart>
      <c:catAx>
        <c:axId val="19252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531072"/>
        <c:crosses val="autoZero"/>
        <c:auto val="1"/>
        <c:lblAlgn val="ctr"/>
        <c:lblOffset val="100"/>
        <c:noMultiLvlLbl val="0"/>
      </c:catAx>
      <c:valAx>
        <c:axId val="19253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52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7B9-4B8A-87B5-14D8EE4C6A5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7B9-4B8A-87B5-14D8EE4C6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709376"/>
        <c:axId val="192710912"/>
      </c:barChart>
      <c:catAx>
        <c:axId val="19270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710912"/>
        <c:crosses val="autoZero"/>
        <c:auto val="1"/>
        <c:lblAlgn val="ctr"/>
        <c:lblOffset val="100"/>
        <c:noMultiLvlLbl val="0"/>
      </c:catAx>
      <c:valAx>
        <c:axId val="19271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70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2FF-443D-86D0-D35EEACD81B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2FF-443D-86D0-D35EEACD81B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3024384"/>
        <c:axId val="193025920"/>
      </c:barChart>
      <c:catAx>
        <c:axId val="19302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025920"/>
        <c:crosses val="autoZero"/>
        <c:auto val="1"/>
        <c:lblAlgn val="ctr"/>
        <c:lblOffset val="100"/>
        <c:noMultiLvlLbl val="0"/>
      </c:catAx>
      <c:valAx>
        <c:axId val="19302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302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0.95192307692307687</c:v>
                </c:pt>
                <c:pt idx="1">
                  <c:v>0.92056074766355145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C3-4926-A9EF-3EBEE4648E8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C3-4926-A9EF-3EBEE4648E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741760"/>
        <c:axId val="192742912"/>
      </c:barChart>
      <c:catAx>
        <c:axId val="19274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742912"/>
        <c:crosses val="autoZero"/>
        <c:auto val="1"/>
        <c:lblAlgn val="ctr"/>
        <c:lblOffset val="100"/>
        <c:noMultiLvlLbl val="0"/>
      </c:catAx>
      <c:valAx>
        <c:axId val="19274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74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0.92682926829268297</c:v>
                </c:pt>
                <c:pt idx="1">
                  <c:v>0.98577235772357719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129-48C2-AE74-49E8FA0F96D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129-48C2-AE74-49E8FA0F96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789888"/>
        <c:axId val="192795776"/>
      </c:barChart>
      <c:catAx>
        <c:axId val="1927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795776"/>
        <c:crosses val="autoZero"/>
        <c:auto val="1"/>
        <c:lblAlgn val="ctr"/>
        <c:lblOffset val="100"/>
        <c:noMultiLvlLbl val="0"/>
      </c:catAx>
      <c:valAx>
        <c:axId val="19279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7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0.93937617260787998</c:v>
                </c:pt>
                <c:pt idx="1">
                  <c:v>0.95316655269356432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598-40BC-8593-2B048651EEE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598-40BC-8593-2B048651E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2891520"/>
        <c:axId val="192901504"/>
        <c:extLst xmlns:c16r2="http://schemas.microsoft.com/office/drawing/2015/06/chart"/>
      </c:barChart>
      <c:catAx>
        <c:axId val="19289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901504"/>
        <c:crosses val="autoZero"/>
        <c:auto val="1"/>
        <c:lblAlgn val="ctr"/>
        <c:lblOffset val="100"/>
        <c:noMultiLvlLbl val="0"/>
      </c:catAx>
      <c:valAx>
        <c:axId val="1929015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89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73-4609-81A3-8DD134353F98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73-4609-81A3-8DD134353F98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73-4609-81A3-8DD134353F98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73-4609-81A3-8DD134353F98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E73-4609-81A3-8DD134353F98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73-4609-81A3-8DD134353F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0.44642857142857145</c:v>
                </c:pt>
                <c:pt idx="1">
                  <c:v>0.69444444444444442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E73-4609-81A3-8DD134353F9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E73-4609-81A3-8DD134353F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2943232"/>
        <c:axId val="192944768"/>
        <c:extLst xmlns:c16r2="http://schemas.microsoft.com/office/drawing/2015/06/chart"/>
      </c:barChart>
      <c:catAx>
        <c:axId val="1929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944768"/>
        <c:crosses val="autoZero"/>
        <c:auto val="1"/>
        <c:lblAlgn val="ctr"/>
        <c:lblOffset val="100"/>
        <c:noMultiLvlLbl val="0"/>
      </c:catAx>
      <c:valAx>
        <c:axId val="19294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94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0.8571428571428571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EE-420F-9452-FB62630170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2EE-420F-9452-FB62630170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1928192"/>
        <c:axId val="191929728"/>
      </c:barChart>
      <c:catAx>
        <c:axId val="19192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1929728"/>
        <c:crosses val="autoZero"/>
        <c:auto val="1"/>
        <c:lblAlgn val="ctr"/>
        <c:lblOffset val="100"/>
        <c:noMultiLvlLbl val="0"/>
      </c:catAx>
      <c:valAx>
        <c:axId val="19192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192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0.98571428571428577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953-47C6-B9F8-FC7A1443413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953-47C6-B9F8-FC7A1443413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1985152"/>
        <c:axId val="191986688"/>
      </c:barChart>
      <c:catAx>
        <c:axId val="19198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1986688"/>
        <c:crosses val="autoZero"/>
        <c:auto val="1"/>
        <c:lblAlgn val="ctr"/>
        <c:lblOffset val="100"/>
        <c:noMultiLvlLbl val="0"/>
      </c:catAx>
      <c:valAx>
        <c:axId val="19198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198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0.98076923076923073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A83-4EBC-BE74-398163AF12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A83-4EBC-BE74-398163AF12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087168"/>
        <c:axId val="192088704"/>
      </c:barChart>
      <c:catAx>
        <c:axId val="19208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088704"/>
        <c:crosses val="autoZero"/>
        <c:auto val="1"/>
        <c:lblAlgn val="ctr"/>
        <c:lblOffset val="100"/>
        <c:noMultiLvlLbl val="0"/>
      </c:catAx>
      <c:valAx>
        <c:axId val="19208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08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119-41A3-932E-8E57A2C0F31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119-41A3-932E-8E57A2C0F31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145664"/>
        <c:axId val="192155648"/>
      </c:barChart>
      <c:catAx>
        <c:axId val="19214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155648"/>
        <c:crosses val="autoZero"/>
        <c:auto val="1"/>
        <c:lblAlgn val="ctr"/>
        <c:lblOffset val="100"/>
        <c:noMultiLvlLbl val="0"/>
      </c:catAx>
      <c:valAx>
        <c:axId val="19215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14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02-44B7-B7CE-F14E08E1E8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202-44B7-B7CE-F14E08E1E8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194432"/>
        <c:axId val="192195968"/>
      </c:barChart>
      <c:catAx>
        <c:axId val="19219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195968"/>
        <c:crosses val="autoZero"/>
        <c:auto val="1"/>
        <c:lblAlgn val="ctr"/>
        <c:lblOffset val="100"/>
        <c:noMultiLvlLbl val="0"/>
      </c:catAx>
      <c:valAx>
        <c:axId val="19219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19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47-4153-9FCD-B56A8896298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47-4153-9FCD-B56A8896298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263680"/>
        <c:axId val="192265216"/>
      </c:barChart>
      <c:catAx>
        <c:axId val="19226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265216"/>
        <c:crosses val="autoZero"/>
        <c:auto val="1"/>
        <c:lblAlgn val="ctr"/>
        <c:lblOffset val="100"/>
        <c:noMultiLvlLbl val="0"/>
      </c:catAx>
      <c:valAx>
        <c:axId val="19226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26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A8-4FC3-BC1B-B57CD897980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A8-4FC3-BC1B-B57CD89798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619648"/>
        <c:axId val="192621184"/>
      </c:barChart>
      <c:catAx>
        <c:axId val="1926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621184"/>
        <c:crosses val="autoZero"/>
        <c:auto val="1"/>
        <c:lblAlgn val="ctr"/>
        <c:lblOffset val="100"/>
        <c:noMultiLvlLbl val="0"/>
      </c:catAx>
      <c:valAx>
        <c:axId val="19262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61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0.859375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A9-4134-ADFD-5FB58E0F3E7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A9-4134-ADFD-5FB58E0F3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670336"/>
        <c:axId val="192672128"/>
      </c:barChart>
      <c:catAx>
        <c:axId val="19267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672128"/>
        <c:crosses val="autoZero"/>
        <c:auto val="1"/>
        <c:lblAlgn val="ctr"/>
        <c:lblOffset val="100"/>
        <c:noMultiLvlLbl val="0"/>
      </c:catAx>
      <c:valAx>
        <c:axId val="19267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6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2" zoomScaleNormal="100" zoomScaleSheetLayoutView="100" workbookViewId="0">
      <selection activeCell="B190" sqref="B190:C190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4" t="s">
        <v>379</v>
      </c>
      <c r="B18" s="284"/>
      <c r="C18" s="284"/>
      <c r="D18" s="285" t="s">
        <v>448</v>
      </c>
      <c r="E18" s="285"/>
      <c r="F18" s="285"/>
      <c r="G18" s="285"/>
      <c r="H18" s="285"/>
      <c r="I18" s="285"/>
      <c r="J18" s="285"/>
      <c r="K18" s="285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6" t="s">
        <v>380</v>
      </c>
      <c r="B21" s="286"/>
      <c r="C21" s="286"/>
      <c r="D21" s="286"/>
      <c r="E21" s="286"/>
      <c r="F21" s="286"/>
      <c r="G21" s="286"/>
      <c r="H21" s="286"/>
      <c r="I21" s="286"/>
      <c r="J21" s="286"/>
      <c r="K21" s="286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80" t="s">
        <v>382</v>
      </c>
      <c r="C23" s="280"/>
      <c r="D23" s="199"/>
      <c r="E23" s="199"/>
      <c r="F23" s="199"/>
      <c r="G23" s="199"/>
      <c r="H23" s="199"/>
      <c r="I23" s="199"/>
      <c r="J23" s="198" t="str">
        <f>D18</f>
        <v>Mourouj 4</v>
      </c>
    </row>
    <row r="24" spans="1:11" ht="33" customHeight="1" x14ac:dyDescent="0.25">
      <c r="A24" s="207" t="s">
        <v>383</v>
      </c>
      <c r="B24" s="279">
        <f>AVERAGE('A1 Exploitation'!D505,'A1 Technique'!D198)</f>
        <v>0.93937617260787998</v>
      </c>
      <c r="C24" s="279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9">
        <f>AVERAGE('A2 Exploitation'!D505,'A2 Technique'!D198)</f>
        <v>0.95316655269356432</v>
      </c>
      <c r="C25" s="279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9">
        <f>AVERAGE('A3 Exploitation'!D505,'A3 Technique'!D198)</f>
        <v>0</v>
      </c>
      <c r="C26" s="279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9">
        <f>AVERAGE('A4 Exploitation'!D505,'A4 Technique'!D198)</f>
        <v>0</v>
      </c>
      <c r="C27" s="279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9">
        <f>AVERAGE('A5 Exploitation'!D505,'A5 Technique'!D198)</f>
        <v>0</v>
      </c>
      <c r="C28" s="279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9">
        <f>AVERAGE('A6 Exploitation'!D505,'A6 Technique'!D198)</f>
        <v>0</v>
      </c>
      <c r="C29" s="279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80" t="s">
        <v>389</v>
      </c>
      <c r="C33" s="280"/>
      <c r="D33" s="199"/>
      <c r="E33" s="199"/>
      <c r="F33" s="199"/>
      <c r="G33" s="199"/>
      <c r="H33" s="199"/>
      <c r="I33" s="199"/>
      <c r="J33" s="198" t="str">
        <f>D18</f>
        <v>Mourouj 4</v>
      </c>
    </row>
    <row r="34" spans="1:10" ht="33" customHeight="1" x14ac:dyDescent="0.25">
      <c r="A34" s="207" t="s">
        <v>383</v>
      </c>
      <c r="B34" s="279">
        <f>'A1 Exploitation'!D505</f>
        <v>0.92682926829268297</v>
      </c>
      <c r="C34" s="279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9">
        <f>'A2 Exploitation'!D505</f>
        <v>0.98577235772357719</v>
      </c>
      <c r="C35" s="279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9">
        <f>'A3 Exploitation'!D505</f>
        <v>0</v>
      </c>
      <c r="C36" s="279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9">
        <f>'A4 Exploitation'!D505</f>
        <v>0</v>
      </c>
      <c r="C37" s="279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9">
        <f>'A5 Exploitation'!D505</f>
        <v>0</v>
      </c>
      <c r="C38" s="279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9">
        <f>'A6 Exploitation'!D505</f>
        <v>0</v>
      </c>
      <c r="C39" s="279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3" t="s">
        <v>390</v>
      </c>
      <c r="C42" s="283"/>
      <c r="D42" s="199"/>
      <c r="E42" s="199"/>
      <c r="F42" s="199"/>
      <c r="G42" s="199"/>
      <c r="H42" s="199"/>
      <c r="I42" s="199"/>
      <c r="J42" s="198" t="str">
        <f>D18</f>
        <v>Mourouj 4</v>
      </c>
    </row>
    <row r="43" spans="1:10" ht="33" customHeight="1" x14ac:dyDescent="0.25">
      <c r="A43" s="207" t="s">
        <v>383</v>
      </c>
      <c r="B43" s="279">
        <f>AVERAGE('A1 Exploitation'!D503, 'A1 Technique'!D196)</f>
        <v>0.44642857142857145</v>
      </c>
      <c r="C43" s="279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9">
        <f>AVERAGE('A2 Exploitation'!D503, 'A2 Technique'!D196)</f>
        <v>0.69444444444444442</v>
      </c>
      <c r="C44" s="279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9">
        <f>AVERAGE('A3 Exploitation'!D503, 'A3 Technique'!D196)</f>
        <v>0</v>
      </c>
      <c r="C45" s="279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9">
        <f>AVERAGE('A4 Exploitation'!D503, 'A4 Technique'!D196)</f>
        <v>0</v>
      </c>
      <c r="C46" s="279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9">
        <f>AVERAGE('A5 Exploitation'!D503, 'A5 Technique'!D196)</f>
        <v>0</v>
      </c>
      <c r="C47" s="279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9">
        <f>AVERAGE('A6 Exploitation'!D503, 'A6 Technique'!D196)</f>
        <v>0</v>
      </c>
      <c r="C48" s="279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80" t="s">
        <v>391</v>
      </c>
      <c r="C51" s="280"/>
      <c r="D51" s="199"/>
      <c r="E51" s="199"/>
      <c r="F51" s="199"/>
      <c r="G51" s="199"/>
      <c r="H51" s="199"/>
      <c r="I51" s="199"/>
      <c r="J51" s="198" t="str">
        <f>D18</f>
        <v>Mourouj 4</v>
      </c>
    </row>
    <row r="52" spans="1:10" ht="33" customHeight="1" x14ac:dyDescent="0.25">
      <c r="A52" s="207" t="s">
        <v>383</v>
      </c>
      <c r="B52" s="282">
        <f>'A1 Exploitation'!D41</f>
        <v>0.91666666666666663</v>
      </c>
      <c r="C52" s="282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2">
        <f>'A2 Exploitation'!D41</f>
        <v>0.91666666666666663</v>
      </c>
      <c r="C53" s="282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2">
        <f>'A3 Exploitation'!D41</f>
        <v>0</v>
      </c>
      <c r="C54" s="282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2">
        <f>'A4 Exploitation'!D41</f>
        <v>0</v>
      </c>
      <c r="C55" s="282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2">
        <f>'A5 Exploitation'!D41</f>
        <v>0</v>
      </c>
      <c r="C56" s="282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2">
        <f>'A6 Exploitation'!D41</f>
        <v>0</v>
      </c>
      <c r="C57" s="282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80" t="s">
        <v>392</v>
      </c>
      <c r="C60" s="280"/>
      <c r="D60" s="199"/>
      <c r="E60" s="199"/>
      <c r="F60" s="199"/>
      <c r="G60" s="199"/>
      <c r="H60" s="199"/>
      <c r="I60" s="199"/>
      <c r="J60" s="198" t="str">
        <f>D18</f>
        <v>Mourouj 4</v>
      </c>
    </row>
    <row r="61" spans="1:10" ht="33" customHeight="1" x14ac:dyDescent="0.25">
      <c r="A61" s="207" t="s">
        <v>383</v>
      </c>
      <c r="B61" s="279">
        <f>'A1 Exploitation'!D97</f>
        <v>0.8571428571428571</v>
      </c>
      <c r="C61" s="279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9">
        <f>'A2 Exploitation'!D97</f>
        <v>1</v>
      </c>
      <c r="C62" s="279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9">
        <f>'A3 Exploitation'!D97</f>
        <v>0</v>
      </c>
      <c r="C63" s="279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9">
        <f>'A4 Exploitation'!D97</f>
        <v>0</v>
      </c>
      <c r="C64" s="279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9">
        <f>'A5 Exploitation'!D97</f>
        <v>0</v>
      </c>
      <c r="C65" s="279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9">
        <f>'A6 Exploitation'!D97</f>
        <v>0</v>
      </c>
      <c r="C66" s="279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80" t="s">
        <v>393</v>
      </c>
      <c r="C69" s="280"/>
      <c r="D69" s="199"/>
      <c r="E69" s="199"/>
      <c r="F69" s="199"/>
      <c r="G69" s="199"/>
      <c r="H69" s="199"/>
      <c r="I69" s="199"/>
      <c r="J69" s="198" t="str">
        <f>D18</f>
        <v>Mourouj 4</v>
      </c>
    </row>
    <row r="70" spans="1:10" ht="33" customHeight="1" x14ac:dyDescent="0.25">
      <c r="A70" s="207" t="s">
        <v>383</v>
      </c>
      <c r="B70" s="279">
        <f>'A1 Exploitation'!D150</f>
        <v>0.84722222222222221</v>
      </c>
      <c r="C70" s="279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9">
        <f>'A2 Exploitation'!D150</f>
        <v>0.98571428571428577</v>
      </c>
      <c r="C71" s="279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9">
        <f>'A3 Exploitation'!D150</f>
        <v>0</v>
      </c>
      <c r="C72" s="279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9">
        <f>'A4 Exploitation'!D150</f>
        <v>0</v>
      </c>
      <c r="C73" s="279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9">
        <f>'A5 Exploitation'!D150</f>
        <v>0</v>
      </c>
      <c r="C74" s="279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9">
        <f>'A6 Exploitation'!D150</f>
        <v>0</v>
      </c>
      <c r="C75" s="279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80" t="s">
        <v>394</v>
      </c>
      <c r="C78" s="280"/>
      <c r="D78" s="199"/>
      <c r="E78" s="199"/>
      <c r="F78" s="199"/>
      <c r="G78" s="199"/>
      <c r="H78" s="199"/>
      <c r="I78" s="199"/>
      <c r="J78" s="198" t="str">
        <f>D18</f>
        <v>Mourouj 4</v>
      </c>
    </row>
    <row r="79" spans="1:10" ht="33" customHeight="1" x14ac:dyDescent="0.25">
      <c r="A79" s="207" t="s">
        <v>383</v>
      </c>
      <c r="B79" s="279">
        <f>'A1 Exploitation'!D190</f>
        <v>0.92307692307692313</v>
      </c>
      <c r="C79" s="279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9">
        <f>'A2 Exploitation'!D190</f>
        <v>0.98076923076923073</v>
      </c>
      <c r="C80" s="279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9">
        <f>'A3 Exploitation'!D190</f>
        <v>0</v>
      </c>
      <c r="C81" s="279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9">
        <f>'A4 Exploitation'!D190</f>
        <v>0</v>
      </c>
      <c r="C82" s="279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9">
        <f>'A5 Exploitation'!D190</f>
        <v>0</v>
      </c>
      <c r="C83" s="279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9">
        <f>'A6 Exploitation'!D190</f>
        <v>0</v>
      </c>
      <c r="C84" s="279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80" t="s">
        <v>395</v>
      </c>
      <c r="C87" s="280"/>
      <c r="D87" s="199"/>
      <c r="E87" s="199"/>
      <c r="F87" s="199"/>
      <c r="G87" s="199"/>
      <c r="H87" s="199"/>
      <c r="I87" s="199"/>
      <c r="J87" s="198" t="str">
        <f>D18</f>
        <v>Mourouj 4</v>
      </c>
    </row>
    <row r="88" spans="1:10" ht="33" customHeight="1" x14ac:dyDescent="0.25">
      <c r="A88" s="207" t="s">
        <v>383</v>
      </c>
      <c r="B88" s="279" t="e">
        <f>'A1 Exploitation'!D246</f>
        <v>#DIV/0!</v>
      </c>
      <c r="C88" s="279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9">
        <f>'A2 Exploitation'!D246</f>
        <v>1</v>
      </c>
      <c r="C89" s="279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9">
        <f>'A3 Exploitation'!D246</f>
        <v>0</v>
      </c>
      <c r="C90" s="279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9">
        <f>'A4 Exploitation'!D246</f>
        <v>0</v>
      </c>
      <c r="C91" s="279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9">
        <f>'A5 Exploitation'!D246</f>
        <v>0</v>
      </c>
      <c r="C92" s="279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9">
        <f>'A6 Exploitation'!D246</f>
        <v>0</v>
      </c>
      <c r="C93" s="279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80" t="s">
        <v>396</v>
      </c>
      <c r="C96" s="280"/>
      <c r="D96" s="199"/>
      <c r="E96" s="199"/>
      <c r="F96" s="199"/>
      <c r="G96" s="199"/>
      <c r="H96" s="199"/>
      <c r="I96" s="199"/>
      <c r="J96" s="198" t="str">
        <f>D18</f>
        <v>Mourouj 4</v>
      </c>
    </row>
    <row r="97" spans="1:10" ht="33" customHeight="1" x14ac:dyDescent="0.25">
      <c r="A97" s="207" t="s">
        <v>383</v>
      </c>
      <c r="B97" s="279">
        <f>'A1 Exploitation'!D289</f>
        <v>1</v>
      </c>
      <c r="C97" s="279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9">
        <f>'A2 Exploitation'!D289</f>
        <v>0.96551724137931039</v>
      </c>
      <c r="C98" s="279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9">
        <f>'A3 Exploitation'!D289</f>
        <v>0</v>
      </c>
      <c r="C99" s="279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9">
        <f>'A4 Exploitation'!D289</f>
        <v>0</v>
      </c>
      <c r="C100" s="279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9">
        <f>'A5 Exploitation'!D289</f>
        <v>0</v>
      </c>
      <c r="C101" s="279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9">
        <f>'A6 Exploitation'!D289</f>
        <v>0</v>
      </c>
      <c r="C102" s="279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80" t="s">
        <v>397</v>
      </c>
      <c r="C105" s="280"/>
      <c r="D105" s="199"/>
      <c r="E105" s="199"/>
      <c r="F105" s="199"/>
      <c r="G105" s="199"/>
      <c r="H105" s="199"/>
      <c r="I105" s="199"/>
      <c r="J105" s="198" t="str">
        <f>D18</f>
        <v>Mourouj 4</v>
      </c>
    </row>
    <row r="106" spans="1:10" ht="33" customHeight="1" x14ac:dyDescent="0.25">
      <c r="A106" s="207" t="s">
        <v>383</v>
      </c>
      <c r="B106" s="279">
        <f>'A1 Exploitation'!D322</f>
        <v>0.97368421052631582</v>
      </c>
      <c r="C106" s="279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9">
        <f>'A2 Exploitation'!D322</f>
        <v>1</v>
      </c>
      <c r="C107" s="279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9">
        <f>'A3 Exploitation'!D322</f>
        <v>0</v>
      </c>
      <c r="C108" s="279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9">
        <f>'A4 Exploitation'!D322</f>
        <v>0</v>
      </c>
      <c r="C109" s="279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9">
        <f>'A5 Exploitation'!D322</f>
        <v>0</v>
      </c>
      <c r="C110" s="279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9">
        <f>'A6 Exploitation'!D322</f>
        <v>0</v>
      </c>
      <c r="C111" s="279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80" t="s">
        <v>398</v>
      </c>
      <c r="C114" s="280"/>
      <c r="D114" s="199"/>
      <c r="E114" s="199"/>
      <c r="F114" s="199"/>
      <c r="G114" s="199"/>
      <c r="H114" s="199"/>
      <c r="I114" s="199"/>
      <c r="J114" s="198" t="str">
        <f>D18</f>
        <v>Mourouj 4</v>
      </c>
    </row>
    <row r="115" spans="1:10" ht="33" customHeight="1" x14ac:dyDescent="0.25">
      <c r="A115" s="207" t="s">
        <v>383</v>
      </c>
      <c r="B115" s="279">
        <f>'A1 Exploitation'!D350</f>
        <v>1</v>
      </c>
      <c r="C115" s="279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9">
        <f>'A2 Exploitation'!D350</f>
        <v>1</v>
      </c>
      <c r="C116" s="279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9">
        <f>'A3 Exploitation'!D350</f>
        <v>0</v>
      </c>
      <c r="C117" s="279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9">
        <f>'A4 Exploitation'!D350</f>
        <v>0</v>
      </c>
      <c r="C118" s="279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9">
        <f>'A5 Exploitation'!D350</f>
        <v>0</v>
      </c>
      <c r="C119" s="279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9">
        <f>'A6 Exploitation'!D350</f>
        <v>0</v>
      </c>
      <c r="C120" s="279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80" t="s">
        <v>399</v>
      </c>
      <c r="C123" s="280"/>
      <c r="D123" s="199"/>
      <c r="E123" s="199"/>
      <c r="F123" s="199"/>
      <c r="G123" s="199"/>
      <c r="H123" s="199"/>
      <c r="I123" s="199"/>
      <c r="J123" s="198" t="str">
        <f>D18</f>
        <v>Mourouj 4</v>
      </c>
    </row>
    <row r="124" spans="1:10" ht="33" customHeight="1" x14ac:dyDescent="0.25">
      <c r="A124" s="207" t="s">
        <v>383</v>
      </c>
      <c r="B124" s="279">
        <f>'A1 Exploitation'!D403</f>
        <v>0.859375</v>
      </c>
      <c r="C124" s="279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9">
        <f>'A2 Exploitation'!D403</f>
        <v>0.9838709677419355</v>
      </c>
      <c r="C125" s="279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9">
        <f>'A3 Exploitation'!D403</f>
        <v>0</v>
      </c>
      <c r="C126" s="279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9">
        <f>'A4 Exploitation'!D403</f>
        <v>0</v>
      </c>
      <c r="C127" s="279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9">
        <f>'A5 Exploitation'!D403</f>
        <v>0</v>
      </c>
      <c r="C128" s="279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9">
        <f>'A6 Exploitation'!D403</f>
        <v>0</v>
      </c>
      <c r="C129" s="279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80" t="s">
        <v>400</v>
      </c>
      <c r="C132" s="280"/>
      <c r="D132" s="199"/>
      <c r="E132" s="199"/>
      <c r="F132" s="199"/>
      <c r="G132" s="199"/>
      <c r="H132" s="199"/>
      <c r="I132" s="199"/>
      <c r="J132" s="198" t="str">
        <f>D18</f>
        <v>Mourouj 4</v>
      </c>
    </row>
    <row r="133" spans="1:10" ht="33" customHeight="1" x14ac:dyDescent="0.25">
      <c r="A133" s="207" t="s">
        <v>383</v>
      </c>
      <c r="B133" s="279">
        <f>'A1 Exploitation'!D433</f>
        <v>1</v>
      </c>
      <c r="C133" s="279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9">
        <f>'A2 Exploitation'!D433</f>
        <v>0.96875</v>
      </c>
      <c r="C134" s="279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9">
        <f>'A3 Exploitation'!D433</f>
        <v>0</v>
      </c>
      <c r="C135" s="279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9">
        <f>'A4 Exploitation'!D433</f>
        <v>0</v>
      </c>
      <c r="C136" s="279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9">
        <f>'A5 Exploitation'!D433</f>
        <v>0</v>
      </c>
      <c r="C137" s="279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9">
        <f>'A6 Exploitation'!D433</f>
        <v>0</v>
      </c>
      <c r="C138" s="279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80" t="s">
        <v>401</v>
      </c>
      <c r="C141" s="280"/>
      <c r="D141" s="199"/>
      <c r="E141" s="199"/>
      <c r="F141" s="199"/>
      <c r="G141" s="199"/>
      <c r="H141" s="199"/>
      <c r="I141" s="199"/>
      <c r="J141" s="198" t="str">
        <f>D18</f>
        <v>Mourouj 4</v>
      </c>
    </row>
    <row r="142" spans="1:10" ht="33" customHeight="1" x14ac:dyDescent="0.25">
      <c r="A142" s="207" t="s">
        <v>383</v>
      </c>
      <c r="B142" s="279">
        <f>'A1 Exploitation'!D452</f>
        <v>1</v>
      </c>
      <c r="C142" s="279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9">
        <f>'A2 Exploitation'!D452</f>
        <v>1</v>
      </c>
      <c r="C143" s="279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9">
        <f>'A3 Exploitation'!D452</f>
        <v>0</v>
      </c>
      <c r="C144" s="279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9">
        <f>'A4 Exploitation'!D452</f>
        <v>0</v>
      </c>
      <c r="C145" s="279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9">
        <f>'A5 Exploitation'!D452</f>
        <v>0</v>
      </c>
      <c r="C146" s="279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9">
        <f>'A6 Exploitation'!D452</f>
        <v>0</v>
      </c>
      <c r="C147" s="279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80" t="s">
        <v>402</v>
      </c>
      <c r="C150" s="280"/>
      <c r="D150" s="199"/>
      <c r="E150" s="199"/>
      <c r="F150" s="199"/>
      <c r="G150" s="199"/>
      <c r="H150" s="199"/>
      <c r="I150" s="199"/>
      <c r="J150" s="198" t="str">
        <f>D18</f>
        <v>Mourouj 4</v>
      </c>
    </row>
    <row r="151" spans="1:10" ht="33" customHeight="1" x14ac:dyDescent="0.25">
      <c r="A151" s="207" t="s">
        <v>383</v>
      </c>
      <c r="B151" s="279">
        <f>'A1 Exploitation'!D462</f>
        <v>1</v>
      </c>
      <c r="C151" s="279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9">
        <f>'A2 Exploitation'!D462</f>
        <v>1</v>
      </c>
      <c r="C152" s="279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9">
        <f>'A3 Exploitation'!D462</f>
        <v>0</v>
      </c>
      <c r="C153" s="279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9">
        <f>'A4 Exploitation'!D462</f>
        <v>0</v>
      </c>
      <c r="C154" s="279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9">
        <f>'A5 Exploitation'!D462</f>
        <v>0</v>
      </c>
      <c r="C155" s="279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9">
        <f>'A6 Exploitation'!D462</f>
        <v>0</v>
      </c>
      <c r="C156" s="279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80" t="s">
        <v>403</v>
      </c>
      <c r="C159" s="280"/>
      <c r="D159" s="199"/>
      <c r="E159" s="199"/>
      <c r="F159" s="199"/>
      <c r="G159" s="199"/>
      <c r="H159" s="199"/>
      <c r="I159" s="199"/>
      <c r="J159" s="198" t="str">
        <f>D18</f>
        <v>Mourouj 4</v>
      </c>
    </row>
    <row r="160" spans="1:10" ht="33" customHeight="1" x14ac:dyDescent="0.25">
      <c r="A160" s="207" t="s">
        <v>383</v>
      </c>
      <c r="B160" s="279">
        <f>'A1 Exploitation'!D471</f>
        <v>0.83333333333333337</v>
      </c>
      <c r="C160" s="279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9">
        <f>'A2 Exploitation'!D471</f>
        <v>1</v>
      </c>
      <c r="C161" s="279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9">
        <f>'A3 Exploitation'!D471</f>
        <v>0</v>
      </c>
      <c r="C162" s="279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9">
        <f>'A4 Exploitation'!D471</f>
        <v>0</v>
      </c>
      <c r="C163" s="279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9">
        <f>'A5 Exploitation'!D471</f>
        <v>0</v>
      </c>
      <c r="C164" s="279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9">
        <f>'A6 Exploitation'!D471</f>
        <v>0</v>
      </c>
      <c r="C165" s="279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1"/>
      <c r="C166" s="281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1"/>
      <c r="C167" s="281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80" t="s">
        <v>404</v>
      </c>
      <c r="C168" s="280"/>
      <c r="D168" s="199"/>
      <c r="E168" s="199"/>
      <c r="F168" s="199"/>
      <c r="G168" s="199"/>
      <c r="H168" s="199"/>
      <c r="I168" s="199"/>
      <c r="J168" s="198" t="str">
        <f>D18</f>
        <v>Mourouj 4</v>
      </c>
    </row>
    <row r="169" spans="1:10" ht="33" customHeight="1" x14ac:dyDescent="0.25">
      <c r="A169" s="207" t="s">
        <v>383</v>
      </c>
      <c r="B169" s="279">
        <f>'A1 Exploitation'!D492</f>
        <v>1</v>
      </c>
      <c r="C169" s="279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9">
        <f>'A2 Exploitation'!D492</f>
        <v>0.9642857142857143</v>
      </c>
      <c r="C170" s="279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9">
        <f>'A3 Exploitation'!D492</f>
        <v>0</v>
      </c>
      <c r="C171" s="279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9">
        <f>'A4 Exploitation'!D492</f>
        <v>0</v>
      </c>
      <c r="C172" s="279"/>
    </row>
    <row r="173" spans="1:10" ht="33" customHeight="1" x14ac:dyDescent="0.25">
      <c r="A173" s="206" t="s">
        <v>387</v>
      </c>
      <c r="B173" s="279">
        <f>'A5 Exploitation'!D492</f>
        <v>0</v>
      </c>
      <c r="C173" s="279"/>
    </row>
    <row r="174" spans="1:10" ht="33" customHeight="1" x14ac:dyDescent="0.25">
      <c r="A174" s="206" t="s">
        <v>388</v>
      </c>
      <c r="B174" s="279">
        <f>'A6 Exploitation'!D492</f>
        <v>0</v>
      </c>
      <c r="C174" s="279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80" t="s">
        <v>405</v>
      </c>
      <c r="C177" s="280"/>
      <c r="J177" s="198" t="str">
        <f>D18</f>
        <v>Mourouj 4</v>
      </c>
    </row>
    <row r="178" spans="1:10" ht="33" customHeight="1" x14ac:dyDescent="0.25">
      <c r="A178" s="207" t="s">
        <v>383</v>
      </c>
      <c r="B178" s="279">
        <f>'A1 Exploitation'!D501</f>
        <v>1</v>
      </c>
      <c r="C178" s="279"/>
    </row>
    <row r="179" spans="1:10" ht="33" customHeight="1" x14ac:dyDescent="0.25">
      <c r="A179" s="206" t="s">
        <v>384</v>
      </c>
      <c r="B179" s="279">
        <f>'A2 Exploitation'!D501</f>
        <v>1</v>
      </c>
      <c r="C179" s="279"/>
    </row>
    <row r="180" spans="1:10" ht="33" customHeight="1" x14ac:dyDescent="0.25">
      <c r="A180" s="207" t="s">
        <v>385</v>
      </c>
      <c r="B180" s="279">
        <f>'A3 Exploitation'!D501</f>
        <v>0</v>
      </c>
      <c r="C180" s="279"/>
    </row>
    <row r="181" spans="1:10" ht="33" customHeight="1" x14ac:dyDescent="0.25">
      <c r="A181" s="207" t="s">
        <v>386</v>
      </c>
      <c r="B181" s="279">
        <f>'A4 Exploitation'!D501</f>
        <v>0</v>
      </c>
      <c r="C181" s="279"/>
    </row>
    <row r="182" spans="1:10" ht="33" customHeight="1" x14ac:dyDescent="0.25">
      <c r="A182" s="206" t="s">
        <v>387</v>
      </c>
      <c r="B182" s="279">
        <f>'A5 Exploitation'!D501</f>
        <v>0</v>
      </c>
      <c r="C182" s="279"/>
    </row>
    <row r="183" spans="1:10" ht="33" customHeight="1" x14ac:dyDescent="0.25">
      <c r="A183" s="206" t="s">
        <v>388</v>
      </c>
      <c r="B183" s="279">
        <f>'A6 Exploitation'!D501</f>
        <v>0</v>
      </c>
      <c r="C183" s="279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80" t="s">
        <v>406</v>
      </c>
      <c r="C186" s="280"/>
      <c r="J186" s="198" t="str">
        <f>D18</f>
        <v>Mourouj 4</v>
      </c>
    </row>
    <row r="187" spans="1:10" ht="33" customHeight="1" x14ac:dyDescent="0.25">
      <c r="A187" s="207" t="s">
        <v>383</v>
      </c>
      <c r="B187" s="279">
        <f>'A1 Technique'!D198</f>
        <v>0.95192307692307687</v>
      </c>
      <c r="C187" s="279"/>
    </row>
    <row r="188" spans="1:10" ht="33" customHeight="1" x14ac:dyDescent="0.25">
      <c r="A188" s="206" t="s">
        <v>384</v>
      </c>
      <c r="B188" s="279">
        <f>'A2 Technique'!D198</f>
        <v>0.92056074766355145</v>
      </c>
      <c r="C188" s="279"/>
    </row>
    <row r="189" spans="1:10" ht="33" customHeight="1" x14ac:dyDescent="0.25">
      <c r="A189" s="207" t="s">
        <v>385</v>
      </c>
      <c r="B189" s="279">
        <f>'A3 Technique'!D198</f>
        <v>0</v>
      </c>
      <c r="C189" s="279"/>
    </row>
    <row r="190" spans="1:10" ht="33" customHeight="1" x14ac:dyDescent="0.25">
      <c r="A190" s="207" t="s">
        <v>386</v>
      </c>
      <c r="B190" s="279">
        <f>'A4 Technique'!D198</f>
        <v>0</v>
      </c>
      <c r="C190" s="279"/>
    </row>
    <row r="191" spans="1:10" ht="33" customHeight="1" x14ac:dyDescent="0.25">
      <c r="A191" s="206" t="s">
        <v>387</v>
      </c>
      <c r="B191" s="279">
        <f>'A5 Technique'!D198</f>
        <v>0</v>
      </c>
      <c r="C191" s="279"/>
    </row>
    <row r="192" spans="1:10" ht="33" customHeight="1" x14ac:dyDescent="0.25">
      <c r="A192" s="206" t="s">
        <v>388</v>
      </c>
      <c r="B192" s="279">
        <f>'A6 Technique'!D198</f>
        <v>0</v>
      </c>
      <c r="C192" s="279"/>
    </row>
  </sheetData>
  <sheetProtection algorithmName="SHA-512" hashValue="Ipi+YIMnRugiz98Nxhy9fZowbC+njfV56dAX7+CAQmgivPqEvVcSRP9tEuPZPjJqVhg4dxVSdIDXK84DqPW2+w==" saltValue="raxp8UQLnkWscwi0uSQDUQ==" spinCount="100000" sheet="1" objects="1" scenarios="1" formatCells="0" formatColumns="0" formatRows="0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zoomScale="70" zoomScaleNormal="70" workbookViewId="0">
      <selection activeCell="D499" activeCellId="14" sqref="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0"/>
      <c r="E1" s="300"/>
      <c r="F1" s="300"/>
      <c r="G1" s="300"/>
      <c r="H1" s="300"/>
      <c r="I1" s="30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1" t="s">
        <v>201</v>
      </c>
      <c r="B7" s="301"/>
      <c r="C7" s="301"/>
      <c r="D7" s="301"/>
      <c r="E7" s="301"/>
      <c r="F7" s="301"/>
      <c r="G7" s="213"/>
      <c r="H7" s="213"/>
      <c r="I7" s="213"/>
    </row>
    <row r="8" spans="1:9" ht="29.25" x14ac:dyDescent="0.45">
      <c r="A8" s="302" t="str">
        <f>'Page de garde'!D18</f>
        <v>Mourouj 4</v>
      </c>
      <c r="B8" s="302"/>
      <c r="C8" s="302"/>
      <c r="D8" s="302"/>
      <c r="E8" s="302"/>
      <c r="F8" s="302"/>
      <c r="G8" s="216"/>
      <c r="H8" s="216"/>
      <c r="I8" s="213"/>
    </row>
    <row r="9" spans="1:9" ht="24" x14ac:dyDescent="0.45">
      <c r="A9" s="38" t="s">
        <v>44</v>
      </c>
      <c r="B9" s="303"/>
      <c r="C9" s="303"/>
      <c r="D9" s="303"/>
      <c r="E9" s="303"/>
      <c r="F9" s="303"/>
      <c r="G9" s="216"/>
      <c r="H9" s="216"/>
      <c r="I9" s="213"/>
    </row>
    <row r="10" spans="1:9" ht="24" x14ac:dyDescent="0.45">
      <c r="A10" s="39" t="s">
        <v>46</v>
      </c>
      <c r="B10" s="304"/>
      <c r="C10" s="304"/>
      <c r="D10" s="304"/>
      <c r="E10" s="304"/>
      <c r="F10" s="304"/>
      <c r="G10" s="216"/>
      <c r="H10" s="216"/>
      <c r="I10" s="213"/>
    </row>
    <row r="11" spans="1:9" ht="24" x14ac:dyDescent="0.45">
      <c r="A11" s="38" t="s">
        <v>45</v>
      </c>
      <c r="B11" s="299"/>
      <c r="C11" s="299"/>
      <c r="D11" s="299"/>
      <c r="E11" s="299"/>
      <c r="F11" s="299"/>
      <c r="G11" s="216"/>
      <c r="H11" s="216"/>
      <c r="I11" s="213"/>
    </row>
    <row r="12" spans="1:9" ht="24" x14ac:dyDescent="0.45">
      <c r="A12" s="38" t="s">
        <v>276</v>
      </c>
      <c r="B12" s="292">
        <f>D505</f>
        <v>0</v>
      </c>
      <c r="C12" s="292"/>
      <c r="D12" s="292"/>
      <c r="E12" s="292"/>
      <c r="F12" s="292"/>
      <c r="G12" s="216"/>
      <c r="H12" s="216"/>
      <c r="I12" s="213"/>
    </row>
    <row r="13" spans="1:9" ht="22.5" x14ac:dyDescent="0.45">
      <c r="A13" s="35"/>
      <c r="B13" s="36"/>
      <c r="C13" s="36"/>
      <c r="D13" s="293"/>
      <c r="E13" s="293"/>
      <c r="F13" s="293"/>
      <c r="G13" s="293"/>
      <c r="H13" s="293"/>
      <c r="I13" s="3"/>
    </row>
    <row r="14" spans="1:9" ht="16.5" customHeight="1" x14ac:dyDescent="0.3">
      <c r="A14" s="294" t="s">
        <v>32</v>
      </c>
      <c r="B14" s="295" t="s">
        <v>33</v>
      </c>
      <c r="C14" s="295"/>
      <c r="D14" s="295" t="s">
        <v>48</v>
      </c>
      <c r="E14" s="296" t="s">
        <v>358</v>
      </c>
      <c r="F14" s="295" t="s">
        <v>214</v>
      </c>
      <c r="G14" s="36"/>
      <c r="H14" s="36"/>
    </row>
    <row r="15" spans="1:9" ht="16.5" customHeight="1" x14ac:dyDescent="0.3">
      <c r="A15" s="294"/>
      <c r="B15" s="77" t="s">
        <v>36</v>
      </c>
      <c r="C15" s="77" t="s">
        <v>35</v>
      </c>
      <c r="D15" s="295"/>
      <c r="E15" s="296"/>
      <c r="F15" s="295"/>
      <c r="G15" s="36"/>
      <c r="H15" s="36"/>
    </row>
    <row r="16" spans="1:9" ht="18" x14ac:dyDescent="0.35">
      <c r="A16" s="287" t="s">
        <v>0</v>
      </c>
      <c r="B16" s="287"/>
      <c r="C16" s="287"/>
      <c r="D16" s="287"/>
      <c r="E16" s="287"/>
      <c r="F16" s="28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7" t="s">
        <v>1</v>
      </c>
      <c r="B18" s="298"/>
      <c r="C18" s="298"/>
      <c r="D18" s="298"/>
      <c r="E18" s="298"/>
      <c r="F18" s="29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8" t="s">
        <v>18</v>
      </c>
      <c r="B26" s="289"/>
      <c r="C26" s="289"/>
      <c r="D26" s="289"/>
      <c r="E26" s="289"/>
      <c r="F26" s="28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7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7" t="s">
        <v>137</v>
      </c>
      <c r="B43" s="287"/>
      <c r="C43" s="287"/>
      <c r="D43" s="287"/>
      <c r="E43" s="287"/>
      <c r="F43" s="28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0" t="s">
        <v>63</v>
      </c>
      <c r="B45" s="291"/>
      <c r="C45" s="291"/>
      <c r="D45" s="291"/>
      <c r="E45" s="291"/>
      <c r="F45" s="29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8" t="s">
        <v>65</v>
      </c>
      <c r="B57" s="289"/>
      <c r="C57" s="289"/>
      <c r="D57" s="289"/>
      <c r="E57" s="289"/>
      <c r="F57" s="28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8" t="s">
        <v>25</v>
      </c>
      <c r="B84" s="289"/>
      <c r="C84" s="289"/>
      <c r="D84" s="289"/>
      <c r="E84" s="289"/>
      <c r="F84" s="28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7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7" t="s">
        <v>129</v>
      </c>
      <c r="B99" s="287"/>
      <c r="C99" s="287"/>
      <c r="D99" s="287"/>
      <c r="E99" s="287"/>
      <c r="F99" s="28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0" t="s">
        <v>63</v>
      </c>
      <c r="B101" s="291"/>
      <c r="C101" s="291"/>
      <c r="D101" s="291"/>
      <c r="E101" s="291"/>
      <c r="F101" s="29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8" t="s">
        <v>133</v>
      </c>
      <c r="B113" s="289"/>
      <c r="C113" s="289"/>
      <c r="D113" s="289"/>
      <c r="E113" s="289"/>
      <c r="F113" s="28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8" t="s">
        <v>73</v>
      </c>
      <c r="B137" s="289"/>
      <c r="C137" s="289"/>
      <c r="D137" s="289"/>
      <c r="E137" s="289"/>
      <c r="F137" s="28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27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7" t="s">
        <v>130</v>
      </c>
      <c r="B152" s="287"/>
      <c r="C152" s="287"/>
      <c r="D152" s="287"/>
      <c r="E152" s="287"/>
      <c r="F152" s="28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0" t="s">
        <v>63</v>
      </c>
      <c r="B154" s="291"/>
      <c r="C154" s="291"/>
      <c r="D154" s="291"/>
      <c r="E154" s="291"/>
      <c r="F154" s="29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8" t="s">
        <v>134</v>
      </c>
      <c r="B166" s="289"/>
      <c r="C166" s="289"/>
      <c r="D166" s="289"/>
      <c r="E166" s="289"/>
      <c r="F166" s="28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27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7" t="s">
        <v>167</v>
      </c>
      <c r="B192" s="287"/>
      <c r="C192" s="287"/>
      <c r="D192" s="287"/>
      <c r="E192" s="287"/>
      <c r="F192" s="28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8" t="s">
        <v>158</v>
      </c>
      <c r="B194" s="289"/>
      <c r="C194" s="289"/>
      <c r="D194" s="289"/>
      <c r="E194" s="289"/>
      <c r="F194" s="28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8" t="s">
        <v>76</v>
      </c>
      <c r="B209" s="289"/>
      <c r="C209" s="289"/>
      <c r="D209" s="289"/>
      <c r="E209" s="289"/>
      <c r="F209" s="28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8" t="s">
        <v>191</v>
      </c>
      <c r="B232" s="289"/>
      <c r="C232" s="289"/>
      <c r="D232" s="289"/>
      <c r="E232" s="289"/>
      <c r="F232" s="28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7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7" t="s">
        <v>78</v>
      </c>
      <c r="B248" s="287"/>
      <c r="C248" s="287"/>
      <c r="D248" s="287"/>
      <c r="E248" s="287"/>
      <c r="F248" s="28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8" t="s">
        <v>79</v>
      </c>
      <c r="B250" s="289"/>
      <c r="C250" s="289"/>
      <c r="D250" s="289"/>
      <c r="E250" s="289"/>
      <c r="F250" s="28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8" t="s">
        <v>81</v>
      </c>
      <c r="B266" s="289"/>
      <c r="C266" s="289"/>
      <c r="D266" s="289"/>
      <c r="E266" s="289"/>
      <c r="F266" s="28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7" t="s">
        <v>4</v>
      </c>
      <c r="B291" s="287"/>
      <c r="C291" s="287"/>
      <c r="D291" s="287"/>
      <c r="E291" s="287"/>
      <c r="F291" s="28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8" t="s">
        <v>19</v>
      </c>
      <c r="B293" s="289"/>
      <c r="C293" s="289"/>
      <c r="D293" s="289"/>
      <c r="E293" s="289"/>
      <c r="F293" s="28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8" t="s">
        <v>122</v>
      </c>
      <c r="B305" s="289"/>
      <c r="C305" s="289"/>
      <c r="D305" s="289"/>
      <c r="E305" s="289"/>
      <c r="F305" s="28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7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7" t="s">
        <v>21</v>
      </c>
      <c r="B324" s="287"/>
      <c r="C324" s="287"/>
      <c r="D324" s="287"/>
      <c r="E324" s="287"/>
      <c r="F324" s="28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8" t="s">
        <v>12</v>
      </c>
      <c r="B326" s="289"/>
      <c r="C326" s="289"/>
      <c r="D326" s="289"/>
      <c r="E326" s="289"/>
      <c r="F326" s="28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8" t="s">
        <v>25</v>
      </c>
      <c r="B339" s="289"/>
      <c r="C339" s="289"/>
      <c r="D339" s="289"/>
      <c r="E339" s="289"/>
      <c r="F339" s="28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7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7" t="s">
        <v>8</v>
      </c>
      <c r="B352" s="287"/>
      <c r="C352" s="287"/>
      <c r="D352" s="287"/>
      <c r="E352" s="287"/>
      <c r="F352" s="28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0" t="s">
        <v>113</v>
      </c>
      <c r="B354" s="291"/>
      <c r="C354" s="291"/>
      <c r="D354" s="291"/>
      <c r="E354" s="291"/>
      <c r="F354" s="29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8" t="s">
        <v>25</v>
      </c>
      <c r="B366" s="289"/>
      <c r="C366" s="289"/>
      <c r="D366" s="289"/>
      <c r="E366" s="289"/>
      <c r="F366" s="28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8" t="s">
        <v>124</v>
      </c>
      <c r="B382" s="289"/>
      <c r="C382" s="289"/>
      <c r="D382" s="289"/>
      <c r="E382" s="289"/>
      <c r="F382" s="28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8" t="s">
        <v>29</v>
      </c>
      <c r="B391" s="289"/>
      <c r="C391" s="289"/>
      <c r="D391" s="289"/>
      <c r="E391" s="289"/>
      <c r="F391" s="28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7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7" t="s">
        <v>125</v>
      </c>
      <c r="B405" s="287"/>
      <c r="C405" s="287"/>
      <c r="D405" s="287"/>
      <c r="E405" s="287"/>
      <c r="F405" s="28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0" t="s">
        <v>19</v>
      </c>
      <c r="B407" s="291"/>
      <c r="C407" s="291"/>
      <c r="D407" s="291"/>
      <c r="E407" s="291"/>
      <c r="F407" s="29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0" t="s">
        <v>122</v>
      </c>
      <c r="B418" s="291"/>
      <c r="C418" s="291"/>
      <c r="D418" s="291"/>
      <c r="E418" s="291"/>
      <c r="F418" s="29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27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7" t="s">
        <v>374</v>
      </c>
      <c r="B435" s="287"/>
      <c r="C435" s="287"/>
      <c r="D435" s="287"/>
      <c r="E435" s="287"/>
      <c r="F435" s="28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8" t="s">
        <v>375</v>
      </c>
      <c r="B437" s="289"/>
      <c r="C437" s="289"/>
      <c r="D437" s="289"/>
      <c r="E437" s="289"/>
      <c r="F437" s="28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8" t="s">
        <v>31</v>
      </c>
      <c r="B444" s="289"/>
      <c r="C444" s="289"/>
      <c r="D444" s="289"/>
      <c r="E444" s="289"/>
      <c r="F444" s="28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27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7" t="s">
        <v>180</v>
      </c>
      <c r="B454" s="287"/>
      <c r="C454" s="287"/>
      <c r="D454" s="287"/>
      <c r="E454" s="287"/>
      <c r="F454" s="28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7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7" t="s">
        <v>87</v>
      </c>
      <c r="B464" s="287"/>
      <c r="C464" s="287"/>
      <c r="D464" s="287"/>
      <c r="E464" s="287"/>
      <c r="F464" s="28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7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7" t="s">
        <v>151</v>
      </c>
      <c r="B473" s="287"/>
      <c r="C473" s="287"/>
      <c r="D473" s="287"/>
      <c r="E473" s="287"/>
      <c r="F473" s="28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277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7" t="s">
        <v>152</v>
      </c>
      <c r="B494" s="287"/>
      <c r="C494" s="287"/>
      <c r="D494" s="287"/>
      <c r="E494" s="287"/>
      <c r="F494" s="28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27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nXjqUsVScXAzDBHTvUDMCxYEX2tACU/DMQ7nEnbl91EoQcnALUp3LerOBh9nV5pz+JF77sZ3D9+ApbdGvxzeOQ==" saltValue="1NaHc5gyeK94eHi36CdC1w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7"/>
      <c r="E1" s="317"/>
      <c r="F1" s="317"/>
      <c r="G1" s="317"/>
      <c r="H1" s="317"/>
      <c r="I1" s="31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1" t="s">
        <v>52</v>
      </c>
      <c r="B6" s="301"/>
      <c r="C6" s="301"/>
      <c r="D6" s="301"/>
      <c r="E6" s="301"/>
      <c r="F6" s="301"/>
      <c r="G6" s="216"/>
      <c r="H6" s="216"/>
      <c r="I6" s="216"/>
    </row>
    <row r="7" spans="1:9" s="36" customFormat="1" ht="21.75" customHeight="1" x14ac:dyDescent="0.45">
      <c r="A7" s="302" t="str">
        <f>'A1 Exploitation'!A8:F8</f>
        <v>Mourouj 4</v>
      </c>
      <c r="B7" s="302"/>
      <c r="C7" s="302"/>
      <c r="D7" s="302"/>
      <c r="E7" s="302"/>
      <c r="F7" s="302"/>
      <c r="G7" s="216"/>
      <c r="H7" s="216"/>
      <c r="I7" s="216"/>
    </row>
    <row r="8" spans="1:9" s="36" customFormat="1" ht="24" x14ac:dyDescent="0.45">
      <c r="A8" s="38" t="s">
        <v>44</v>
      </c>
      <c r="B8" s="318">
        <f>'A5 Exploitation'!B9:F9</f>
        <v>0</v>
      </c>
      <c r="C8" s="318"/>
      <c r="D8" s="318"/>
      <c r="E8" s="318"/>
      <c r="F8" s="318"/>
      <c r="G8" s="216"/>
      <c r="H8" s="216"/>
      <c r="I8" s="216"/>
    </row>
    <row r="9" spans="1:9" s="36" customFormat="1" ht="24" x14ac:dyDescent="0.45">
      <c r="A9" s="39" t="s">
        <v>46</v>
      </c>
      <c r="B9" s="319">
        <f>'A5 Exploitation'!B10:F10</f>
        <v>0</v>
      </c>
      <c r="C9" s="319"/>
      <c r="D9" s="319"/>
      <c r="E9" s="319"/>
      <c r="F9" s="319"/>
      <c r="G9" s="216"/>
      <c r="H9" s="216"/>
      <c r="I9" s="216"/>
    </row>
    <row r="10" spans="1:9" s="36" customFormat="1" ht="24" x14ac:dyDescent="0.45">
      <c r="A10" s="38" t="s">
        <v>45</v>
      </c>
      <c r="B10" s="316">
        <f>'A5 Exploitation'!B11:F11</f>
        <v>0</v>
      </c>
      <c r="C10" s="316"/>
      <c r="D10" s="316"/>
      <c r="E10" s="316"/>
      <c r="F10" s="316"/>
      <c r="G10" s="216"/>
      <c r="H10" s="216"/>
      <c r="I10" s="216"/>
    </row>
    <row r="11" spans="1:9" s="36" customFormat="1" ht="24" x14ac:dyDescent="0.45">
      <c r="A11" s="38" t="s">
        <v>341</v>
      </c>
      <c r="B11" s="320">
        <f>D198</f>
        <v>0</v>
      </c>
      <c r="C11" s="320"/>
      <c r="D11" s="320"/>
      <c r="E11" s="320"/>
      <c r="F11" s="320"/>
      <c r="G11" s="216"/>
      <c r="H11" s="216"/>
      <c r="I11" s="216"/>
    </row>
    <row r="12" spans="1:9" s="36" customFormat="1" ht="22.5" x14ac:dyDescent="0.45">
      <c r="A12" s="35"/>
      <c r="D12" s="293"/>
      <c r="E12" s="293"/>
      <c r="F12" s="293"/>
      <c r="G12" s="293"/>
      <c r="H12" s="293"/>
      <c r="I12" s="40"/>
    </row>
    <row r="13" spans="1:9" s="36" customFormat="1" ht="11.25" customHeight="1" x14ac:dyDescent="0.3">
      <c r="A13" s="294" t="s">
        <v>32</v>
      </c>
      <c r="B13" s="295" t="s">
        <v>33</v>
      </c>
      <c r="C13" s="295"/>
      <c r="D13" s="295" t="s">
        <v>48</v>
      </c>
      <c r="E13" s="295" t="s">
        <v>213</v>
      </c>
      <c r="F13" s="295" t="s">
        <v>214</v>
      </c>
    </row>
    <row r="14" spans="1:9" s="36" customFormat="1" ht="12.75" customHeight="1" x14ac:dyDescent="0.3">
      <c r="A14" s="294"/>
      <c r="B14" s="70" t="s">
        <v>36</v>
      </c>
      <c r="C14" s="70" t="s">
        <v>35</v>
      </c>
      <c r="D14" s="295"/>
      <c r="E14" s="295"/>
      <c r="F14" s="295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3" t="s">
        <v>38</v>
      </c>
      <c r="B22" s="310"/>
      <c r="C22" s="311"/>
      <c r="D22" s="215">
        <f>SUM(B17:C21)</f>
        <v>0</v>
      </c>
    </row>
    <row r="23" spans="1:6" x14ac:dyDescent="0.3">
      <c r="A23" s="307" t="s">
        <v>342</v>
      </c>
      <c r="B23" s="308"/>
      <c r="C23" s="30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0</v>
      </c>
    </row>
    <row r="33" spans="1:6" x14ac:dyDescent="0.3">
      <c r="A33" s="307" t="s">
        <v>342</v>
      </c>
      <c r="B33" s="308"/>
      <c r="C33" s="30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4" t="s">
        <v>21</v>
      </c>
      <c r="B44" s="315"/>
      <c r="C44" s="315"/>
      <c r="D44" s="315"/>
      <c r="E44" s="315"/>
      <c r="F44" s="31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0</v>
      </c>
    </row>
    <row r="52" spans="1:6" x14ac:dyDescent="0.3">
      <c r="A52" s="307" t="s">
        <v>342</v>
      </c>
      <c r="B52" s="308"/>
      <c r="C52" s="30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0</v>
      </c>
    </row>
    <row r="63" spans="1:6" x14ac:dyDescent="0.3">
      <c r="A63" s="307" t="s">
        <v>342</v>
      </c>
      <c r="B63" s="308"/>
      <c r="C63" s="30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0</v>
      </c>
    </row>
    <row r="84" spans="1:6" x14ac:dyDescent="0.3">
      <c r="A84" s="307" t="s">
        <v>342</v>
      </c>
      <c r="B84" s="308"/>
      <c r="C84" s="30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0</v>
      </c>
    </row>
    <row r="102" spans="1:6" x14ac:dyDescent="0.3">
      <c r="A102" s="307" t="s">
        <v>342</v>
      </c>
      <c r="B102" s="308"/>
      <c r="C102" s="30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0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7" t="s">
        <v>38</v>
      </c>
      <c r="B160" s="310"/>
      <c r="C160" s="311"/>
      <c r="D160" s="215">
        <f>SUM(B152:C159)</f>
        <v>0</v>
      </c>
    </row>
    <row r="161" spans="1:6" x14ac:dyDescent="0.3">
      <c r="A161" s="307" t="s">
        <v>342</v>
      </c>
      <c r="B161" s="308"/>
      <c r="C161" s="30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0</v>
      </c>
    </row>
    <row r="169" spans="1:6" x14ac:dyDescent="0.3">
      <c r="A169" s="307" t="s">
        <v>342</v>
      </c>
      <c r="B169" s="308"/>
      <c r="C169" s="30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2" t="s">
        <v>17</v>
      </c>
      <c r="B171" s="313"/>
      <c r="C171" s="313"/>
      <c r="D171" s="313"/>
      <c r="E171" s="313"/>
      <c r="F171" s="31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0</v>
      </c>
    </row>
    <row r="177" spans="1:6" x14ac:dyDescent="0.3">
      <c r="A177" s="307" t="s">
        <v>342</v>
      </c>
      <c r="B177" s="308"/>
      <c r="C177" s="30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0</v>
      </c>
    </row>
    <row r="186" spans="1:6" x14ac:dyDescent="0.3">
      <c r="A186" s="307" t="s">
        <v>342</v>
      </c>
      <c r="B186" s="308"/>
      <c r="C186" s="30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0</v>
      </c>
    </row>
    <row r="194" spans="1:4" x14ac:dyDescent="0.3">
      <c r="A194" s="307" t="s">
        <v>342</v>
      </c>
      <c r="B194" s="308"/>
      <c r="C194" s="30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0"/>
      <c r="E1" s="300"/>
      <c r="F1" s="300"/>
      <c r="G1" s="300"/>
      <c r="H1" s="300"/>
      <c r="I1" s="30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1" t="s">
        <v>201</v>
      </c>
      <c r="B7" s="301"/>
      <c r="C7" s="301"/>
      <c r="D7" s="301"/>
      <c r="E7" s="301"/>
      <c r="F7" s="301"/>
      <c r="G7" s="213"/>
      <c r="H7" s="213"/>
      <c r="I7" s="213"/>
    </row>
    <row r="8" spans="1:9" ht="29.25" x14ac:dyDescent="0.45">
      <c r="A8" s="302" t="str">
        <f>'Page de garde'!D18</f>
        <v>Mourouj 4</v>
      </c>
      <c r="B8" s="302"/>
      <c r="C8" s="302"/>
      <c r="D8" s="302"/>
      <c r="E8" s="302"/>
      <c r="F8" s="302"/>
      <c r="G8" s="216"/>
      <c r="H8" s="216"/>
      <c r="I8" s="213"/>
    </row>
    <row r="9" spans="1:9" ht="24" x14ac:dyDescent="0.45">
      <c r="A9" s="38" t="s">
        <v>44</v>
      </c>
      <c r="B9" s="303"/>
      <c r="C9" s="303"/>
      <c r="D9" s="303"/>
      <c r="E9" s="303"/>
      <c r="F9" s="303"/>
      <c r="G9" s="216"/>
      <c r="H9" s="216"/>
      <c r="I9" s="213"/>
    </row>
    <row r="10" spans="1:9" ht="24" x14ac:dyDescent="0.45">
      <c r="A10" s="39" t="s">
        <v>46</v>
      </c>
      <c r="B10" s="304"/>
      <c r="C10" s="304"/>
      <c r="D10" s="304"/>
      <c r="E10" s="304"/>
      <c r="F10" s="304"/>
      <c r="G10" s="216"/>
      <c r="H10" s="216"/>
      <c r="I10" s="213"/>
    </row>
    <row r="11" spans="1:9" ht="24" x14ac:dyDescent="0.45">
      <c r="A11" s="38" t="s">
        <v>45</v>
      </c>
      <c r="B11" s="299"/>
      <c r="C11" s="299"/>
      <c r="D11" s="299"/>
      <c r="E11" s="299"/>
      <c r="F11" s="299"/>
      <c r="G11" s="216"/>
      <c r="H11" s="216"/>
      <c r="I11" s="213"/>
    </row>
    <row r="12" spans="1:9" ht="24" x14ac:dyDescent="0.45">
      <c r="A12" s="38" t="s">
        <v>276</v>
      </c>
      <c r="B12" s="292">
        <f>D505</f>
        <v>0</v>
      </c>
      <c r="C12" s="292"/>
      <c r="D12" s="292"/>
      <c r="E12" s="292"/>
      <c r="F12" s="292"/>
      <c r="G12" s="216"/>
      <c r="H12" s="216"/>
      <c r="I12" s="213"/>
    </row>
    <row r="13" spans="1:9" ht="22.5" x14ac:dyDescent="0.45">
      <c r="A13" s="35"/>
      <c r="B13" s="36"/>
      <c r="C13" s="36"/>
      <c r="D13" s="293"/>
      <c r="E13" s="293"/>
      <c r="F13" s="293"/>
      <c r="G13" s="293"/>
      <c r="H13" s="293"/>
      <c r="I13" s="3"/>
    </row>
    <row r="14" spans="1:9" ht="16.5" customHeight="1" x14ac:dyDescent="0.3">
      <c r="A14" s="294" t="s">
        <v>32</v>
      </c>
      <c r="B14" s="295" t="s">
        <v>33</v>
      </c>
      <c r="C14" s="295"/>
      <c r="D14" s="295" t="s">
        <v>48</v>
      </c>
      <c r="E14" s="296" t="s">
        <v>358</v>
      </c>
      <c r="F14" s="295" t="s">
        <v>214</v>
      </c>
      <c r="G14" s="36"/>
      <c r="H14" s="36"/>
    </row>
    <row r="15" spans="1:9" ht="16.5" customHeight="1" x14ac:dyDescent="0.3">
      <c r="A15" s="294"/>
      <c r="B15" s="77" t="s">
        <v>36</v>
      </c>
      <c r="C15" s="77" t="s">
        <v>35</v>
      </c>
      <c r="D15" s="295"/>
      <c r="E15" s="296"/>
      <c r="F15" s="295"/>
      <c r="G15" s="36"/>
      <c r="H15" s="36"/>
    </row>
    <row r="16" spans="1:9" ht="18" x14ac:dyDescent="0.35">
      <c r="A16" s="287" t="s">
        <v>0</v>
      </c>
      <c r="B16" s="287"/>
      <c r="C16" s="287"/>
      <c r="D16" s="287"/>
      <c r="E16" s="287"/>
      <c r="F16" s="28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7" t="s">
        <v>1</v>
      </c>
      <c r="B18" s="298"/>
      <c r="C18" s="298"/>
      <c r="D18" s="298"/>
      <c r="E18" s="298"/>
      <c r="F18" s="29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8" t="s">
        <v>18</v>
      </c>
      <c r="B26" s="289"/>
      <c r="C26" s="289"/>
      <c r="D26" s="289"/>
      <c r="E26" s="289"/>
      <c r="F26" s="28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7" t="s">
        <v>137</v>
      </c>
      <c r="B43" s="287"/>
      <c r="C43" s="287"/>
      <c r="D43" s="287"/>
      <c r="E43" s="287"/>
      <c r="F43" s="28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0" t="s">
        <v>63</v>
      </c>
      <c r="B45" s="291"/>
      <c r="C45" s="291"/>
      <c r="D45" s="291"/>
      <c r="E45" s="291"/>
      <c r="F45" s="29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8" t="s">
        <v>65</v>
      </c>
      <c r="B57" s="289"/>
      <c r="C57" s="289"/>
      <c r="D57" s="289"/>
      <c r="E57" s="289"/>
      <c r="F57" s="28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8" t="s">
        <v>25</v>
      </c>
      <c r="B84" s="289"/>
      <c r="C84" s="289"/>
      <c r="D84" s="289"/>
      <c r="E84" s="289"/>
      <c r="F84" s="28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7" t="s">
        <v>129</v>
      </c>
      <c r="B99" s="287"/>
      <c r="C99" s="287"/>
      <c r="D99" s="287"/>
      <c r="E99" s="287"/>
      <c r="F99" s="28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0" t="s">
        <v>63</v>
      </c>
      <c r="B101" s="291"/>
      <c r="C101" s="291"/>
      <c r="D101" s="291"/>
      <c r="E101" s="291"/>
      <c r="F101" s="29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8" t="s">
        <v>133</v>
      </c>
      <c r="B113" s="289"/>
      <c r="C113" s="289"/>
      <c r="D113" s="289"/>
      <c r="E113" s="289"/>
      <c r="F113" s="28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8" t="s">
        <v>73</v>
      </c>
      <c r="B137" s="289"/>
      <c r="C137" s="289"/>
      <c r="D137" s="289"/>
      <c r="E137" s="289"/>
      <c r="F137" s="28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7" t="s">
        <v>130</v>
      </c>
      <c r="B152" s="287"/>
      <c r="C152" s="287"/>
      <c r="D152" s="287"/>
      <c r="E152" s="287"/>
      <c r="F152" s="28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0" t="s">
        <v>63</v>
      </c>
      <c r="B154" s="291"/>
      <c r="C154" s="291"/>
      <c r="D154" s="291"/>
      <c r="E154" s="291"/>
      <c r="F154" s="29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8" t="s">
        <v>134</v>
      </c>
      <c r="B166" s="289"/>
      <c r="C166" s="289"/>
      <c r="D166" s="289"/>
      <c r="E166" s="289"/>
      <c r="F166" s="28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7" t="s">
        <v>167</v>
      </c>
      <c r="B192" s="287"/>
      <c r="C192" s="287"/>
      <c r="D192" s="287"/>
      <c r="E192" s="287"/>
      <c r="F192" s="28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8" t="s">
        <v>158</v>
      </c>
      <c r="B194" s="289"/>
      <c r="C194" s="289"/>
      <c r="D194" s="289"/>
      <c r="E194" s="289"/>
      <c r="F194" s="289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8" t="s">
        <v>76</v>
      </c>
      <c r="B209" s="289"/>
      <c r="C209" s="289"/>
      <c r="D209" s="289"/>
      <c r="E209" s="289"/>
      <c r="F209" s="28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8" t="s">
        <v>191</v>
      </c>
      <c r="B232" s="289"/>
      <c r="C232" s="289"/>
      <c r="D232" s="289"/>
      <c r="E232" s="289"/>
      <c r="F232" s="28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7" t="s">
        <v>78</v>
      </c>
      <c r="B248" s="287"/>
      <c r="C248" s="287"/>
      <c r="D248" s="287"/>
      <c r="E248" s="287"/>
      <c r="F248" s="28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8" t="s">
        <v>79</v>
      </c>
      <c r="B250" s="289"/>
      <c r="C250" s="289"/>
      <c r="D250" s="289"/>
      <c r="E250" s="289"/>
      <c r="F250" s="28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8" t="s">
        <v>81</v>
      </c>
      <c r="B266" s="289"/>
      <c r="C266" s="289"/>
      <c r="D266" s="289"/>
      <c r="E266" s="289"/>
      <c r="F266" s="28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7" t="s">
        <v>4</v>
      </c>
      <c r="B291" s="287"/>
      <c r="C291" s="287"/>
      <c r="D291" s="287"/>
      <c r="E291" s="287"/>
      <c r="F291" s="28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8" t="s">
        <v>19</v>
      </c>
      <c r="B293" s="289"/>
      <c r="C293" s="289"/>
      <c r="D293" s="289"/>
      <c r="E293" s="289"/>
      <c r="F293" s="28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8" t="s">
        <v>122</v>
      </c>
      <c r="B305" s="289"/>
      <c r="C305" s="289"/>
      <c r="D305" s="289"/>
      <c r="E305" s="289"/>
      <c r="F305" s="28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7" t="s">
        <v>21</v>
      </c>
      <c r="B324" s="287"/>
      <c r="C324" s="287"/>
      <c r="D324" s="287"/>
      <c r="E324" s="287"/>
      <c r="F324" s="28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8" t="s">
        <v>12</v>
      </c>
      <c r="B326" s="289"/>
      <c r="C326" s="289"/>
      <c r="D326" s="289"/>
      <c r="E326" s="289"/>
      <c r="F326" s="28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8" t="s">
        <v>25</v>
      </c>
      <c r="B339" s="289"/>
      <c r="C339" s="289"/>
      <c r="D339" s="289"/>
      <c r="E339" s="289"/>
      <c r="F339" s="28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7" t="s">
        <v>8</v>
      </c>
      <c r="B352" s="287"/>
      <c r="C352" s="287"/>
      <c r="D352" s="287"/>
      <c r="E352" s="287"/>
      <c r="F352" s="28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0" t="s">
        <v>113</v>
      </c>
      <c r="B354" s="291"/>
      <c r="C354" s="291"/>
      <c r="D354" s="291"/>
      <c r="E354" s="291"/>
      <c r="F354" s="29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8" t="s">
        <v>25</v>
      </c>
      <c r="B366" s="289"/>
      <c r="C366" s="289"/>
      <c r="D366" s="289"/>
      <c r="E366" s="289"/>
      <c r="F366" s="28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8" t="s">
        <v>124</v>
      </c>
      <c r="B382" s="289"/>
      <c r="C382" s="289"/>
      <c r="D382" s="289"/>
      <c r="E382" s="289"/>
      <c r="F382" s="28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8" t="s">
        <v>29</v>
      </c>
      <c r="B391" s="289"/>
      <c r="C391" s="289"/>
      <c r="D391" s="289"/>
      <c r="E391" s="289"/>
      <c r="F391" s="28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7" t="s">
        <v>125</v>
      </c>
      <c r="B405" s="287"/>
      <c r="C405" s="287"/>
      <c r="D405" s="287"/>
      <c r="E405" s="287"/>
      <c r="F405" s="28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0" t="s">
        <v>19</v>
      </c>
      <c r="B407" s="291"/>
      <c r="C407" s="291"/>
      <c r="D407" s="291"/>
      <c r="E407" s="291"/>
      <c r="F407" s="29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0" t="s">
        <v>122</v>
      </c>
      <c r="B418" s="291"/>
      <c r="C418" s="291"/>
      <c r="D418" s="291"/>
      <c r="E418" s="291"/>
      <c r="F418" s="29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7" t="s">
        <v>374</v>
      </c>
      <c r="B435" s="287"/>
      <c r="C435" s="287"/>
      <c r="D435" s="287"/>
      <c r="E435" s="287"/>
      <c r="F435" s="28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8" t="s">
        <v>375</v>
      </c>
      <c r="B437" s="289"/>
      <c r="C437" s="289"/>
      <c r="D437" s="289"/>
      <c r="E437" s="289"/>
      <c r="F437" s="28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8" t="s">
        <v>31</v>
      </c>
      <c r="B444" s="289"/>
      <c r="C444" s="289"/>
      <c r="D444" s="289"/>
      <c r="E444" s="289"/>
      <c r="F444" s="28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7" t="s">
        <v>180</v>
      </c>
      <c r="B454" s="287"/>
      <c r="C454" s="287"/>
      <c r="D454" s="287"/>
      <c r="E454" s="287"/>
      <c r="F454" s="28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7" t="s">
        <v>87</v>
      </c>
      <c r="B464" s="287"/>
      <c r="C464" s="287"/>
      <c r="D464" s="287"/>
      <c r="E464" s="287"/>
      <c r="F464" s="28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7" t="s">
        <v>151</v>
      </c>
      <c r="B473" s="287"/>
      <c r="C473" s="287"/>
      <c r="D473" s="287"/>
      <c r="E473" s="287"/>
      <c r="F473" s="28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7" t="s">
        <v>152</v>
      </c>
      <c r="B494" s="287"/>
      <c r="C494" s="287"/>
      <c r="D494" s="287"/>
      <c r="E494" s="287"/>
      <c r="F494" s="28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7"/>
      <c r="E1" s="317"/>
      <c r="F1" s="317"/>
      <c r="G1" s="317"/>
      <c r="H1" s="317"/>
      <c r="I1" s="31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1" t="s">
        <v>52</v>
      </c>
      <c r="B6" s="301"/>
      <c r="C6" s="301"/>
      <c r="D6" s="301"/>
      <c r="E6" s="301"/>
      <c r="F6" s="301"/>
      <c r="G6" s="216"/>
      <c r="H6" s="216"/>
      <c r="I6" s="216"/>
    </row>
    <row r="7" spans="1:9" s="36" customFormat="1" ht="21.75" customHeight="1" x14ac:dyDescent="0.45">
      <c r="A7" s="302" t="str">
        <f>'A1 Exploitation'!A8:F8</f>
        <v>Mourouj 4</v>
      </c>
      <c r="B7" s="302"/>
      <c r="C7" s="302"/>
      <c r="D7" s="302"/>
      <c r="E7" s="302"/>
      <c r="F7" s="302"/>
      <c r="G7" s="216"/>
      <c r="H7" s="216"/>
      <c r="I7" s="216"/>
    </row>
    <row r="8" spans="1:9" s="36" customFormat="1" ht="24" x14ac:dyDescent="0.45">
      <c r="A8" s="38" t="s">
        <v>44</v>
      </c>
      <c r="B8" s="318">
        <f>'A6 Exploitation'!B9:F9</f>
        <v>0</v>
      </c>
      <c r="C8" s="318"/>
      <c r="D8" s="318"/>
      <c r="E8" s="318"/>
      <c r="F8" s="318"/>
      <c r="G8" s="216"/>
      <c r="H8" s="216"/>
      <c r="I8" s="216"/>
    </row>
    <row r="9" spans="1:9" s="36" customFormat="1" ht="24" x14ac:dyDescent="0.45">
      <c r="A9" s="39" t="s">
        <v>46</v>
      </c>
      <c r="B9" s="319">
        <f>'A6 Exploitation'!B10:F10</f>
        <v>0</v>
      </c>
      <c r="C9" s="319"/>
      <c r="D9" s="319"/>
      <c r="E9" s="319"/>
      <c r="F9" s="319"/>
      <c r="G9" s="216"/>
      <c r="H9" s="216"/>
      <c r="I9" s="216"/>
    </row>
    <row r="10" spans="1:9" s="36" customFormat="1" ht="24" x14ac:dyDescent="0.45">
      <c r="A10" s="38" t="s">
        <v>45</v>
      </c>
      <c r="B10" s="316">
        <f>'A6 Exploitation'!B11:F11</f>
        <v>0</v>
      </c>
      <c r="C10" s="316"/>
      <c r="D10" s="316"/>
      <c r="E10" s="316"/>
      <c r="F10" s="316"/>
      <c r="G10" s="216"/>
      <c r="H10" s="216"/>
      <c r="I10" s="216"/>
    </row>
    <row r="11" spans="1:9" s="36" customFormat="1" ht="24" x14ac:dyDescent="0.45">
      <c r="A11" s="38" t="s">
        <v>341</v>
      </c>
      <c r="B11" s="320">
        <f>D198</f>
        <v>0</v>
      </c>
      <c r="C11" s="320"/>
      <c r="D11" s="320"/>
      <c r="E11" s="320"/>
      <c r="F11" s="320"/>
      <c r="G11" s="216"/>
      <c r="H11" s="216"/>
      <c r="I11" s="216"/>
    </row>
    <row r="12" spans="1:9" s="36" customFormat="1" ht="22.5" x14ac:dyDescent="0.45">
      <c r="A12" s="35"/>
      <c r="D12" s="293"/>
      <c r="E12" s="293"/>
      <c r="F12" s="293"/>
      <c r="G12" s="293"/>
      <c r="H12" s="293"/>
      <c r="I12" s="40"/>
    </row>
    <row r="13" spans="1:9" s="36" customFormat="1" ht="11.25" customHeight="1" x14ac:dyDescent="0.3">
      <c r="A13" s="294" t="s">
        <v>32</v>
      </c>
      <c r="B13" s="295" t="s">
        <v>33</v>
      </c>
      <c r="C13" s="295"/>
      <c r="D13" s="295" t="s">
        <v>48</v>
      </c>
      <c r="E13" s="295" t="s">
        <v>213</v>
      </c>
      <c r="F13" s="295" t="s">
        <v>214</v>
      </c>
    </row>
    <row r="14" spans="1:9" s="36" customFormat="1" ht="12.75" customHeight="1" x14ac:dyDescent="0.3">
      <c r="A14" s="294"/>
      <c r="B14" s="70" t="s">
        <v>36</v>
      </c>
      <c r="C14" s="70" t="s">
        <v>35</v>
      </c>
      <c r="D14" s="295"/>
      <c r="E14" s="295"/>
      <c r="F14" s="295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3" t="s">
        <v>38</v>
      </c>
      <c r="B22" s="310"/>
      <c r="C22" s="311"/>
      <c r="D22" s="215">
        <f>SUM(B17:C21)</f>
        <v>0</v>
      </c>
    </row>
    <row r="23" spans="1:6" x14ac:dyDescent="0.3">
      <c r="A23" s="307" t="s">
        <v>342</v>
      </c>
      <c r="B23" s="308"/>
      <c r="C23" s="30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0</v>
      </c>
    </row>
    <row r="33" spans="1:6" x14ac:dyDescent="0.3">
      <c r="A33" s="307" t="s">
        <v>342</v>
      </c>
      <c r="B33" s="308"/>
      <c r="C33" s="30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4" t="s">
        <v>21</v>
      </c>
      <c r="B44" s="315"/>
      <c r="C44" s="315"/>
      <c r="D44" s="315"/>
      <c r="E44" s="315"/>
      <c r="F44" s="31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0</v>
      </c>
    </row>
    <row r="52" spans="1:6" x14ac:dyDescent="0.3">
      <c r="A52" s="307" t="s">
        <v>342</v>
      </c>
      <c r="B52" s="308"/>
      <c r="C52" s="30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0</v>
      </c>
    </row>
    <row r="63" spans="1:6" x14ac:dyDescent="0.3">
      <c r="A63" s="307" t="s">
        <v>342</v>
      </c>
      <c r="B63" s="308"/>
      <c r="C63" s="30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0</v>
      </c>
    </row>
    <row r="84" spans="1:6" x14ac:dyDescent="0.3">
      <c r="A84" s="307" t="s">
        <v>342</v>
      </c>
      <c r="B84" s="308"/>
      <c r="C84" s="30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0</v>
      </c>
    </row>
    <row r="102" spans="1:6" x14ac:dyDescent="0.3">
      <c r="A102" s="307" t="s">
        <v>342</v>
      </c>
      <c r="B102" s="308"/>
      <c r="C102" s="30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0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7" t="s">
        <v>38</v>
      </c>
      <c r="B160" s="310"/>
      <c r="C160" s="311"/>
      <c r="D160" s="215">
        <f>SUM(B152:C159)</f>
        <v>0</v>
      </c>
    </row>
    <row r="161" spans="1:6" x14ac:dyDescent="0.3">
      <c r="A161" s="307" t="s">
        <v>342</v>
      </c>
      <c r="B161" s="308"/>
      <c r="C161" s="30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0</v>
      </c>
    </row>
    <row r="169" spans="1:6" x14ac:dyDescent="0.3">
      <c r="A169" s="307" t="s">
        <v>342</v>
      </c>
      <c r="B169" s="308"/>
      <c r="C169" s="30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2" t="s">
        <v>17</v>
      </c>
      <c r="B171" s="313"/>
      <c r="C171" s="313"/>
      <c r="D171" s="313"/>
      <c r="E171" s="313"/>
      <c r="F171" s="31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0</v>
      </c>
    </row>
    <row r="177" spans="1:6" x14ac:dyDescent="0.3">
      <c r="A177" s="307" t="s">
        <v>342</v>
      </c>
      <c r="B177" s="308"/>
      <c r="C177" s="30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0</v>
      </c>
    </row>
    <row r="186" spans="1:6" x14ac:dyDescent="0.3">
      <c r="A186" s="307" t="s">
        <v>342</v>
      </c>
      <c r="B186" s="308"/>
      <c r="C186" s="30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0</v>
      </c>
    </row>
    <row r="194" spans="1:4" x14ac:dyDescent="0.3">
      <c r="A194" s="307" t="s">
        <v>342</v>
      </c>
      <c r="B194" s="308"/>
      <c r="C194" s="30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7" zoomScale="90" zoomScaleNormal="71" zoomScaleSheetLayoutView="90" workbookViewId="0">
      <selection activeCell="D21" sqref="D2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0"/>
      <c r="E1" s="300"/>
      <c r="F1" s="300"/>
      <c r="G1" s="300"/>
      <c r="H1" s="300"/>
      <c r="I1" s="300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301" t="s">
        <v>201</v>
      </c>
      <c r="B7" s="301"/>
      <c r="C7" s="301"/>
      <c r="D7" s="301"/>
      <c r="E7" s="301"/>
      <c r="F7" s="301"/>
      <c r="G7" s="124"/>
      <c r="H7" s="124"/>
      <c r="I7" s="124"/>
    </row>
    <row r="8" spans="1:9" ht="29.25" x14ac:dyDescent="0.45">
      <c r="A8" s="302" t="str">
        <f>'Page de garde'!D18</f>
        <v>Mourouj 4</v>
      </c>
      <c r="B8" s="302"/>
      <c r="C8" s="302"/>
      <c r="D8" s="302"/>
      <c r="E8" s="302"/>
      <c r="F8" s="302"/>
      <c r="G8" s="126"/>
      <c r="H8" s="126"/>
      <c r="I8" s="124"/>
    </row>
    <row r="9" spans="1:9" ht="24" x14ac:dyDescent="0.45">
      <c r="A9" s="38" t="s">
        <v>44</v>
      </c>
      <c r="B9" s="303" t="s">
        <v>417</v>
      </c>
      <c r="C9" s="303"/>
      <c r="D9" s="303"/>
      <c r="E9" s="303"/>
      <c r="F9" s="303"/>
      <c r="G9" s="126"/>
      <c r="H9" s="126"/>
      <c r="I9" s="124"/>
    </row>
    <row r="10" spans="1:9" ht="24" x14ac:dyDescent="0.45">
      <c r="A10" s="39" t="s">
        <v>46</v>
      </c>
      <c r="B10" s="304" t="s">
        <v>444</v>
      </c>
      <c r="C10" s="304"/>
      <c r="D10" s="304"/>
      <c r="E10" s="304"/>
      <c r="F10" s="304"/>
      <c r="G10" s="126"/>
      <c r="H10" s="126"/>
      <c r="I10" s="124"/>
    </row>
    <row r="11" spans="1:9" ht="24" x14ac:dyDescent="0.45">
      <c r="A11" s="38" t="s">
        <v>45</v>
      </c>
      <c r="B11" s="299">
        <v>42804</v>
      </c>
      <c r="C11" s="299"/>
      <c r="D11" s="299"/>
      <c r="E11" s="299"/>
      <c r="F11" s="299"/>
      <c r="G11" s="126"/>
      <c r="H11" s="126"/>
      <c r="I11" s="124"/>
    </row>
    <row r="12" spans="1:9" ht="24" x14ac:dyDescent="0.45">
      <c r="A12" s="38" t="s">
        <v>276</v>
      </c>
      <c r="B12" s="292">
        <f>D505</f>
        <v>0.92682926829268297</v>
      </c>
      <c r="C12" s="292"/>
      <c r="D12" s="292"/>
      <c r="E12" s="292"/>
      <c r="F12" s="292"/>
      <c r="G12" s="126"/>
      <c r="H12" s="126"/>
      <c r="I12" s="124"/>
    </row>
    <row r="13" spans="1:9" ht="22.5" x14ac:dyDescent="0.45">
      <c r="A13" s="35"/>
      <c r="B13" s="36"/>
      <c r="C13" s="36"/>
      <c r="D13" s="293"/>
      <c r="E13" s="293"/>
      <c r="F13" s="293"/>
      <c r="G13" s="293"/>
      <c r="H13" s="293"/>
      <c r="I13" s="3"/>
    </row>
    <row r="14" spans="1:9" ht="16.5" customHeight="1" x14ac:dyDescent="0.3">
      <c r="A14" s="294" t="s">
        <v>32</v>
      </c>
      <c r="B14" s="295" t="s">
        <v>33</v>
      </c>
      <c r="C14" s="295"/>
      <c r="D14" s="295" t="s">
        <v>48</v>
      </c>
      <c r="E14" s="296" t="s">
        <v>358</v>
      </c>
      <c r="F14" s="295" t="s">
        <v>214</v>
      </c>
      <c r="G14" s="36"/>
      <c r="H14" s="36"/>
    </row>
    <row r="15" spans="1:9" ht="16.5" customHeight="1" x14ac:dyDescent="0.3">
      <c r="A15" s="294"/>
      <c r="B15" s="77" t="s">
        <v>36</v>
      </c>
      <c r="C15" s="77" t="s">
        <v>35</v>
      </c>
      <c r="D15" s="295"/>
      <c r="E15" s="296"/>
      <c r="F15" s="295"/>
      <c r="G15" s="36"/>
      <c r="H15" s="36"/>
    </row>
    <row r="16" spans="1:9" ht="18" x14ac:dyDescent="0.35">
      <c r="A16" s="287" t="s">
        <v>0</v>
      </c>
      <c r="B16" s="287"/>
      <c r="C16" s="287"/>
      <c r="D16" s="287"/>
      <c r="E16" s="287"/>
      <c r="F16" s="287"/>
      <c r="G16" s="36"/>
      <c r="H16" s="36"/>
    </row>
    <row r="17" spans="1:8" ht="18" x14ac:dyDescent="0.3">
      <c r="A17" s="182">
        <f>B11</f>
        <v>42804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7" t="s">
        <v>1</v>
      </c>
      <c r="B18" s="298"/>
      <c r="C18" s="298"/>
      <c r="D18" s="298"/>
      <c r="E18" s="298"/>
      <c r="F18" s="298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ht="30" x14ac:dyDescent="0.25">
      <c r="A21" s="17" t="s">
        <v>98</v>
      </c>
      <c r="B21" s="170">
        <v>0</v>
      </c>
      <c r="C21" s="136"/>
      <c r="D21" s="129" t="s">
        <v>411</v>
      </c>
      <c r="E21" s="129" t="s">
        <v>415</v>
      </c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88" t="s">
        <v>18</v>
      </c>
      <c r="B26" s="289"/>
      <c r="C26" s="289"/>
      <c r="D26" s="289"/>
      <c r="E26" s="289"/>
      <c r="F26" s="289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412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0</v>
      </c>
      <c r="C36" s="131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7" t="s">
        <v>137</v>
      </c>
      <c r="B43" s="287"/>
      <c r="C43" s="287"/>
      <c r="D43" s="287"/>
      <c r="E43" s="287"/>
      <c r="F43" s="287"/>
    </row>
    <row r="44" spans="1:7" x14ac:dyDescent="0.25">
      <c r="A44" s="183">
        <f>B11</f>
        <v>42804</v>
      </c>
      <c r="B44" s="6"/>
      <c r="C44" s="7"/>
      <c r="D44" s="6"/>
    </row>
    <row r="45" spans="1:7" ht="16.5" x14ac:dyDescent="0.25">
      <c r="A45" s="290" t="s">
        <v>63</v>
      </c>
      <c r="B45" s="291"/>
      <c r="C45" s="291"/>
      <c r="D45" s="291"/>
      <c r="E45" s="291"/>
      <c r="F45" s="291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ht="30" x14ac:dyDescent="0.25">
      <c r="A50" s="43" t="s">
        <v>141</v>
      </c>
      <c r="B50" s="170">
        <v>1</v>
      </c>
      <c r="C50" s="137"/>
      <c r="D50" s="156" t="s">
        <v>432</v>
      </c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3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288" t="s">
        <v>65</v>
      </c>
      <c r="B57" s="289"/>
      <c r="C57" s="289"/>
      <c r="D57" s="289"/>
      <c r="E57" s="289"/>
      <c r="F57" s="289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>
        <v>2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8" t="s">
        <v>25</v>
      </c>
      <c r="B84" s="289"/>
      <c r="C84" s="289"/>
      <c r="D84" s="289"/>
      <c r="E84" s="289"/>
      <c r="F84" s="289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0</v>
      </c>
      <c r="C87" s="217">
        <f>IF(B87=0, -5, "0")</f>
        <v>-5</v>
      </c>
      <c r="D87" s="157" t="s">
        <v>424</v>
      </c>
      <c r="E87" s="129" t="s">
        <v>425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56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60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0.8571428571428571</v>
      </c>
    </row>
    <row r="98" spans="1:6" x14ac:dyDescent="0.25">
      <c r="A98" s="5"/>
      <c r="B98" s="6"/>
      <c r="C98" s="7"/>
      <c r="D98" s="6"/>
    </row>
    <row r="99" spans="1:6" ht="18" x14ac:dyDescent="0.35">
      <c r="A99" s="287" t="s">
        <v>129</v>
      </c>
      <c r="B99" s="287"/>
      <c r="C99" s="287"/>
      <c r="D99" s="287"/>
      <c r="E99" s="287"/>
      <c r="F99" s="287"/>
    </row>
    <row r="100" spans="1:6" x14ac:dyDescent="0.25">
      <c r="A100" s="183">
        <f>B11</f>
        <v>42804</v>
      </c>
      <c r="B100" s="6"/>
      <c r="C100" s="7"/>
      <c r="D100" s="6"/>
    </row>
    <row r="101" spans="1:6" ht="16.5" x14ac:dyDescent="0.25">
      <c r="A101" s="290" t="s">
        <v>63</v>
      </c>
      <c r="B101" s="291"/>
      <c r="C101" s="291"/>
      <c r="D101" s="291"/>
      <c r="E101" s="291"/>
      <c r="F101" s="291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8" t="s">
        <v>133</v>
      </c>
      <c r="B113" s="289"/>
      <c r="C113" s="289"/>
      <c r="D113" s="289"/>
      <c r="E113" s="289"/>
      <c r="F113" s="289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45" x14ac:dyDescent="0.35">
      <c r="A121" s="76" t="s">
        <v>74</v>
      </c>
      <c r="B121" s="170">
        <v>0</v>
      </c>
      <c r="C121" s="217">
        <f>IF(B121=0, -5, "0")</f>
        <v>-5</v>
      </c>
      <c r="D121" s="129" t="s">
        <v>427</v>
      </c>
      <c r="E121" s="270" t="s">
        <v>445</v>
      </c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60.75" x14ac:dyDescent="0.3">
      <c r="A123" s="48" t="s">
        <v>189</v>
      </c>
      <c r="B123" s="177">
        <v>0</v>
      </c>
      <c r="C123" s="177"/>
      <c r="D123" s="184" t="s">
        <v>428</v>
      </c>
      <c r="E123" s="129" t="s">
        <v>429</v>
      </c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31</v>
      </c>
    </row>
    <row r="135" spans="1:6" x14ac:dyDescent="0.25">
      <c r="A135" s="19" t="s">
        <v>37</v>
      </c>
      <c r="B135" s="20"/>
      <c r="C135" s="21"/>
      <c r="D135" s="63">
        <f>D134/(COUNT(B114:C133)*2)</f>
        <v>0.73809523809523814</v>
      </c>
    </row>
    <row r="136" spans="1:6" x14ac:dyDescent="0.25">
      <c r="A136" s="9"/>
      <c r="B136" s="6"/>
      <c r="C136" s="7"/>
      <c r="D136" s="6"/>
    </row>
    <row r="137" spans="1:6" ht="18" x14ac:dyDescent="0.25">
      <c r="A137" s="288" t="s">
        <v>73</v>
      </c>
      <c r="B137" s="289"/>
      <c r="C137" s="289"/>
      <c r="D137" s="289"/>
      <c r="E137" s="289"/>
      <c r="F137" s="289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61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0.84722222222222221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7" t="s">
        <v>130</v>
      </c>
      <c r="B152" s="287"/>
      <c r="C152" s="287"/>
      <c r="D152" s="287"/>
      <c r="E152" s="287"/>
      <c r="F152" s="287"/>
    </row>
    <row r="153" spans="1:6" x14ac:dyDescent="0.25">
      <c r="A153" s="183">
        <f>B11</f>
        <v>42804</v>
      </c>
      <c r="B153" s="6"/>
      <c r="C153" s="7"/>
      <c r="D153" s="59"/>
    </row>
    <row r="154" spans="1:6" ht="16.5" x14ac:dyDescent="0.25">
      <c r="A154" s="290" t="s">
        <v>63</v>
      </c>
      <c r="B154" s="291"/>
      <c r="C154" s="291"/>
      <c r="D154" s="291"/>
      <c r="E154" s="291"/>
      <c r="F154" s="291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45" x14ac:dyDescent="0.25">
      <c r="A159" s="23" t="s">
        <v>190</v>
      </c>
      <c r="B159" s="170">
        <v>0</v>
      </c>
      <c r="C159" s="153"/>
      <c r="D159" s="168" t="s">
        <v>436</v>
      </c>
      <c r="E159" s="129" t="s">
        <v>435</v>
      </c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3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88" t="s">
        <v>134</v>
      </c>
      <c r="B166" s="289"/>
      <c r="C166" s="289"/>
      <c r="D166" s="289"/>
      <c r="E166" s="289"/>
      <c r="F166" s="289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30" x14ac:dyDescent="0.25">
      <c r="A168" s="18" t="s">
        <v>102</v>
      </c>
      <c r="B168" s="170">
        <v>0</v>
      </c>
      <c r="C168" s="153"/>
      <c r="D168" s="129" t="s">
        <v>437</v>
      </c>
      <c r="E168" s="129" t="s">
        <v>438</v>
      </c>
      <c r="F168" s="66"/>
    </row>
    <row r="169" spans="1:6" x14ac:dyDescent="0.25">
      <c r="A169" s="18" t="s">
        <v>135</v>
      </c>
      <c r="B169" s="170">
        <v>2</v>
      </c>
      <c r="C169" s="153"/>
      <c r="D169" s="129"/>
      <c r="E169" s="129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7" t="s">
        <v>167</v>
      </c>
      <c r="B192" s="287"/>
      <c r="C192" s="287"/>
      <c r="D192" s="287"/>
      <c r="E192" s="287"/>
      <c r="F192" s="287"/>
    </row>
    <row r="193" spans="1:7" x14ac:dyDescent="0.25">
      <c r="A193" s="189">
        <f>B11</f>
        <v>42804</v>
      </c>
      <c r="B193" s="6"/>
      <c r="C193" s="7"/>
      <c r="D193" s="6"/>
    </row>
    <row r="194" spans="1:7" ht="18" x14ac:dyDescent="0.25">
      <c r="A194" s="288" t="s">
        <v>158</v>
      </c>
      <c r="B194" s="289"/>
      <c r="C194" s="289"/>
      <c r="D194" s="289"/>
      <c r="E194" s="289"/>
      <c r="F194" s="289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8" t="s">
        <v>76</v>
      </c>
      <c r="B209" s="289"/>
      <c r="C209" s="289"/>
      <c r="D209" s="289"/>
      <c r="E209" s="289"/>
      <c r="F209" s="289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8" t="s">
        <v>191</v>
      </c>
      <c r="B232" s="289"/>
      <c r="C232" s="289"/>
      <c r="D232" s="289"/>
      <c r="E232" s="289"/>
      <c r="F232" s="289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7" t="s">
        <v>78</v>
      </c>
      <c r="B248" s="287"/>
      <c r="C248" s="287"/>
      <c r="D248" s="287"/>
      <c r="E248" s="287"/>
      <c r="F248" s="287"/>
    </row>
    <row r="249" spans="1:6" s="3" customFormat="1" x14ac:dyDescent="0.25">
      <c r="A249" s="183">
        <f>B11</f>
        <v>42804</v>
      </c>
      <c r="B249" s="6"/>
      <c r="C249" s="7"/>
      <c r="D249" s="6"/>
    </row>
    <row r="250" spans="1:6" s="3" customFormat="1" ht="18" x14ac:dyDescent="0.25">
      <c r="A250" s="288" t="s">
        <v>79</v>
      </c>
      <c r="B250" s="289"/>
      <c r="C250" s="289"/>
      <c r="D250" s="289"/>
      <c r="E250" s="289"/>
      <c r="F250" s="289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168" t="s">
        <v>421</v>
      </c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>
        <v>2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>
        <v>2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>
        <v>2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8" t="s">
        <v>81</v>
      </c>
      <c r="B266" s="289"/>
      <c r="C266" s="289"/>
      <c r="D266" s="289"/>
      <c r="E266" s="289"/>
      <c r="F266" s="289"/>
    </row>
    <row r="267" spans="1:6" s="3" customFormat="1" x14ac:dyDescent="0.25">
      <c r="A267" s="152" t="s">
        <v>368</v>
      </c>
      <c r="B267" s="145">
        <v>2</v>
      </c>
      <c r="C267" s="145"/>
      <c r="D267" s="264"/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 t="s">
        <v>422</v>
      </c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>
        <v>2</v>
      </c>
      <c r="C284" s="29"/>
      <c r="D284" s="265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7" t="s">
        <v>4</v>
      </c>
      <c r="B291" s="287"/>
      <c r="C291" s="287"/>
      <c r="D291" s="287"/>
      <c r="E291" s="287"/>
      <c r="F291" s="287"/>
    </row>
    <row r="292" spans="1:7" x14ac:dyDescent="0.25">
      <c r="A292" s="192">
        <f>B11</f>
        <v>42804</v>
      </c>
      <c r="B292" s="6"/>
      <c r="C292" s="7"/>
      <c r="D292" s="59"/>
    </row>
    <row r="293" spans="1:7" ht="18" x14ac:dyDescent="0.25">
      <c r="A293" s="288" t="s">
        <v>19</v>
      </c>
      <c r="B293" s="289"/>
      <c r="C293" s="289"/>
      <c r="D293" s="289"/>
      <c r="E293" s="289"/>
      <c r="F293" s="289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8" t="s">
        <v>122</v>
      </c>
      <c r="B305" s="289"/>
      <c r="C305" s="289"/>
      <c r="D305" s="289"/>
      <c r="E305" s="289"/>
      <c r="F305" s="289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ht="30" x14ac:dyDescent="0.25">
      <c r="A310" s="17" t="s">
        <v>108</v>
      </c>
      <c r="B310" s="171">
        <v>1</v>
      </c>
      <c r="C310" s="153"/>
      <c r="D310" s="156" t="s">
        <v>446</v>
      </c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7" t="s">
        <v>21</v>
      </c>
      <c r="B324" s="287"/>
      <c r="C324" s="287"/>
      <c r="D324" s="287"/>
      <c r="E324" s="287"/>
      <c r="F324" s="287"/>
    </row>
    <row r="325" spans="1:9" x14ac:dyDescent="0.25">
      <c r="A325" s="193">
        <f>B11</f>
        <v>42804</v>
      </c>
      <c r="B325" s="6"/>
      <c r="C325" s="7"/>
      <c r="D325" s="6"/>
    </row>
    <row r="326" spans="1:9" ht="18" x14ac:dyDescent="0.25">
      <c r="A326" s="288" t="s">
        <v>12</v>
      </c>
      <c r="B326" s="289"/>
      <c r="C326" s="289"/>
      <c r="D326" s="289"/>
      <c r="E326" s="289"/>
      <c r="F326" s="289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8" t="s">
        <v>25</v>
      </c>
      <c r="B339" s="289"/>
      <c r="C339" s="289"/>
      <c r="D339" s="289"/>
      <c r="E339" s="289"/>
      <c r="F339" s="289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7" t="s">
        <v>8</v>
      </c>
      <c r="B352" s="287"/>
      <c r="C352" s="287"/>
      <c r="D352" s="287"/>
      <c r="E352" s="287"/>
      <c r="F352" s="287"/>
    </row>
    <row r="353" spans="1:6" x14ac:dyDescent="0.25">
      <c r="A353" s="183">
        <f>B11</f>
        <v>42804</v>
      </c>
      <c r="B353" s="6"/>
      <c r="C353" s="7"/>
      <c r="D353" s="59"/>
    </row>
    <row r="354" spans="1:6" ht="16.5" x14ac:dyDescent="0.25">
      <c r="A354" s="290" t="s">
        <v>113</v>
      </c>
      <c r="B354" s="291"/>
      <c r="C354" s="291"/>
      <c r="D354" s="291"/>
      <c r="E354" s="291"/>
      <c r="F354" s="291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8" t="s">
        <v>25</v>
      </c>
      <c r="B366" s="289"/>
      <c r="C366" s="289"/>
      <c r="D366" s="289"/>
      <c r="E366" s="289"/>
      <c r="F366" s="289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31.5" x14ac:dyDescent="0.35">
      <c r="A369" s="76" t="s">
        <v>59</v>
      </c>
      <c r="B369" s="171">
        <v>0</v>
      </c>
      <c r="C369" s="217">
        <f>IF(B369=0, -5, "0")</f>
        <v>-5</v>
      </c>
      <c r="D369" s="4" t="s">
        <v>443</v>
      </c>
      <c r="E369" s="129" t="s">
        <v>442</v>
      </c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129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4">
        <f>D379/(COUNT(B367:C378)*2)</f>
        <v>0.65384615384615385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8" t="s">
        <v>124</v>
      </c>
      <c r="B382" s="289"/>
      <c r="C382" s="289"/>
      <c r="D382" s="289"/>
      <c r="E382" s="289"/>
      <c r="F382" s="28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8" t="s">
        <v>29</v>
      </c>
      <c r="B391" s="289"/>
      <c r="C391" s="289"/>
      <c r="D391" s="289"/>
      <c r="E391" s="289"/>
      <c r="F391" s="289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55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0.859375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7" t="s">
        <v>125</v>
      </c>
      <c r="B405" s="287"/>
      <c r="C405" s="287"/>
      <c r="D405" s="287"/>
      <c r="E405" s="287"/>
      <c r="F405" s="287"/>
    </row>
    <row r="406" spans="1:6" x14ac:dyDescent="0.25">
      <c r="A406" s="192">
        <f>B11</f>
        <v>42804</v>
      </c>
      <c r="B406" s="6"/>
      <c r="C406" s="7"/>
      <c r="D406" s="6"/>
    </row>
    <row r="407" spans="1:6" ht="16.5" x14ac:dyDescent="0.25">
      <c r="A407" s="290" t="s">
        <v>19</v>
      </c>
      <c r="B407" s="291"/>
      <c r="C407" s="291"/>
      <c r="D407" s="291"/>
      <c r="E407" s="291"/>
      <c r="F407" s="291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0" t="s">
        <v>122</v>
      </c>
      <c r="B418" s="291"/>
      <c r="C418" s="291"/>
      <c r="D418" s="291"/>
      <c r="E418" s="291"/>
      <c r="F418" s="291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129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7" t="s">
        <v>374</v>
      </c>
      <c r="B435" s="287"/>
      <c r="C435" s="287"/>
      <c r="D435" s="287"/>
      <c r="E435" s="287"/>
      <c r="F435" s="287"/>
    </row>
    <row r="436" spans="1:7" s="167" customFormat="1" x14ac:dyDescent="0.25">
      <c r="A436" s="195">
        <f>+B11</f>
        <v>42804</v>
      </c>
      <c r="B436" s="6"/>
      <c r="C436" s="7"/>
      <c r="D436" s="6"/>
    </row>
    <row r="437" spans="1:7" ht="18" x14ac:dyDescent="0.25">
      <c r="A437" s="288" t="s">
        <v>375</v>
      </c>
      <c r="B437" s="289"/>
      <c r="C437" s="289"/>
      <c r="D437" s="289"/>
      <c r="E437" s="289"/>
      <c r="F437" s="289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8" t="s">
        <v>31</v>
      </c>
      <c r="B444" s="289"/>
      <c r="C444" s="289"/>
      <c r="D444" s="289"/>
      <c r="E444" s="289"/>
      <c r="F444" s="289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8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7" t="s">
        <v>180</v>
      </c>
      <c r="B454" s="287"/>
      <c r="C454" s="287"/>
      <c r="D454" s="287"/>
      <c r="E454" s="287"/>
      <c r="F454" s="28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7" t="s">
        <v>87</v>
      </c>
      <c r="B464" s="287"/>
      <c r="C464" s="287"/>
      <c r="D464" s="287"/>
      <c r="E464" s="287"/>
      <c r="F464" s="28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416</v>
      </c>
      <c r="E466" s="148"/>
      <c r="F466" s="66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58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7" t="s">
        <v>151</v>
      </c>
      <c r="B473" s="287"/>
      <c r="C473" s="287"/>
      <c r="D473" s="287"/>
      <c r="E473" s="287"/>
      <c r="F473" s="28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413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7" t="s">
        <v>152</v>
      </c>
      <c r="B494" s="287"/>
      <c r="C494" s="287"/>
      <c r="D494" s="287"/>
      <c r="E494" s="287"/>
      <c r="F494" s="28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0.8928571428571429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456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0.92682926829268297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7" orientation="portrait" horizontalDpi="4294967293" r:id="rId1"/>
  <rowBreaks count="5" manualBreakCount="5">
    <brk id="72" max="16383" man="1"/>
    <brk id="155" max="16383" man="1"/>
    <brk id="247" max="6" man="1"/>
    <brk id="351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70" zoomScale="90" zoomScaleSheetLayoutView="90" workbookViewId="0">
      <selection activeCell="D180" sqref="D180:D18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7"/>
      <c r="E1" s="317"/>
      <c r="F1" s="317"/>
      <c r="G1" s="317"/>
      <c r="H1" s="317"/>
      <c r="I1" s="317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301" t="s">
        <v>52</v>
      </c>
      <c r="B6" s="301"/>
      <c r="C6" s="301"/>
      <c r="D6" s="301"/>
      <c r="E6" s="301"/>
      <c r="F6" s="301"/>
      <c r="G6" s="126"/>
      <c r="H6" s="126"/>
      <c r="I6" s="126"/>
    </row>
    <row r="7" spans="1:9" s="36" customFormat="1" ht="21.75" customHeight="1" x14ac:dyDescent="0.45">
      <c r="A7" s="302" t="str">
        <f>'A1 Exploitation'!A8:F8</f>
        <v>Mourouj 4</v>
      </c>
      <c r="B7" s="302"/>
      <c r="C7" s="302"/>
      <c r="D7" s="302"/>
      <c r="E7" s="302"/>
      <c r="F7" s="302"/>
      <c r="G7" s="126"/>
      <c r="H7" s="126"/>
      <c r="I7" s="126"/>
    </row>
    <row r="8" spans="1:9" s="36" customFormat="1" ht="24" x14ac:dyDescent="0.45">
      <c r="A8" s="38" t="s">
        <v>44</v>
      </c>
      <c r="B8" s="318" t="str">
        <f>'A1 Exploitation'!B9:F9</f>
        <v>Mme Samah SLAIMI</v>
      </c>
      <c r="C8" s="318"/>
      <c r="D8" s="318"/>
      <c r="E8" s="318"/>
      <c r="F8" s="318"/>
      <c r="G8" s="126"/>
      <c r="H8" s="126"/>
      <c r="I8" s="126"/>
    </row>
    <row r="9" spans="1:9" s="36" customFormat="1" ht="24" x14ac:dyDescent="0.45">
      <c r="A9" s="39" t="s">
        <v>46</v>
      </c>
      <c r="B9" s="319" t="str">
        <f>'A1 Exploitation'!B10:F10</f>
        <v>Directeur du Magasin &amp; Chef secteur PFT</v>
      </c>
      <c r="C9" s="319"/>
      <c r="D9" s="319"/>
      <c r="E9" s="319"/>
      <c r="F9" s="319"/>
      <c r="G9" s="126"/>
      <c r="H9" s="126"/>
      <c r="I9" s="126"/>
    </row>
    <row r="10" spans="1:9" s="36" customFormat="1" ht="24" x14ac:dyDescent="0.45">
      <c r="A10" s="38" t="s">
        <v>45</v>
      </c>
      <c r="B10" s="316">
        <f>'A1 Exploitation'!B11:F11</f>
        <v>42804</v>
      </c>
      <c r="C10" s="316"/>
      <c r="D10" s="316"/>
      <c r="E10" s="316"/>
      <c r="F10" s="316"/>
      <c r="G10" s="126"/>
      <c r="H10" s="126"/>
      <c r="I10" s="126"/>
    </row>
    <row r="11" spans="1:9" s="36" customFormat="1" ht="24" x14ac:dyDescent="0.45">
      <c r="A11" s="38" t="s">
        <v>341</v>
      </c>
      <c r="B11" s="320">
        <f>D198</f>
        <v>0.95192307692307687</v>
      </c>
      <c r="C11" s="320"/>
      <c r="D11" s="320"/>
      <c r="E11" s="320"/>
      <c r="F11" s="320"/>
      <c r="G11" s="126"/>
      <c r="H11" s="126"/>
      <c r="I11" s="126"/>
    </row>
    <row r="12" spans="1:9" s="36" customFormat="1" ht="22.5" x14ac:dyDescent="0.45">
      <c r="A12" s="35"/>
      <c r="D12" s="293"/>
      <c r="E12" s="293"/>
      <c r="F12" s="293"/>
      <c r="G12" s="293"/>
      <c r="H12" s="293"/>
      <c r="I12" s="40"/>
    </row>
    <row r="13" spans="1:9" s="36" customFormat="1" ht="11.25" customHeight="1" x14ac:dyDescent="0.3">
      <c r="A13" s="294" t="s">
        <v>32</v>
      </c>
      <c r="B13" s="295" t="s">
        <v>33</v>
      </c>
      <c r="C13" s="295"/>
      <c r="D13" s="295" t="s">
        <v>48</v>
      </c>
      <c r="E13" s="295" t="s">
        <v>213</v>
      </c>
      <c r="F13" s="295" t="s">
        <v>214</v>
      </c>
    </row>
    <row r="14" spans="1:9" s="36" customFormat="1" ht="12.75" customHeight="1" x14ac:dyDescent="0.3">
      <c r="A14" s="294"/>
      <c r="B14" s="70" t="s">
        <v>36</v>
      </c>
      <c r="C14" s="70" t="s">
        <v>35</v>
      </c>
      <c r="D14" s="295"/>
      <c r="E14" s="295"/>
      <c r="F14" s="295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3" t="s">
        <v>38</v>
      </c>
      <c r="B22" s="310"/>
      <c r="C22" s="311"/>
      <c r="D22" s="127">
        <f>SUM(B17:C21)</f>
        <v>10</v>
      </c>
    </row>
    <row r="23" spans="1:6" x14ac:dyDescent="0.3">
      <c r="A23" s="307" t="s">
        <v>342</v>
      </c>
      <c r="B23" s="308"/>
      <c r="C23" s="309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ht="33" x14ac:dyDescent="0.3">
      <c r="A27" s="41" t="s">
        <v>99</v>
      </c>
      <c r="B27" s="221">
        <v>2</v>
      </c>
      <c r="C27" s="221"/>
      <c r="D27" s="222" t="s">
        <v>423</v>
      </c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57"/>
      <c r="E30" s="257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125">
        <f>SUM(B26:C31)</f>
        <v>12</v>
      </c>
    </row>
    <row r="33" spans="1:6" x14ac:dyDescent="0.3">
      <c r="A33" s="307" t="s">
        <v>342</v>
      </c>
      <c r="B33" s="308"/>
      <c r="C33" s="309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57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125">
        <f>SUM(B36:C40)</f>
        <v>10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4" t="s">
        <v>21</v>
      </c>
      <c r="B44" s="315"/>
      <c r="C44" s="315"/>
      <c r="D44" s="315"/>
      <c r="E44" s="315"/>
      <c r="F44" s="315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125">
        <f>SUM(B45:C50)</f>
        <v>10</v>
      </c>
    </row>
    <row r="52" spans="1:6" x14ac:dyDescent="0.3">
      <c r="A52" s="307" t="s">
        <v>342</v>
      </c>
      <c r="B52" s="308"/>
      <c r="C52" s="309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2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125">
        <f>SUM(B55:C61)</f>
        <v>14</v>
      </c>
    </row>
    <row r="63" spans="1:6" x14ac:dyDescent="0.3">
      <c r="A63" s="307" t="s">
        <v>342</v>
      </c>
      <c r="B63" s="308"/>
      <c r="C63" s="309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22" t="s">
        <v>418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414</v>
      </c>
      <c r="E77" s="257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22" t="s">
        <v>419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57"/>
      <c r="E82" s="235"/>
      <c r="F82" s="221"/>
    </row>
    <row r="83" spans="1:6" x14ac:dyDescent="0.3">
      <c r="A83" s="307" t="s">
        <v>38</v>
      </c>
      <c r="B83" s="308"/>
      <c r="C83" s="309"/>
      <c r="D83" s="125">
        <f>SUM(B66:C82)</f>
        <v>29</v>
      </c>
    </row>
    <row r="84" spans="1:6" x14ac:dyDescent="0.3">
      <c r="A84" s="307" t="s">
        <v>342</v>
      </c>
      <c r="B84" s="308"/>
      <c r="C84" s="309"/>
      <c r="D84" s="65">
        <f>D83/(COUNT(B66:C82)*2)</f>
        <v>0.96666666666666667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271" t="s">
        <v>330</v>
      </c>
      <c r="B96" s="260">
        <v>0</v>
      </c>
      <c r="C96" s="221"/>
      <c r="D96" s="257" t="s">
        <v>433</v>
      </c>
      <c r="E96" s="221" t="s">
        <v>434</v>
      </c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66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125">
        <f>SUM(B87:C100)</f>
        <v>26</v>
      </c>
    </row>
    <row r="102" spans="1:6" x14ac:dyDescent="0.3">
      <c r="A102" s="307" t="s">
        <v>342</v>
      </c>
      <c r="B102" s="308"/>
      <c r="C102" s="309"/>
      <c r="D102" s="65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420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125">
        <f>SUM(B106:C116)</f>
        <v>22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66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66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67"/>
      <c r="E131" s="229"/>
      <c r="F131" s="233"/>
    </row>
    <row r="132" spans="1:6" x14ac:dyDescent="0.3">
      <c r="A132" s="307" t="s">
        <v>38</v>
      </c>
      <c r="B132" s="308"/>
      <c r="C132" s="309"/>
      <c r="D132" s="125">
        <f>SUM(B121:C131)</f>
        <v>0</v>
      </c>
    </row>
    <row r="133" spans="1:6" x14ac:dyDescent="0.3">
      <c r="A133" s="307" t="s">
        <v>342</v>
      </c>
      <c r="B133" s="308"/>
      <c r="C133" s="309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59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2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2"/>
      <c r="E143" s="221"/>
      <c r="F143" s="221"/>
    </row>
    <row r="144" spans="1:6" ht="18" x14ac:dyDescent="0.35">
      <c r="A144" s="76" t="s">
        <v>218</v>
      </c>
      <c r="B144" s="260">
        <v>2</v>
      </c>
      <c r="C144" s="250" t="str">
        <f>IF(B144=0, -5, "0")</f>
        <v>0</v>
      </c>
      <c r="D144" s="222"/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57" t="s">
        <v>440</v>
      </c>
      <c r="E146" s="221" t="s">
        <v>441</v>
      </c>
      <c r="F146" s="221"/>
    </row>
    <row r="147" spans="1:6" ht="33" x14ac:dyDescent="0.3">
      <c r="A147" s="41" t="s">
        <v>352</v>
      </c>
      <c r="B147" s="237">
        <v>0</v>
      </c>
      <c r="C147" s="222"/>
      <c r="D147" s="257" t="s">
        <v>447</v>
      </c>
      <c r="E147" s="222" t="s">
        <v>439</v>
      </c>
      <c r="F147" s="221"/>
    </row>
    <row r="148" spans="1:6" x14ac:dyDescent="0.3">
      <c r="A148" s="307" t="s">
        <v>38</v>
      </c>
      <c r="B148" s="308"/>
      <c r="C148" s="309"/>
      <c r="D148" s="125">
        <f>SUM(B136:C147)</f>
        <v>20</v>
      </c>
    </row>
    <row r="149" spans="1:6" x14ac:dyDescent="0.3">
      <c r="A149" s="307" t="s">
        <v>342</v>
      </c>
      <c r="B149" s="308"/>
      <c r="C149" s="309"/>
      <c r="D149" s="65">
        <f>D148/(COUNT(B136:C147)*2)</f>
        <v>0.83333333333333337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57"/>
      <c r="F157" s="221"/>
    </row>
    <row r="158" spans="1:6" x14ac:dyDescent="0.3">
      <c r="A158" s="196" t="s">
        <v>376</v>
      </c>
      <c r="B158" s="221">
        <v>2</v>
      </c>
      <c r="C158" s="221"/>
      <c r="D158" s="259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7" t="s">
        <v>38</v>
      </c>
      <c r="B160" s="310"/>
      <c r="C160" s="311"/>
      <c r="D160" s="188">
        <f>SUM(B152:C159)</f>
        <v>16</v>
      </c>
    </row>
    <row r="161" spans="1:6" x14ac:dyDescent="0.3">
      <c r="A161" s="307" t="s">
        <v>342</v>
      </c>
      <c r="B161" s="308"/>
      <c r="C161" s="309"/>
      <c r="D161" s="65">
        <f>D160/(COUNT(B152:C159)*2)</f>
        <v>1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7" t="s">
        <v>38</v>
      </c>
      <c r="B168" s="308"/>
      <c r="C168" s="309"/>
      <c r="D168" s="125">
        <f>SUM(B164:C167)</f>
        <v>8</v>
      </c>
    </row>
    <row r="169" spans="1:6" x14ac:dyDescent="0.3">
      <c r="A169" s="307" t="s">
        <v>342</v>
      </c>
      <c r="B169" s="308"/>
      <c r="C169" s="309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2" t="s">
        <v>17</v>
      </c>
      <c r="B171" s="313"/>
      <c r="C171" s="313"/>
      <c r="D171" s="313"/>
      <c r="E171" s="313"/>
      <c r="F171" s="313"/>
    </row>
    <row r="172" spans="1:6" x14ac:dyDescent="0.3">
      <c r="A172" s="48" t="s">
        <v>202</v>
      </c>
      <c r="B172" s="221">
        <v>2</v>
      </c>
      <c r="C172" s="221"/>
      <c r="D172" s="257"/>
      <c r="E172" s="257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125">
        <f>SUM(B172:C175)</f>
        <v>8</v>
      </c>
    </row>
    <row r="177" spans="1:6" x14ac:dyDescent="0.3">
      <c r="A177" s="307" t="s">
        <v>342</v>
      </c>
      <c r="B177" s="308"/>
      <c r="C177" s="309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ht="33" x14ac:dyDescent="0.3">
      <c r="A180" s="87" t="s">
        <v>364</v>
      </c>
      <c r="B180" s="221">
        <v>1</v>
      </c>
      <c r="C180" s="221"/>
      <c r="D180" s="222" t="s">
        <v>426</v>
      </c>
      <c r="E180" s="222"/>
      <c r="F180" s="221"/>
    </row>
    <row r="181" spans="1:6" ht="49.5" x14ac:dyDescent="0.3">
      <c r="A181" s="95" t="s">
        <v>247</v>
      </c>
      <c r="B181" s="221">
        <v>0</v>
      </c>
      <c r="C181" s="221"/>
      <c r="D181" s="222" t="s">
        <v>431</v>
      </c>
      <c r="E181" s="257" t="s">
        <v>430</v>
      </c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125">
        <f>SUM(B180:C184)</f>
        <v>7</v>
      </c>
    </row>
    <row r="186" spans="1:6" x14ac:dyDescent="0.3">
      <c r="A186" s="307" t="s">
        <v>342</v>
      </c>
      <c r="B186" s="308"/>
      <c r="C186" s="309"/>
      <c r="D186" s="65">
        <f>D185/(COUNT(B180:C184)*2)</f>
        <v>0.7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6</v>
      </c>
    </row>
    <row r="194" spans="1:4" x14ac:dyDescent="0.3">
      <c r="A194" s="307" t="s">
        <v>342</v>
      </c>
      <c r="B194" s="308"/>
      <c r="C194" s="309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198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0.95192307692307687</v>
      </c>
    </row>
  </sheetData>
  <sheetProtection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89" zoomScale="89" zoomScaleNormal="100" zoomScaleSheetLayoutView="89" workbookViewId="0">
      <selection activeCell="B499" sqref="B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0"/>
      <c r="E1" s="300"/>
      <c r="F1" s="300"/>
      <c r="G1" s="300"/>
      <c r="H1" s="300"/>
      <c r="I1" s="30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1" t="s">
        <v>201</v>
      </c>
      <c r="B7" s="301"/>
      <c r="C7" s="301"/>
      <c r="D7" s="301"/>
      <c r="E7" s="301"/>
      <c r="F7" s="301"/>
      <c r="G7" s="213"/>
      <c r="H7" s="213"/>
      <c r="I7" s="213"/>
    </row>
    <row r="8" spans="1:9" ht="29.25" x14ac:dyDescent="0.45">
      <c r="A8" s="302" t="str">
        <f>'Page de garde'!D18</f>
        <v>Mourouj 4</v>
      </c>
      <c r="B8" s="302"/>
      <c r="C8" s="302"/>
      <c r="D8" s="302"/>
      <c r="E8" s="302"/>
      <c r="F8" s="302"/>
      <c r="G8" s="216"/>
      <c r="H8" s="216"/>
      <c r="I8" s="213"/>
    </row>
    <row r="9" spans="1:9" ht="24" x14ac:dyDescent="0.45">
      <c r="A9" s="38" t="s">
        <v>44</v>
      </c>
      <c r="B9" s="303" t="s">
        <v>449</v>
      </c>
      <c r="C9" s="303"/>
      <c r="D9" s="303"/>
      <c r="E9" s="303"/>
      <c r="F9" s="303"/>
      <c r="G9" s="216"/>
      <c r="H9" s="216"/>
      <c r="I9" s="213"/>
    </row>
    <row r="10" spans="1:9" ht="24" x14ac:dyDescent="0.45">
      <c r="A10" s="39" t="s">
        <v>46</v>
      </c>
      <c r="B10" s="304" t="s">
        <v>444</v>
      </c>
      <c r="C10" s="304"/>
      <c r="D10" s="304"/>
      <c r="E10" s="304"/>
      <c r="F10" s="304"/>
      <c r="G10" s="216"/>
      <c r="H10" s="216"/>
      <c r="I10" s="213"/>
    </row>
    <row r="11" spans="1:9" ht="24" x14ac:dyDescent="0.45">
      <c r="A11" s="38" t="s">
        <v>45</v>
      </c>
      <c r="B11" s="299">
        <v>42899</v>
      </c>
      <c r="C11" s="299"/>
      <c r="D11" s="299"/>
      <c r="E11" s="299"/>
      <c r="F11" s="299"/>
      <c r="G11" s="216"/>
      <c r="H11" s="216"/>
      <c r="I11" s="213"/>
    </row>
    <row r="12" spans="1:9" ht="24" x14ac:dyDescent="0.45">
      <c r="A12" s="38" t="s">
        <v>276</v>
      </c>
      <c r="B12" s="292">
        <f>D505</f>
        <v>0.98577235772357719</v>
      </c>
      <c r="C12" s="292"/>
      <c r="D12" s="292"/>
      <c r="E12" s="292"/>
      <c r="F12" s="292"/>
      <c r="G12" s="216"/>
      <c r="H12" s="216"/>
      <c r="I12" s="213"/>
    </row>
    <row r="13" spans="1:9" ht="22.5" x14ac:dyDescent="0.45">
      <c r="A13" s="35"/>
      <c r="B13" s="36"/>
      <c r="C13" s="36"/>
      <c r="D13" s="293"/>
      <c r="E13" s="293"/>
      <c r="F13" s="293"/>
      <c r="G13" s="293"/>
      <c r="H13" s="293"/>
      <c r="I13" s="3"/>
    </row>
    <row r="14" spans="1:9" ht="16.5" customHeight="1" x14ac:dyDescent="0.3">
      <c r="A14" s="294" t="s">
        <v>32</v>
      </c>
      <c r="B14" s="295" t="s">
        <v>33</v>
      </c>
      <c r="C14" s="295"/>
      <c r="D14" s="295" t="s">
        <v>48</v>
      </c>
      <c r="E14" s="296" t="s">
        <v>358</v>
      </c>
      <c r="F14" s="295" t="s">
        <v>214</v>
      </c>
      <c r="G14" s="36"/>
      <c r="H14" s="36"/>
    </row>
    <row r="15" spans="1:9" ht="16.5" customHeight="1" x14ac:dyDescent="0.3">
      <c r="A15" s="294"/>
      <c r="B15" s="77" t="s">
        <v>36</v>
      </c>
      <c r="C15" s="77" t="s">
        <v>35</v>
      </c>
      <c r="D15" s="295"/>
      <c r="E15" s="296"/>
      <c r="F15" s="295"/>
      <c r="G15" s="36"/>
      <c r="H15" s="36"/>
    </row>
    <row r="16" spans="1:9" ht="18" x14ac:dyDescent="0.35">
      <c r="A16" s="287" t="s">
        <v>0</v>
      </c>
      <c r="B16" s="287"/>
      <c r="C16" s="287"/>
      <c r="D16" s="287"/>
      <c r="E16" s="287"/>
      <c r="F16" s="287"/>
      <c r="G16" s="36"/>
      <c r="H16" s="36"/>
    </row>
    <row r="17" spans="1:8" ht="18" x14ac:dyDescent="0.3">
      <c r="A17" s="182">
        <f>B11</f>
        <v>42899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7" t="s">
        <v>1</v>
      </c>
      <c r="B18" s="298"/>
      <c r="C18" s="298"/>
      <c r="D18" s="298"/>
      <c r="E18" s="298"/>
      <c r="F18" s="298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1</v>
      </c>
      <c r="C21" s="170"/>
      <c r="D21" s="129" t="s">
        <v>411</v>
      </c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88" t="s">
        <v>18</v>
      </c>
      <c r="B26" s="289"/>
      <c r="C26" s="289"/>
      <c r="D26" s="289"/>
      <c r="E26" s="289"/>
      <c r="F26" s="289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90" x14ac:dyDescent="0.25">
      <c r="A32" s="169" t="s">
        <v>166</v>
      </c>
      <c r="B32" s="170">
        <v>1</v>
      </c>
      <c r="C32" s="170"/>
      <c r="D32" s="156" t="s">
        <v>450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72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7" t="s">
        <v>137</v>
      </c>
      <c r="B43" s="287"/>
      <c r="C43" s="287"/>
      <c r="D43" s="287"/>
      <c r="E43" s="287"/>
      <c r="F43" s="287"/>
    </row>
    <row r="44" spans="1:7" x14ac:dyDescent="0.25">
      <c r="A44" s="183">
        <f>B11</f>
        <v>42899</v>
      </c>
      <c r="B44" s="6"/>
      <c r="C44" s="7"/>
      <c r="D44" s="6"/>
    </row>
    <row r="45" spans="1:7" ht="16.5" x14ac:dyDescent="0.25">
      <c r="A45" s="290" t="s">
        <v>63</v>
      </c>
      <c r="B45" s="291"/>
      <c r="C45" s="291"/>
      <c r="D45" s="291"/>
      <c r="E45" s="291"/>
      <c r="F45" s="291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 t="s">
        <v>34</v>
      </c>
      <c r="C47" s="170"/>
      <c r="D47" s="156" t="s">
        <v>453</v>
      </c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10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8" t="s">
        <v>65</v>
      </c>
      <c r="B57" s="289"/>
      <c r="C57" s="289"/>
      <c r="D57" s="289"/>
      <c r="E57" s="289"/>
      <c r="F57" s="289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 t="s">
        <v>455</v>
      </c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ht="30" x14ac:dyDescent="0.25">
      <c r="A73" s="169" t="s">
        <v>172</v>
      </c>
      <c r="B73" s="170">
        <v>2</v>
      </c>
      <c r="C73" s="171"/>
      <c r="D73" s="156" t="s">
        <v>454</v>
      </c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8" t="s">
        <v>25</v>
      </c>
      <c r="B84" s="289"/>
      <c r="C84" s="289"/>
      <c r="D84" s="289"/>
      <c r="E84" s="289"/>
      <c r="F84" s="289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7" t="s">
        <v>129</v>
      </c>
      <c r="B99" s="287"/>
      <c r="C99" s="287"/>
      <c r="D99" s="287"/>
      <c r="E99" s="287"/>
      <c r="F99" s="287"/>
    </row>
    <row r="100" spans="1:6" x14ac:dyDescent="0.25">
      <c r="A100" s="183">
        <f>B11</f>
        <v>42899</v>
      </c>
      <c r="B100" s="6"/>
      <c r="C100" s="7"/>
      <c r="D100" s="6"/>
    </row>
    <row r="101" spans="1:6" ht="16.5" x14ac:dyDescent="0.25">
      <c r="A101" s="290" t="s">
        <v>63</v>
      </c>
      <c r="B101" s="291"/>
      <c r="C101" s="291"/>
      <c r="D101" s="291"/>
      <c r="E101" s="291"/>
      <c r="F101" s="291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8" t="s">
        <v>133</v>
      </c>
      <c r="B113" s="289"/>
      <c r="C113" s="289"/>
      <c r="D113" s="289"/>
      <c r="E113" s="289"/>
      <c r="F113" s="289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1</v>
      </c>
      <c r="C115" s="170"/>
      <c r="D115" s="143" t="s">
        <v>456</v>
      </c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39</v>
      </c>
    </row>
    <row r="135" spans="1:6" x14ac:dyDescent="0.25">
      <c r="A135" s="19" t="s">
        <v>37</v>
      </c>
      <c r="B135" s="20"/>
      <c r="C135" s="21"/>
      <c r="D135" s="63">
        <f>D134/(COUNT(B114:C133)*2)</f>
        <v>0.97499999999999998</v>
      </c>
    </row>
    <row r="136" spans="1:6" x14ac:dyDescent="0.25">
      <c r="A136" s="9"/>
      <c r="B136" s="6"/>
      <c r="C136" s="7"/>
      <c r="D136" s="6"/>
    </row>
    <row r="137" spans="1:6" ht="18" x14ac:dyDescent="0.25">
      <c r="A137" s="288" t="s">
        <v>73</v>
      </c>
      <c r="B137" s="289"/>
      <c r="C137" s="289"/>
      <c r="D137" s="289"/>
      <c r="E137" s="289"/>
      <c r="F137" s="289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272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69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0.98571428571428577</v>
      </c>
    </row>
    <row r="151" spans="1:6" x14ac:dyDescent="0.25">
      <c r="A151" s="9"/>
      <c r="B151" s="6"/>
      <c r="C151" s="7"/>
      <c r="D151" s="6"/>
    </row>
    <row r="152" spans="1:6" ht="18" x14ac:dyDescent="0.35">
      <c r="A152" s="287" t="s">
        <v>130</v>
      </c>
      <c r="B152" s="287"/>
      <c r="C152" s="287"/>
      <c r="D152" s="287"/>
      <c r="E152" s="287"/>
      <c r="F152" s="287"/>
    </row>
    <row r="153" spans="1:6" x14ac:dyDescent="0.25">
      <c r="A153" s="183">
        <f>B11</f>
        <v>42899</v>
      </c>
      <c r="B153" s="6"/>
      <c r="C153" s="7"/>
      <c r="D153" s="59"/>
    </row>
    <row r="154" spans="1:6" ht="16.5" x14ac:dyDescent="0.25">
      <c r="A154" s="290" t="s">
        <v>63</v>
      </c>
      <c r="B154" s="291"/>
      <c r="C154" s="291"/>
      <c r="D154" s="291"/>
      <c r="E154" s="291"/>
      <c r="F154" s="291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8" t="s">
        <v>134</v>
      </c>
      <c r="B166" s="289"/>
      <c r="C166" s="289"/>
      <c r="D166" s="289"/>
      <c r="E166" s="289"/>
      <c r="F166" s="289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1</v>
      </c>
      <c r="C180" s="218" t="str">
        <f>IF(B180=0, -5, "0")</f>
        <v>0</v>
      </c>
      <c r="D180" s="146" t="s">
        <v>458</v>
      </c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272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7" t="s">
        <v>167</v>
      </c>
      <c r="B192" s="287"/>
      <c r="C192" s="287"/>
      <c r="D192" s="287"/>
      <c r="E192" s="287"/>
      <c r="F192" s="287"/>
    </row>
    <row r="193" spans="1:7" x14ac:dyDescent="0.25">
      <c r="A193" s="189">
        <f>B11</f>
        <v>42899</v>
      </c>
      <c r="B193" s="6"/>
      <c r="C193" s="7"/>
      <c r="D193" s="6"/>
    </row>
    <row r="194" spans="1:7" ht="18" x14ac:dyDescent="0.25">
      <c r="A194" s="288" t="s">
        <v>158</v>
      </c>
      <c r="B194" s="289"/>
      <c r="C194" s="289"/>
      <c r="D194" s="289"/>
      <c r="E194" s="289"/>
      <c r="F194" s="28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8" t="s">
        <v>76</v>
      </c>
      <c r="B209" s="289"/>
      <c r="C209" s="289"/>
      <c r="D209" s="289"/>
      <c r="E209" s="289"/>
      <c r="F209" s="289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8" t="s">
        <v>191</v>
      </c>
      <c r="B232" s="289"/>
      <c r="C232" s="289"/>
      <c r="D232" s="289"/>
      <c r="E232" s="289"/>
      <c r="F232" s="289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27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10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10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7" t="s">
        <v>78</v>
      </c>
      <c r="B248" s="287"/>
      <c r="C248" s="287"/>
      <c r="D248" s="287"/>
      <c r="E248" s="287"/>
      <c r="F248" s="287"/>
    </row>
    <row r="249" spans="1:6" s="3" customFormat="1" x14ac:dyDescent="0.25">
      <c r="A249" s="183">
        <f>B11</f>
        <v>42899</v>
      </c>
      <c r="B249" s="6"/>
      <c r="C249" s="7"/>
      <c r="D249" s="6"/>
    </row>
    <row r="250" spans="1:6" s="3" customFormat="1" ht="18" x14ac:dyDescent="0.25">
      <c r="A250" s="288" t="s">
        <v>79</v>
      </c>
      <c r="B250" s="289"/>
      <c r="C250" s="289"/>
      <c r="D250" s="289"/>
      <c r="E250" s="289"/>
      <c r="F250" s="289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1</v>
      </c>
      <c r="C257" s="170"/>
      <c r="D257" s="149" t="s">
        <v>462</v>
      </c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8" t="s">
        <v>81</v>
      </c>
      <c r="B266" s="289"/>
      <c r="C266" s="289"/>
      <c r="D266" s="289"/>
      <c r="E266" s="289"/>
      <c r="F266" s="289"/>
    </row>
    <row r="267" spans="1:6" s="3" customFormat="1" x14ac:dyDescent="0.25">
      <c r="A267" s="152" t="s">
        <v>368</v>
      </c>
      <c r="B267" s="171">
        <v>2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2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2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1</v>
      </c>
      <c r="C275" s="170"/>
      <c r="D275" s="11" t="s">
        <v>463</v>
      </c>
      <c r="E275" s="146"/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ht="39" customHeight="1" x14ac:dyDescent="0.25">
      <c r="A280" s="24" t="s">
        <v>83</v>
      </c>
      <c r="B280" s="171">
        <v>2</v>
      </c>
      <c r="C280" s="170"/>
      <c r="D280" s="11" t="s">
        <v>465</v>
      </c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2</v>
      </c>
      <c r="C284" s="154"/>
      <c r="D284" s="275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33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0.97058823529411764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7" t="s">
        <v>4</v>
      </c>
      <c r="B291" s="287"/>
      <c r="C291" s="287"/>
      <c r="D291" s="287"/>
      <c r="E291" s="287"/>
      <c r="F291" s="287"/>
    </row>
    <row r="292" spans="1:7" x14ac:dyDescent="0.25">
      <c r="A292" s="192">
        <f>B11</f>
        <v>42899</v>
      </c>
      <c r="B292" s="6"/>
      <c r="C292" s="7"/>
      <c r="D292" s="59"/>
    </row>
    <row r="293" spans="1:7" ht="18" x14ac:dyDescent="0.25">
      <c r="A293" s="288" t="s">
        <v>19</v>
      </c>
      <c r="B293" s="289"/>
      <c r="C293" s="289"/>
      <c r="D293" s="289"/>
      <c r="E293" s="289"/>
      <c r="F293" s="289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8" t="s">
        <v>122</v>
      </c>
      <c r="B305" s="289"/>
      <c r="C305" s="289"/>
      <c r="D305" s="289"/>
      <c r="E305" s="289"/>
      <c r="F305" s="289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27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7" t="s">
        <v>21</v>
      </c>
      <c r="B324" s="287"/>
      <c r="C324" s="287"/>
      <c r="D324" s="287"/>
      <c r="E324" s="287"/>
      <c r="F324" s="287"/>
    </row>
    <row r="325" spans="1:9" x14ac:dyDescent="0.25">
      <c r="A325" s="193">
        <f>B11</f>
        <v>42899</v>
      </c>
      <c r="B325" s="6"/>
      <c r="C325" s="7"/>
      <c r="D325" s="6"/>
    </row>
    <row r="326" spans="1:9" ht="18" x14ac:dyDescent="0.25">
      <c r="A326" s="288" t="s">
        <v>12</v>
      </c>
      <c r="B326" s="289"/>
      <c r="C326" s="289"/>
      <c r="D326" s="289"/>
      <c r="E326" s="289"/>
      <c r="F326" s="289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8" t="s">
        <v>25</v>
      </c>
      <c r="B339" s="289"/>
      <c r="C339" s="289"/>
      <c r="D339" s="289"/>
      <c r="E339" s="289"/>
      <c r="F339" s="289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76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7" t="s">
        <v>8</v>
      </c>
      <c r="B352" s="287"/>
      <c r="C352" s="287"/>
      <c r="D352" s="287"/>
      <c r="E352" s="287"/>
      <c r="F352" s="287"/>
    </row>
    <row r="353" spans="1:6" x14ac:dyDescent="0.25">
      <c r="A353" s="183">
        <f>B11</f>
        <v>42899</v>
      </c>
      <c r="B353" s="6"/>
      <c r="C353" s="7"/>
      <c r="D353" s="59"/>
    </row>
    <row r="354" spans="1:6" ht="16.5" x14ac:dyDescent="0.25">
      <c r="A354" s="290" t="s">
        <v>113</v>
      </c>
      <c r="B354" s="291"/>
      <c r="C354" s="291"/>
      <c r="D354" s="291"/>
      <c r="E354" s="291"/>
      <c r="F354" s="291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8" t="s">
        <v>25</v>
      </c>
      <c r="B366" s="289"/>
      <c r="C366" s="289"/>
      <c r="D366" s="289"/>
      <c r="E366" s="289"/>
      <c r="F366" s="289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1</v>
      </c>
      <c r="C373" s="170"/>
      <c r="D373" s="129" t="s">
        <v>468</v>
      </c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8" t="s">
        <v>124</v>
      </c>
      <c r="B382" s="289"/>
      <c r="C382" s="289"/>
      <c r="D382" s="289"/>
      <c r="E382" s="289"/>
      <c r="F382" s="289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8" t="s">
        <v>29</v>
      </c>
      <c r="B391" s="289"/>
      <c r="C391" s="289"/>
      <c r="D391" s="289"/>
      <c r="E391" s="289"/>
      <c r="F391" s="289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7" t="s">
        <v>125</v>
      </c>
      <c r="B405" s="287"/>
      <c r="C405" s="287"/>
      <c r="D405" s="287"/>
      <c r="E405" s="287"/>
      <c r="F405" s="287"/>
    </row>
    <row r="406" spans="1:6" x14ac:dyDescent="0.25">
      <c r="A406" s="192">
        <f>B11</f>
        <v>42899</v>
      </c>
      <c r="B406" s="6"/>
      <c r="C406" s="7"/>
      <c r="D406" s="6"/>
    </row>
    <row r="407" spans="1:6" ht="16.5" x14ac:dyDescent="0.25">
      <c r="A407" s="290" t="s">
        <v>19</v>
      </c>
      <c r="B407" s="291"/>
      <c r="C407" s="291"/>
      <c r="D407" s="291"/>
      <c r="E407" s="291"/>
      <c r="F407" s="291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ht="30" x14ac:dyDescent="0.25">
      <c r="A412" s="32" t="s">
        <v>194</v>
      </c>
      <c r="B412" s="170">
        <v>1</v>
      </c>
      <c r="C412" s="170"/>
      <c r="D412" s="325" t="s">
        <v>470</v>
      </c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0" t="s">
        <v>122</v>
      </c>
      <c r="B418" s="291"/>
      <c r="C418" s="291"/>
      <c r="D418" s="291"/>
      <c r="E418" s="291"/>
      <c r="F418" s="291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272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31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ht="18" x14ac:dyDescent="0.35">
      <c r="A435" s="287" t="s">
        <v>374</v>
      </c>
      <c r="B435" s="287"/>
      <c r="C435" s="287"/>
      <c r="D435" s="287"/>
      <c r="E435" s="287"/>
      <c r="F435" s="287"/>
    </row>
    <row r="436" spans="1:7" x14ac:dyDescent="0.25">
      <c r="A436" s="195">
        <f>+B11</f>
        <v>42899</v>
      </c>
      <c r="B436" s="6"/>
      <c r="C436" s="7"/>
      <c r="D436" s="6"/>
    </row>
    <row r="437" spans="1:7" ht="18" x14ac:dyDescent="0.25">
      <c r="A437" s="288" t="s">
        <v>375</v>
      </c>
      <c r="B437" s="289"/>
      <c r="C437" s="289"/>
      <c r="D437" s="289"/>
      <c r="E437" s="289"/>
      <c r="F437" s="289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8" t="s">
        <v>31</v>
      </c>
      <c r="B444" s="289"/>
      <c r="C444" s="289"/>
      <c r="D444" s="289"/>
      <c r="E444" s="289"/>
      <c r="F444" s="289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27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7" t="s">
        <v>180</v>
      </c>
      <c r="B454" s="287"/>
      <c r="C454" s="287"/>
      <c r="D454" s="287"/>
      <c r="E454" s="287"/>
      <c r="F454" s="28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27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7" t="s">
        <v>87</v>
      </c>
      <c r="B464" s="287"/>
      <c r="C464" s="287"/>
      <c r="D464" s="287"/>
      <c r="E464" s="287"/>
      <c r="F464" s="28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6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7" t="s">
        <v>151</v>
      </c>
      <c r="B473" s="287"/>
      <c r="C473" s="287"/>
      <c r="D473" s="287"/>
      <c r="E473" s="287"/>
      <c r="F473" s="28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1</v>
      </c>
      <c r="C476" s="217" t="str">
        <f>IF(B476=0, -5, "0")</f>
        <v>0</v>
      </c>
      <c r="D476" s="168" t="s">
        <v>451</v>
      </c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472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277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27</v>
      </c>
    </row>
    <row r="492" spans="1:7" x14ac:dyDescent="0.25">
      <c r="A492" s="19" t="s">
        <v>37</v>
      </c>
      <c r="B492" s="20"/>
      <c r="C492" s="21"/>
      <c r="D492" s="63">
        <f>D491/(COUNT(B475:C489)*2)</f>
        <v>0.9642857142857143</v>
      </c>
    </row>
    <row r="493" spans="1:7" x14ac:dyDescent="0.25">
      <c r="A493" s="9"/>
      <c r="B493" s="6"/>
      <c r="C493" s="7"/>
      <c r="D493" s="6"/>
    </row>
    <row r="494" spans="1:7" ht="18" x14ac:dyDescent="0.35">
      <c r="A494" s="287" t="s">
        <v>152</v>
      </c>
      <c r="B494" s="287"/>
      <c r="C494" s="287"/>
      <c r="D494" s="287"/>
      <c r="E494" s="287"/>
      <c r="F494" s="28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273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0.88888888888888884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485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0.98577235772357719</v>
      </c>
    </row>
  </sheetData>
  <sheetProtection algorithmName="SHA-512" hashValue="Eba4pvLXVGywXNsrvur9lfVaIBxYJ51uNT6bctk306plEucroIcRNpCshXSDnbdlnvf49TBR4xo8Z2KLVlnCxg==" saltValue="t8AVmfJHZO/3yPFwrvgT4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8" zoomScale="80" zoomScaleNormal="80" workbookViewId="0">
      <selection activeCell="F197" sqref="F19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7"/>
      <c r="E1" s="317"/>
      <c r="F1" s="317"/>
      <c r="G1" s="317"/>
      <c r="H1" s="317"/>
      <c r="I1" s="31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1" t="s">
        <v>52</v>
      </c>
      <c r="B6" s="301"/>
      <c r="C6" s="301"/>
      <c r="D6" s="301"/>
      <c r="E6" s="301"/>
      <c r="F6" s="301"/>
      <c r="G6" s="216"/>
      <c r="H6" s="216"/>
      <c r="I6" s="216"/>
    </row>
    <row r="7" spans="1:9" s="36" customFormat="1" ht="21.75" customHeight="1" x14ac:dyDescent="0.45">
      <c r="A7" s="302" t="str">
        <f>'A1 Exploitation'!A8:F8</f>
        <v>Mourouj 4</v>
      </c>
      <c r="B7" s="302"/>
      <c r="C7" s="302"/>
      <c r="D7" s="302"/>
      <c r="E7" s="302"/>
      <c r="F7" s="302"/>
      <c r="G7" s="216"/>
      <c r="H7" s="216"/>
      <c r="I7" s="216"/>
    </row>
    <row r="8" spans="1:9" s="36" customFormat="1" ht="24" x14ac:dyDescent="0.45">
      <c r="A8" s="38" t="s">
        <v>44</v>
      </c>
      <c r="B8" s="318" t="str">
        <f>'A2 Exploitation'!B9:F9</f>
        <v>Dr Hend KAMOUN</v>
      </c>
      <c r="C8" s="318"/>
      <c r="D8" s="318"/>
      <c r="E8" s="318"/>
      <c r="F8" s="318"/>
      <c r="G8" s="216"/>
      <c r="H8" s="216"/>
      <c r="I8" s="216"/>
    </row>
    <row r="9" spans="1:9" s="36" customFormat="1" ht="24" x14ac:dyDescent="0.45">
      <c r="A9" s="39" t="s">
        <v>46</v>
      </c>
      <c r="B9" s="319" t="str">
        <f>'A2 Exploitation'!B10:F10</f>
        <v>Directeur du Magasin &amp; Chef secteur PFT</v>
      </c>
      <c r="C9" s="319"/>
      <c r="D9" s="319"/>
      <c r="E9" s="319"/>
      <c r="F9" s="319"/>
      <c r="G9" s="216"/>
      <c r="H9" s="216"/>
      <c r="I9" s="216"/>
    </row>
    <row r="10" spans="1:9" s="36" customFormat="1" ht="24" x14ac:dyDescent="0.45">
      <c r="A10" s="38" t="s">
        <v>45</v>
      </c>
      <c r="B10" s="316">
        <f>'A2 Exploitation'!B11:F11</f>
        <v>42899</v>
      </c>
      <c r="C10" s="316"/>
      <c r="D10" s="316"/>
      <c r="E10" s="316"/>
      <c r="F10" s="316"/>
      <c r="G10" s="216"/>
      <c r="H10" s="216"/>
      <c r="I10" s="216"/>
    </row>
    <row r="11" spans="1:9" s="36" customFormat="1" ht="24" x14ac:dyDescent="0.45">
      <c r="A11" s="38" t="s">
        <v>341</v>
      </c>
      <c r="B11" s="320">
        <f>D198</f>
        <v>0.92056074766355145</v>
      </c>
      <c r="C11" s="320"/>
      <c r="D11" s="320"/>
      <c r="E11" s="320"/>
      <c r="F11" s="320"/>
      <c r="G11" s="216"/>
      <c r="H11" s="216"/>
      <c r="I11" s="216"/>
    </row>
    <row r="12" spans="1:9" s="36" customFormat="1" ht="22.5" x14ac:dyDescent="0.45">
      <c r="A12" s="35"/>
      <c r="D12" s="293"/>
      <c r="E12" s="293"/>
      <c r="F12" s="293"/>
      <c r="G12" s="293"/>
      <c r="H12" s="293"/>
      <c r="I12" s="40"/>
    </row>
    <row r="13" spans="1:9" s="36" customFormat="1" ht="11.25" customHeight="1" x14ac:dyDescent="0.3">
      <c r="A13" s="294" t="s">
        <v>32</v>
      </c>
      <c r="B13" s="295" t="s">
        <v>33</v>
      </c>
      <c r="C13" s="295"/>
      <c r="D13" s="295" t="s">
        <v>48</v>
      </c>
      <c r="E13" s="295" t="s">
        <v>213</v>
      </c>
      <c r="F13" s="295" t="s">
        <v>214</v>
      </c>
    </row>
    <row r="14" spans="1:9" s="36" customFormat="1" ht="12.75" customHeight="1" x14ac:dyDescent="0.3">
      <c r="A14" s="294"/>
      <c r="B14" s="70" t="s">
        <v>36</v>
      </c>
      <c r="C14" s="70" t="s">
        <v>35</v>
      </c>
      <c r="D14" s="295"/>
      <c r="E14" s="295"/>
      <c r="F14" s="295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1</v>
      </c>
      <c r="C19" s="221"/>
      <c r="D19" s="222" t="s">
        <v>452</v>
      </c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3" t="s">
        <v>38</v>
      </c>
      <c r="B22" s="310"/>
      <c r="C22" s="311"/>
      <c r="D22" s="215">
        <f>SUM(B17:C21)</f>
        <v>9</v>
      </c>
    </row>
    <row r="23" spans="1:6" x14ac:dyDescent="0.3">
      <c r="A23" s="307" t="s">
        <v>342</v>
      </c>
      <c r="B23" s="308"/>
      <c r="C23" s="309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49.5" x14ac:dyDescent="0.3">
      <c r="A28" s="41" t="s">
        <v>327</v>
      </c>
      <c r="B28" s="221">
        <v>0</v>
      </c>
      <c r="C28" s="221"/>
      <c r="D28" s="222" t="s">
        <v>467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10</v>
      </c>
    </row>
    <row r="33" spans="1:6" x14ac:dyDescent="0.3">
      <c r="A33" s="307" t="s">
        <v>342</v>
      </c>
      <c r="B33" s="308"/>
      <c r="C33" s="309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10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4" t="s">
        <v>21</v>
      </c>
      <c r="B44" s="315"/>
      <c r="C44" s="315"/>
      <c r="D44" s="315"/>
      <c r="E44" s="315"/>
      <c r="F44" s="315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12</v>
      </c>
    </row>
    <row r="52" spans="1:6" x14ac:dyDescent="0.3">
      <c r="A52" s="307" t="s">
        <v>342</v>
      </c>
      <c r="B52" s="308"/>
      <c r="C52" s="309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1</v>
      </c>
      <c r="C59" s="248" t="str">
        <f>IF(B59=0, -5, "0")</f>
        <v>0</v>
      </c>
      <c r="D59" s="222" t="s">
        <v>469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13</v>
      </c>
    </row>
    <row r="63" spans="1:6" x14ac:dyDescent="0.3">
      <c r="A63" s="307" t="s">
        <v>342</v>
      </c>
      <c r="B63" s="308"/>
      <c r="C63" s="309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414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27</v>
      </c>
    </row>
    <row r="84" spans="1:6" x14ac:dyDescent="0.3">
      <c r="A84" s="307" t="s">
        <v>342</v>
      </c>
      <c r="B84" s="308"/>
      <c r="C84" s="309"/>
      <c r="D84" s="65">
        <f>D83/(COUNT(B66:C82)*2)</f>
        <v>0.9642857142857143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1</v>
      </c>
      <c r="C96" s="221"/>
      <c r="D96" s="257" t="s">
        <v>457</v>
      </c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27</v>
      </c>
    </row>
    <row r="102" spans="1:6" x14ac:dyDescent="0.3">
      <c r="A102" s="307" t="s">
        <v>342</v>
      </c>
      <c r="B102" s="308"/>
      <c r="C102" s="309"/>
      <c r="D102" s="65">
        <f>D101/(COUNT(B87:C100)*2)</f>
        <v>0.9642857142857143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460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22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6</v>
      </c>
    </row>
    <row r="133" spans="1:6" x14ac:dyDescent="0.3">
      <c r="A133" s="307" t="s">
        <v>342</v>
      </c>
      <c r="B133" s="308"/>
      <c r="C133" s="309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46.5" x14ac:dyDescent="0.35">
      <c r="A137" s="76" t="s">
        <v>140</v>
      </c>
      <c r="B137" s="237">
        <v>2</v>
      </c>
      <c r="C137" s="250" t="str">
        <f>IF(B137=0, -5, "0")</f>
        <v>0</v>
      </c>
      <c r="D137" s="278" t="s">
        <v>464</v>
      </c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1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6"/>
      <c r="E143" s="221"/>
      <c r="F143" s="221"/>
    </row>
    <row r="144" spans="1:6" ht="33" x14ac:dyDescent="0.35">
      <c r="A144" s="76" t="s">
        <v>218</v>
      </c>
      <c r="B144" s="237">
        <v>2</v>
      </c>
      <c r="C144" s="250" t="str">
        <f>IF(B144=0, -5, "0")</f>
        <v>0</v>
      </c>
      <c r="D144" s="257" t="s">
        <v>466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1</v>
      </c>
      <c r="C146" s="222"/>
      <c r="D146" s="257" t="s">
        <v>440</v>
      </c>
      <c r="E146" s="221"/>
      <c r="F146" s="221"/>
    </row>
    <row r="147" spans="1:6" x14ac:dyDescent="0.3">
      <c r="A147" s="41" t="s">
        <v>352</v>
      </c>
      <c r="B147" s="237">
        <v>1</v>
      </c>
      <c r="C147" s="222"/>
      <c r="D147" s="257" t="s">
        <v>447</v>
      </c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21</v>
      </c>
    </row>
    <row r="149" spans="1:6" x14ac:dyDescent="0.3">
      <c r="A149" s="307" t="s">
        <v>342</v>
      </c>
      <c r="B149" s="308"/>
      <c r="C149" s="309"/>
      <c r="D149" s="65">
        <f>D148/(COUNT(B136:C147)*2)</f>
        <v>0.875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471</v>
      </c>
      <c r="E155" s="221"/>
      <c r="F155" s="221"/>
    </row>
    <row r="156" spans="1:6" ht="33.75" x14ac:dyDescent="0.35">
      <c r="A156" s="76" t="s">
        <v>355</v>
      </c>
      <c r="B156" s="221">
        <v>1</v>
      </c>
      <c r="C156" s="248" t="str">
        <f>IF(B156=0, -5, "0")</f>
        <v>0</v>
      </c>
      <c r="D156" s="222" t="s">
        <v>465</v>
      </c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7" t="s">
        <v>38</v>
      </c>
      <c r="B160" s="310"/>
      <c r="C160" s="311"/>
      <c r="D160" s="215">
        <f>SUM(B152:C159)</f>
        <v>14</v>
      </c>
    </row>
    <row r="161" spans="1:6" x14ac:dyDescent="0.3">
      <c r="A161" s="307" t="s">
        <v>342</v>
      </c>
      <c r="B161" s="308"/>
      <c r="C161" s="309"/>
      <c r="D161" s="65">
        <f>D160/(COUNT(B152:C159)*2)</f>
        <v>0.875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33" x14ac:dyDescent="0.3">
      <c r="A167" s="41" t="s">
        <v>95</v>
      </c>
      <c r="B167" s="221">
        <v>0</v>
      </c>
      <c r="C167" s="221"/>
      <c r="D167" s="222" t="s">
        <v>473</v>
      </c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6</v>
      </c>
    </row>
    <row r="169" spans="1:6" x14ac:dyDescent="0.3">
      <c r="A169" s="307" t="s">
        <v>342</v>
      </c>
      <c r="B169" s="308"/>
      <c r="C169" s="309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2" t="s">
        <v>17</v>
      </c>
      <c r="B171" s="313"/>
      <c r="C171" s="313"/>
      <c r="D171" s="313"/>
      <c r="E171" s="313"/>
      <c r="F171" s="313"/>
    </row>
    <row r="172" spans="1:6" ht="30.75" x14ac:dyDescent="0.3">
      <c r="A172" s="48" t="s">
        <v>202</v>
      </c>
      <c r="B172" s="221">
        <v>1</v>
      </c>
      <c r="C172" s="221"/>
      <c r="D172" s="247" t="s">
        <v>459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7</v>
      </c>
    </row>
    <row r="177" spans="1:6" x14ac:dyDescent="0.3">
      <c r="A177" s="307" t="s">
        <v>342</v>
      </c>
      <c r="B177" s="308"/>
      <c r="C177" s="309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ht="33" x14ac:dyDescent="0.3">
      <c r="A180" s="87" t="s">
        <v>364</v>
      </c>
      <c r="B180" s="221">
        <v>1</v>
      </c>
      <c r="C180" s="221"/>
      <c r="D180" s="222" t="s">
        <v>426</v>
      </c>
      <c r="E180" s="222"/>
      <c r="F180" s="221"/>
    </row>
    <row r="181" spans="1:6" ht="33" x14ac:dyDescent="0.3">
      <c r="A181" s="95" t="s">
        <v>247</v>
      </c>
      <c r="B181" s="221">
        <v>1</v>
      </c>
      <c r="C181" s="221"/>
      <c r="D181" s="222" t="s">
        <v>474</v>
      </c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8</v>
      </c>
    </row>
    <row r="186" spans="1:6" x14ac:dyDescent="0.3">
      <c r="A186" s="307" t="s">
        <v>342</v>
      </c>
      <c r="B186" s="308"/>
      <c r="C186" s="309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33" x14ac:dyDescent="0.3">
      <c r="A191" s="48" t="s">
        <v>360</v>
      </c>
      <c r="B191" s="221">
        <v>1</v>
      </c>
      <c r="C191" s="221"/>
      <c r="D191" s="250" t="s">
        <v>461</v>
      </c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5</v>
      </c>
    </row>
    <row r="194" spans="1:4" x14ac:dyDescent="0.3">
      <c r="A194" s="307" t="s">
        <v>342</v>
      </c>
      <c r="B194" s="308"/>
      <c r="C194" s="309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>
        <v>0.5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197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0.92056074766355145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87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0"/>
      <c r="E1" s="300"/>
      <c r="F1" s="300"/>
      <c r="G1" s="300"/>
      <c r="H1" s="300"/>
      <c r="I1" s="30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1" t="s">
        <v>201</v>
      </c>
      <c r="B7" s="301"/>
      <c r="C7" s="301"/>
      <c r="D7" s="301"/>
      <c r="E7" s="301"/>
      <c r="F7" s="301"/>
      <c r="G7" s="213"/>
      <c r="H7" s="213"/>
      <c r="I7" s="213"/>
    </row>
    <row r="8" spans="1:9" ht="29.25" x14ac:dyDescent="0.45">
      <c r="A8" s="302" t="str">
        <f>'Page de garde'!D18</f>
        <v>Mourouj 4</v>
      </c>
      <c r="B8" s="302"/>
      <c r="C8" s="302"/>
      <c r="D8" s="302"/>
      <c r="E8" s="302"/>
      <c r="F8" s="302"/>
      <c r="G8" s="216"/>
      <c r="H8" s="216"/>
      <c r="I8" s="213"/>
    </row>
    <row r="9" spans="1:9" ht="24" x14ac:dyDescent="0.45">
      <c r="A9" s="38" t="s">
        <v>44</v>
      </c>
      <c r="B9" s="303"/>
      <c r="C9" s="303"/>
      <c r="D9" s="303"/>
      <c r="E9" s="303"/>
      <c r="F9" s="303"/>
      <c r="G9" s="216"/>
      <c r="H9" s="216"/>
      <c r="I9" s="213"/>
    </row>
    <row r="10" spans="1:9" ht="24" x14ac:dyDescent="0.45">
      <c r="A10" s="39" t="s">
        <v>46</v>
      </c>
      <c r="B10" s="304"/>
      <c r="C10" s="304"/>
      <c r="D10" s="304"/>
      <c r="E10" s="304"/>
      <c r="F10" s="304"/>
      <c r="G10" s="216"/>
      <c r="H10" s="216"/>
      <c r="I10" s="213"/>
    </row>
    <row r="11" spans="1:9" ht="24" x14ac:dyDescent="0.45">
      <c r="A11" s="38" t="s">
        <v>45</v>
      </c>
      <c r="B11" s="299"/>
      <c r="C11" s="299"/>
      <c r="D11" s="299"/>
      <c r="E11" s="299"/>
      <c r="F11" s="299"/>
      <c r="G11" s="216"/>
      <c r="H11" s="216"/>
      <c r="I11" s="213"/>
    </row>
    <row r="12" spans="1:9" ht="24" x14ac:dyDescent="0.45">
      <c r="A12" s="38" t="s">
        <v>276</v>
      </c>
      <c r="B12" s="292">
        <f>D505</f>
        <v>0</v>
      </c>
      <c r="C12" s="292"/>
      <c r="D12" s="292"/>
      <c r="E12" s="292"/>
      <c r="F12" s="292"/>
      <c r="G12" s="216"/>
      <c r="H12" s="216"/>
      <c r="I12" s="213"/>
    </row>
    <row r="13" spans="1:9" ht="22.5" x14ac:dyDescent="0.45">
      <c r="A13" s="35"/>
      <c r="B13" s="36"/>
      <c r="C13" s="36"/>
      <c r="D13" s="293"/>
      <c r="E13" s="293"/>
      <c r="F13" s="293"/>
      <c r="G13" s="293"/>
      <c r="H13" s="293"/>
      <c r="I13" s="3"/>
    </row>
    <row r="14" spans="1:9" ht="16.5" customHeight="1" x14ac:dyDescent="0.3">
      <c r="A14" s="294" t="s">
        <v>32</v>
      </c>
      <c r="B14" s="295" t="s">
        <v>33</v>
      </c>
      <c r="C14" s="295"/>
      <c r="D14" s="295" t="s">
        <v>48</v>
      </c>
      <c r="E14" s="296" t="s">
        <v>358</v>
      </c>
      <c r="F14" s="295" t="s">
        <v>214</v>
      </c>
      <c r="G14" s="36"/>
      <c r="H14" s="36"/>
    </row>
    <row r="15" spans="1:9" ht="16.5" customHeight="1" x14ac:dyDescent="0.3">
      <c r="A15" s="294"/>
      <c r="B15" s="77" t="s">
        <v>36</v>
      </c>
      <c r="C15" s="77" t="s">
        <v>35</v>
      </c>
      <c r="D15" s="295"/>
      <c r="E15" s="296"/>
      <c r="F15" s="295"/>
      <c r="G15" s="36"/>
      <c r="H15" s="36"/>
    </row>
    <row r="16" spans="1:9" ht="18" x14ac:dyDescent="0.35">
      <c r="A16" s="287" t="s">
        <v>0</v>
      </c>
      <c r="B16" s="287"/>
      <c r="C16" s="287"/>
      <c r="D16" s="287"/>
      <c r="E16" s="287"/>
      <c r="F16" s="28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7" t="s">
        <v>1</v>
      </c>
      <c r="B18" s="298"/>
      <c r="C18" s="298"/>
      <c r="D18" s="298"/>
      <c r="E18" s="298"/>
      <c r="F18" s="29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8" t="s">
        <v>18</v>
      </c>
      <c r="B26" s="289"/>
      <c r="C26" s="289"/>
      <c r="D26" s="289"/>
      <c r="E26" s="289"/>
      <c r="F26" s="28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7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7" t="s">
        <v>137</v>
      </c>
      <c r="B43" s="287"/>
      <c r="C43" s="287"/>
      <c r="D43" s="287"/>
      <c r="E43" s="287"/>
      <c r="F43" s="28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0" t="s">
        <v>63</v>
      </c>
      <c r="B45" s="291"/>
      <c r="C45" s="291"/>
      <c r="D45" s="291"/>
      <c r="E45" s="291"/>
      <c r="F45" s="29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8" t="s">
        <v>65</v>
      </c>
      <c r="B57" s="289"/>
      <c r="C57" s="289"/>
      <c r="D57" s="289"/>
      <c r="E57" s="289"/>
      <c r="F57" s="28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8" t="s">
        <v>25</v>
      </c>
      <c r="B84" s="289"/>
      <c r="C84" s="289"/>
      <c r="D84" s="289"/>
      <c r="E84" s="289"/>
      <c r="F84" s="28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7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7" t="s">
        <v>129</v>
      </c>
      <c r="B99" s="287"/>
      <c r="C99" s="287"/>
      <c r="D99" s="287"/>
      <c r="E99" s="287"/>
      <c r="F99" s="28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0" t="s">
        <v>63</v>
      </c>
      <c r="B101" s="291"/>
      <c r="C101" s="291"/>
      <c r="D101" s="291"/>
      <c r="E101" s="291"/>
      <c r="F101" s="29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8" t="s">
        <v>133</v>
      </c>
      <c r="B113" s="289"/>
      <c r="C113" s="289"/>
      <c r="D113" s="289"/>
      <c r="E113" s="289"/>
      <c r="F113" s="28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8" t="s">
        <v>73</v>
      </c>
      <c r="B137" s="289"/>
      <c r="C137" s="289"/>
      <c r="D137" s="289"/>
      <c r="E137" s="289"/>
      <c r="F137" s="28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27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7" t="s">
        <v>130</v>
      </c>
      <c r="B152" s="287"/>
      <c r="C152" s="287"/>
      <c r="D152" s="287"/>
      <c r="E152" s="287"/>
      <c r="F152" s="28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0" t="s">
        <v>63</v>
      </c>
      <c r="B154" s="291"/>
      <c r="C154" s="291"/>
      <c r="D154" s="291"/>
      <c r="E154" s="291"/>
      <c r="F154" s="29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8" t="s">
        <v>134</v>
      </c>
      <c r="B166" s="289"/>
      <c r="C166" s="289"/>
      <c r="D166" s="289"/>
      <c r="E166" s="289"/>
      <c r="F166" s="28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27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7" t="s">
        <v>167</v>
      </c>
      <c r="B192" s="287"/>
      <c r="C192" s="287"/>
      <c r="D192" s="287"/>
      <c r="E192" s="287"/>
      <c r="F192" s="28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8" t="s">
        <v>158</v>
      </c>
      <c r="B194" s="289"/>
      <c r="C194" s="289"/>
      <c r="D194" s="289"/>
      <c r="E194" s="289"/>
      <c r="F194" s="28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8" t="s">
        <v>76</v>
      </c>
      <c r="B209" s="289"/>
      <c r="C209" s="289"/>
      <c r="D209" s="289"/>
      <c r="E209" s="289"/>
      <c r="F209" s="28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8" t="s">
        <v>191</v>
      </c>
      <c r="B232" s="289"/>
      <c r="C232" s="289"/>
      <c r="D232" s="289"/>
      <c r="E232" s="289"/>
      <c r="F232" s="28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7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7" t="s">
        <v>78</v>
      </c>
      <c r="B248" s="287"/>
      <c r="C248" s="287"/>
      <c r="D248" s="287"/>
      <c r="E248" s="287"/>
      <c r="F248" s="28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8" t="s">
        <v>79</v>
      </c>
      <c r="B250" s="289"/>
      <c r="C250" s="289"/>
      <c r="D250" s="289"/>
      <c r="E250" s="289"/>
      <c r="F250" s="28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8" t="s">
        <v>81</v>
      </c>
      <c r="B266" s="289"/>
      <c r="C266" s="289"/>
      <c r="D266" s="289"/>
      <c r="E266" s="289"/>
      <c r="F266" s="28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7" t="s">
        <v>4</v>
      </c>
      <c r="B291" s="287"/>
      <c r="C291" s="287"/>
      <c r="D291" s="287"/>
      <c r="E291" s="287"/>
      <c r="F291" s="28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8" t="s">
        <v>19</v>
      </c>
      <c r="B293" s="289"/>
      <c r="C293" s="289"/>
      <c r="D293" s="289"/>
      <c r="E293" s="289"/>
      <c r="F293" s="28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8" t="s">
        <v>122</v>
      </c>
      <c r="B305" s="289"/>
      <c r="C305" s="289"/>
      <c r="D305" s="289"/>
      <c r="E305" s="289"/>
      <c r="F305" s="28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7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7" t="s">
        <v>21</v>
      </c>
      <c r="B324" s="287"/>
      <c r="C324" s="287"/>
      <c r="D324" s="287"/>
      <c r="E324" s="287"/>
      <c r="F324" s="28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8" t="s">
        <v>12</v>
      </c>
      <c r="B326" s="289"/>
      <c r="C326" s="289"/>
      <c r="D326" s="289"/>
      <c r="E326" s="289"/>
      <c r="F326" s="28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8" t="s">
        <v>25</v>
      </c>
      <c r="B339" s="289"/>
      <c r="C339" s="289"/>
      <c r="D339" s="289"/>
      <c r="E339" s="289"/>
      <c r="F339" s="28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7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7" t="s">
        <v>8</v>
      </c>
      <c r="B352" s="287"/>
      <c r="C352" s="287"/>
      <c r="D352" s="287"/>
      <c r="E352" s="287"/>
      <c r="F352" s="28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0" t="s">
        <v>113</v>
      </c>
      <c r="B354" s="291"/>
      <c r="C354" s="291"/>
      <c r="D354" s="291"/>
      <c r="E354" s="291"/>
      <c r="F354" s="29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8" t="s">
        <v>25</v>
      </c>
      <c r="B366" s="289"/>
      <c r="C366" s="289"/>
      <c r="D366" s="289"/>
      <c r="E366" s="289"/>
      <c r="F366" s="28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8" t="s">
        <v>124</v>
      </c>
      <c r="B382" s="289"/>
      <c r="C382" s="289"/>
      <c r="D382" s="289"/>
      <c r="E382" s="289"/>
      <c r="F382" s="28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8" t="s">
        <v>29</v>
      </c>
      <c r="B391" s="289"/>
      <c r="C391" s="289"/>
      <c r="D391" s="289"/>
      <c r="E391" s="289"/>
      <c r="F391" s="28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7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7" t="s">
        <v>125</v>
      </c>
      <c r="B405" s="287"/>
      <c r="C405" s="287"/>
      <c r="D405" s="287"/>
      <c r="E405" s="287"/>
      <c r="F405" s="28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0" t="s">
        <v>19</v>
      </c>
      <c r="B407" s="291"/>
      <c r="C407" s="291"/>
      <c r="D407" s="291"/>
      <c r="E407" s="291"/>
      <c r="F407" s="29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0" t="s">
        <v>122</v>
      </c>
      <c r="B418" s="291"/>
      <c r="C418" s="291"/>
      <c r="D418" s="291"/>
      <c r="E418" s="291"/>
      <c r="F418" s="29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27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7" t="s">
        <v>374</v>
      </c>
      <c r="B435" s="287"/>
      <c r="C435" s="287"/>
      <c r="D435" s="287"/>
      <c r="E435" s="287"/>
      <c r="F435" s="28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8" t="s">
        <v>375</v>
      </c>
      <c r="B437" s="289"/>
      <c r="C437" s="289"/>
      <c r="D437" s="289"/>
      <c r="E437" s="289"/>
      <c r="F437" s="28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8" t="s">
        <v>31</v>
      </c>
      <c r="B444" s="289"/>
      <c r="C444" s="289"/>
      <c r="D444" s="289"/>
      <c r="E444" s="289"/>
      <c r="F444" s="28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27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7" t="s">
        <v>180</v>
      </c>
      <c r="B454" s="287"/>
      <c r="C454" s="287"/>
      <c r="D454" s="287"/>
      <c r="E454" s="287"/>
      <c r="F454" s="28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7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7" t="s">
        <v>87</v>
      </c>
      <c r="B464" s="287"/>
      <c r="C464" s="287"/>
      <c r="D464" s="287"/>
      <c r="E464" s="287"/>
      <c r="F464" s="28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7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7" t="s">
        <v>151</v>
      </c>
      <c r="B473" s="287"/>
      <c r="C473" s="287"/>
      <c r="D473" s="287"/>
      <c r="E473" s="287"/>
      <c r="F473" s="28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277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7" t="s">
        <v>152</v>
      </c>
      <c r="B494" s="287"/>
      <c r="C494" s="287"/>
      <c r="D494" s="287"/>
      <c r="E494" s="287"/>
      <c r="F494" s="28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27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4pSRd7g+/qa8Cmz9REfWZjk9EjAb7Vo0RFeYoY18zVoMdd4Ou/tnDs9m8zMlrvxKu9zIgTiE1XCuWtaxAwe4Ug==" saltValue="J37S3+EcHCbwiAhHoyzfR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7"/>
      <c r="E1" s="317"/>
      <c r="F1" s="317"/>
      <c r="G1" s="317"/>
      <c r="H1" s="317"/>
      <c r="I1" s="31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1" t="s">
        <v>52</v>
      </c>
      <c r="B6" s="301"/>
      <c r="C6" s="301"/>
      <c r="D6" s="301"/>
      <c r="E6" s="301"/>
      <c r="F6" s="301"/>
      <c r="G6" s="216"/>
      <c r="H6" s="216"/>
      <c r="I6" s="216"/>
    </row>
    <row r="7" spans="1:9" s="36" customFormat="1" ht="21.75" customHeight="1" x14ac:dyDescent="0.45">
      <c r="A7" s="302" t="str">
        <f>'A1 Exploitation'!A8:F8</f>
        <v>Mourouj 4</v>
      </c>
      <c r="B7" s="302"/>
      <c r="C7" s="302"/>
      <c r="D7" s="302"/>
      <c r="E7" s="302"/>
      <c r="F7" s="302"/>
      <c r="G7" s="216"/>
      <c r="H7" s="216"/>
      <c r="I7" s="216"/>
    </row>
    <row r="8" spans="1:9" s="36" customFormat="1" ht="24" x14ac:dyDescent="0.45">
      <c r="A8" s="38" t="s">
        <v>44</v>
      </c>
      <c r="B8" s="318">
        <f>'A3 Exploitation'!B9:F9</f>
        <v>0</v>
      </c>
      <c r="C8" s="318"/>
      <c r="D8" s="318"/>
      <c r="E8" s="318"/>
      <c r="F8" s="318"/>
      <c r="G8" s="216"/>
      <c r="H8" s="216"/>
      <c r="I8" s="216"/>
    </row>
    <row r="9" spans="1:9" s="36" customFormat="1" ht="24" x14ac:dyDescent="0.45">
      <c r="A9" s="39" t="s">
        <v>46</v>
      </c>
      <c r="B9" s="319">
        <f>'A3 Exploitation'!B10:F10</f>
        <v>0</v>
      </c>
      <c r="C9" s="319"/>
      <c r="D9" s="319"/>
      <c r="E9" s="319"/>
      <c r="F9" s="319"/>
      <c r="G9" s="216"/>
      <c r="H9" s="216"/>
      <c r="I9" s="216"/>
    </row>
    <row r="10" spans="1:9" s="36" customFormat="1" ht="24" x14ac:dyDescent="0.45">
      <c r="A10" s="38" t="s">
        <v>45</v>
      </c>
      <c r="B10" s="316">
        <f>'A3 Exploitation'!B11:F11</f>
        <v>0</v>
      </c>
      <c r="C10" s="316"/>
      <c r="D10" s="316"/>
      <c r="E10" s="316"/>
      <c r="F10" s="316"/>
      <c r="G10" s="216"/>
      <c r="H10" s="216"/>
      <c r="I10" s="216"/>
    </row>
    <row r="11" spans="1:9" s="36" customFormat="1" ht="24" x14ac:dyDescent="0.45">
      <c r="A11" s="38" t="s">
        <v>341</v>
      </c>
      <c r="B11" s="320">
        <f>D198</f>
        <v>0</v>
      </c>
      <c r="C11" s="320"/>
      <c r="D11" s="320"/>
      <c r="E11" s="320"/>
      <c r="F11" s="320"/>
      <c r="G11" s="216"/>
      <c r="H11" s="216"/>
      <c r="I11" s="216"/>
    </row>
    <row r="12" spans="1:9" s="36" customFormat="1" ht="22.5" x14ac:dyDescent="0.45">
      <c r="A12" s="35"/>
      <c r="D12" s="293"/>
      <c r="E12" s="293"/>
      <c r="F12" s="293"/>
      <c r="G12" s="293"/>
      <c r="H12" s="293"/>
      <c r="I12" s="40"/>
    </row>
    <row r="13" spans="1:9" s="36" customFormat="1" ht="11.25" customHeight="1" x14ac:dyDescent="0.3">
      <c r="A13" s="294" t="s">
        <v>32</v>
      </c>
      <c r="B13" s="295" t="s">
        <v>33</v>
      </c>
      <c r="C13" s="295"/>
      <c r="D13" s="295" t="s">
        <v>48</v>
      </c>
      <c r="E13" s="295" t="s">
        <v>213</v>
      </c>
      <c r="F13" s="295" t="s">
        <v>214</v>
      </c>
    </row>
    <row r="14" spans="1:9" s="36" customFormat="1" ht="12.75" customHeight="1" x14ac:dyDescent="0.3">
      <c r="A14" s="294"/>
      <c r="B14" s="70" t="s">
        <v>36</v>
      </c>
      <c r="C14" s="70" t="s">
        <v>35</v>
      </c>
      <c r="D14" s="295"/>
      <c r="E14" s="295"/>
      <c r="F14" s="295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3" t="s">
        <v>38</v>
      </c>
      <c r="B22" s="310"/>
      <c r="C22" s="311"/>
      <c r="D22" s="215">
        <f>SUM(B17:C21)</f>
        <v>0</v>
      </c>
    </row>
    <row r="23" spans="1:6" x14ac:dyDescent="0.3">
      <c r="A23" s="307" t="s">
        <v>342</v>
      </c>
      <c r="B23" s="308"/>
      <c r="C23" s="30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0</v>
      </c>
    </row>
    <row r="33" spans="1:7" x14ac:dyDescent="0.3">
      <c r="A33" s="307" t="s">
        <v>342</v>
      </c>
      <c r="B33" s="308"/>
      <c r="C33" s="309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7" t="s">
        <v>38</v>
      </c>
      <c r="B41" s="308"/>
      <c r="C41" s="309"/>
      <c r="D41" s="214">
        <f>SUM(B36:C40)</f>
        <v>0</v>
      </c>
      <c r="E41" s="37"/>
      <c r="F41" s="37"/>
    </row>
    <row r="42" spans="1:7" s="50" customFormat="1" x14ac:dyDescent="0.3">
      <c r="A42" s="307" t="s">
        <v>342</v>
      </c>
      <c r="B42" s="308"/>
      <c r="C42" s="309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4" t="s">
        <v>21</v>
      </c>
      <c r="B44" s="315"/>
      <c r="C44" s="315"/>
      <c r="D44" s="315"/>
      <c r="E44" s="315"/>
      <c r="F44" s="315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0</v>
      </c>
    </row>
    <row r="52" spans="1:6" x14ac:dyDescent="0.3">
      <c r="A52" s="307" t="s">
        <v>342</v>
      </c>
      <c r="B52" s="308"/>
      <c r="C52" s="30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0</v>
      </c>
    </row>
    <row r="63" spans="1:6" x14ac:dyDescent="0.3">
      <c r="A63" s="307" t="s">
        <v>342</v>
      </c>
      <c r="B63" s="308"/>
      <c r="C63" s="30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0</v>
      </c>
    </row>
    <row r="84" spans="1:6" x14ac:dyDescent="0.3">
      <c r="A84" s="307" t="s">
        <v>342</v>
      </c>
      <c r="B84" s="308"/>
      <c r="C84" s="30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0</v>
      </c>
    </row>
    <row r="102" spans="1:6" x14ac:dyDescent="0.3">
      <c r="A102" s="307" t="s">
        <v>342</v>
      </c>
      <c r="B102" s="308"/>
      <c r="C102" s="30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0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7" t="s">
        <v>38</v>
      </c>
      <c r="B160" s="310"/>
      <c r="C160" s="311"/>
      <c r="D160" s="215">
        <f>SUM(B152:C159)</f>
        <v>0</v>
      </c>
    </row>
    <row r="161" spans="1:6" x14ac:dyDescent="0.3">
      <c r="A161" s="307" t="s">
        <v>342</v>
      </c>
      <c r="B161" s="308"/>
      <c r="C161" s="30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0</v>
      </c>
    </row>
    <row r="169" spans="1:6" x14ac:dyDescent="0.3">
      <c r="A169" s="307" t="s">
        <v>342</v>
      </c>
      <c r="B169" s="308"/>
      <c r="C169" s="30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2" t="s">
        <v>17</v>
      </c>
      <c r="B171" s="313"/>
      <c r="C171" s="313"/>
      <c r="D171" s="313"/>
      <c r="E171" s="313"/>
      <c r="F171" s="31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0</v>
      </c>
    </row>
    <row r="177" spans="1:6" x14ac:dyDescent="0.3">
      <c r="A177" s="307" t="s">
        <v>342</v>
      </c>
      <c r="B177" s="308"/>
      <c r="C177" s="30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0</v>
      </c>
    </row>
    <row r="186" spans="1:6" x14ac:dyDescent="0.3">
      <c r="A186" s="307" t="s">
        <v>342</v>
      </c>
      <c r="B186" s="308"/>
      <c r="C186" s="30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0</v>
      </c>
    </row>
    <row r="194" spans="1:4" x14ac:dyDescent="0.3">
      <c r="A194" s="307" t="s">
        <v>342</v>
      </c>
      <c r="B194" s="308"/>
      <c r="C194" s="30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90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0"/>
      <c r="E1" s="300"/>
      <c r="F1" s="300"/>
      <c r="G1" s="300"/>
      <c r="H1" s="300"/>
      <c r="I1" s="30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1" t="s">
        <v>201</v>
      </c>
      <c r="B7" s="301"/>
      <c r="C7" s="301"/>
      <c r="D7" s="301"/>
      <c r="E7" s="301"/>
      <c r="F7" s="301"/>
      <c r="G7" s="213"/>
      <c r="H7" s="213"/>
      <c r="I7" s="213"/>
    </row>
    <row r="8" spans="1:9" ht="29.25" x14ac:dyDescent="0.45">
      <c r="A8" s="302" t="str">
        <f>'Page de garde'!D18</f>
        <v>Mourouj 4</v>
      </c>
      <c r="B8" s="302"/>
      <c r="C8" s="302"/>
      <c r="D8" s="302"/>
      <c r="E8" s="302"/>
      <c r="F8" s="302"/>
      <c r="G8" s="216"/>
      <c r="H8" s="216"/>
      <c r="I8" s="213"/>
    </row>
    <row r="9" spans="1:9" ht="24" x14ac:dyDescent="0.45">
      <c r="A9" s="38" t="s">
        <v>44</v>
      </c>
      <c r="B9" s="303"/>
      <c r="C9" s="303"/>
      <c r="D9" s="303"/>
      <c r="E9" s="303"/>
      <c r="F9" s="303"/>
      <c r="G9" s="216"/>
      <c r="H9" s="216"/>
      <c r="I9" s="213"/>
    </row>
    <row r="10" spans="1:9" ht="24" x14ac:dyDescent="0.45">
      <c r="A10" s="39" t="s">
        <v>46</v>
      </c>
      <c r="B10" s="304"/>
      <c r="C10" s="304"/>
      <c r="D10" s="304"/>
      <c r="E10" s="304"/>
      <c r="F10" s="304"/>
      <c r="G10" s="216"/>
      <c r="H10" s="216"/>
      <c r="I10" s="213"/>
    </row>
    <row r="11" spans="1:9" ht="24" x14ac:dyDescent="0.45">
      <c r="A11" s="38" t="s">
        <v>45</v>
      </c>
      <c r="B11" s="299"/>
      <c r="C11" s="299"/>
      <c r="D11" s="299"/>
      <c r="E11" s="299"/>
      <c r="F11" s="299"/>
      <c r="G11" s="216"/>
      <c r="H11" s="216"/>
      <c r="I11" s="213"/>
    </row>
    <row r="12" spans="1:9" ht="24" x14ac:dyDescent="0.45">
      <c r="A12" s="38" t="s">
        <v>276</v>
      </c>
      <c r="B12" s="292">
        <f>D505</f>
        <v>0</v>
      </c>
      <c r="C12" s="292"/>
      <c r="D12" s="292"/>
      <c r="E12" s="292"/>
      <c r="F12" s="292"/>
      <c r="G12" s="216"/>
      <c r="H12" s="216"/>
      <c r="I12" s="213"/>
    </row>
    <row r="13" spans="1:9" ht="22.5" x14ac:dyDescent="0.45">
      <c r="A13" s="35"/>
      <c r="B13" s="36"/>
      <c r="C13" s="36"/>
      <c r="D13" s="293"/>
      <c r="E13" s="293"/>
      <c r="F13" s="293"/>
      <c r="G13" s="293"/>
      <c r="H13" s="293"/>
      <c r="I13" s="3"/>
    </row>
    <row r="14" spans="1:9" ht="16.5" customHeight="1" x14ac:dyDescent="0.3">
      <c r="A14" s="294" t="s">
        <v>32</v>
      </c>
      <c r="B14" s="295" t="s">
        <v>33</v>
      </c>
      <c r="C14" s="295"/>
      <c r="D14" s="295" t="s">
        <v>48</v>
      </c>
      <c r="E14" s="296" t="s">
        <v>358</v>
      </c>
      <c r="F14" s="295" t="s">
        <v>214</v>
      </c>
      <c r="G14" s="36"/>
      <c r="H14" s="36"/>
    </row>
    <row r="15" spans="1:9" ht="16.5" customHeight="1" x14ac:dyDescent="0.3">
      <c r="A15" s="294"/>
      <c r="B15" s="77" t="s">
        <v>36</v>
      </c>
      <c r="C15" s="77" t="s">
        <v>35</v>
      </c>
      <c r="D15" s="295"/>
      <c r="E15" s="296"/>
      <c r="F15" s="295"/>
      <c r="G15" s="36"/>
      <c r="H15" s="36"/>
    </row>
    <row r="16" spans="1:9" ht="18" x14ac:dyDescent="0.35">
      <c r="A16" s="287" t="s">
        <v>0</v>
      </c>
      <c r="B16" s="287"/>
      <c r="C16" s="287"/>
      <c r="D16" s="287"/>
      <c r="E16" s="287"/>
      <c r="F16" s="28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7" t="s">
        <v>1</v>
      </c>
      <c r="B18" s="298"/>
      <c r="C18" s="298"/>
      <c r="D18" s="298"/>
      <c r="E18" s="298"/>
      <c r="F18" s="29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8" t="s">
        <v>18</v>
      </c>
      <c r="B26" s="289"/>
      <c r="C26" s="289"/>
      <c r="D26" s="289"/>
      <c r="E26" s="289"/>
      <c r="F26" s="28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7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7" t="s">
        <v>137</v>
      </c>
      <c r="B43" s="287"/>
      <c r="C43" s="287"/>
      <c r="D43" s="287"/>
      <c r="E43" s="287"/>
      <c r="F43" s="28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0" t="s">
        <v>63</v>
      </c>
      <c r="B45" s="291"/>
      <c r="C45" s="291"/>
      <c r="D45" s="291"/>
      <c r="E45" s="291"/>
      <c r="F45" s="29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8" t="s">
        <v>65</v>
      </c>
      <c r="B57" s="289"/>
      <c r="C57" s="289"/>
      <c r="D57" s="289"/>
      <c r="E57" s="289"/>
      <c r="F57" s="28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8" t="s">
        <v>25</v>
      </c>
      <c r="B84" s="289"/>
      <c r="C84" s="289"/>
      <c r="D84" s="289"/>
      <c r="E84" s="289"/>
      <c r="F84" s="28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7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7" t="s">
        <v>129</v>
      </c>
      <c r="B99" s="287"/>
      <c r="C99" s="287"/>
      <c r="D99" s="287"/>
      <c r="E99" s="287"/>
      <c r="F99" s="28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0" t="s">
        <v>63</v>
      </c>
      <c r="B101" s="291"/>
      <c r="C101" s="291"/>
      <c r="D101" s="291"/>
      <c r="E101" s="291"/>
      <c r="F101" s="29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8" t="s">
        <v>133</v>
      </c>
      <c r="B113" s="289"/>
      <c r="C113" s="289"/>
      <c r="D113" s="289"/>
      <c r="E113" s="289"/>
      <c r="F113" s="28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8" t="s">
        <v>73</v>
      </c>
      <c r="B137" s="289"/>
      <c r="C137" s="289"/>
      <c r="D137" s="289"/>
      <c r="E137" s="289"/>
      <c r="F137" s="28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27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7" t="s">
        <v>130</v>
      </c>
      <c r="B152" s="287"/>
      <c r="C152" s="287"/>
      <c r="D152" s="287"/>
      <c r="E152" s="287"/>
      <c r="F152" s="28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0" t="s">
        <v>63</v>
      </c>
      <c r="B154" s="291"/>
      <c r="C154" s="291"/>
      <c r="D154" s="291"/>
      <c r="E154" s="291"/>
      <c r="F154" s="29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8" t="s">
        <v>134</v>
      </c>
      <c r="B166" s="289"/>
      <c r="C166" s="289"/>
      <c r="D166" s="289"/>
      <c r="E166" s="289"/>
      <c r="F166" s="28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27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7" t="s">
        <v>167</v>
      </c>
      <c r="B192" s="287"/>
      <c r="C192" s="287"/>
      <c r="D192" s="287"/>
      <c r="E192" s="287"/>
      <c r="F192" s="28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8" t="s">
        <v>158</v>
      </c>
      <c r="B194" s="289"/>
      <c r="C194" s="289"/>
      <c r="D194" s="289"/>
      <c r="E194" s="289"/>
      <c r="F194" s="28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8" t="s">
        <v>76</v>
      </c>
      <c r="B209" s="289"/>
      <c r="C209" s="289"/>
      <c r="D209" s="289"/>
      <c r="E209" s="289"/>
      <c r="F209" s="28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8" t="s">
        <v>191</v>
      </c>
      <c r="B232" s="289"/>
      <c r="C232" s="289"/>
      <c r="D232" s="289"/>
      <c r="E232" s="289"/>
      <c r="F232" s="28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7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7" t="s">
        <v>78</v>
      </c>
      <c r="B248" s="287"/>
      <c r="C248" s="287"/>
      <c r="D248" s="287"/>
      <c r="E248" s="287"/>
      <c r="F248" s="28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8" t="s">
        <v>79</v>
      </c>
      <c r="B250" s="289"/>
      <c r="C250" s="289"/>
      <c r="D250" s="289"/>
      <c r="E250" s="289"/>
      <c r="F250" s="28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8" t="s">
        <v>81</v>
      </c>
      <c r="B266" s="289"/>
      <c r="C266" s="289"/>
      <c r="D266" s="289"/>
      <c r="E266" s="289"/>
      <c r="F266" s="28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7" t="s">
        <v>4</v>
      </c>
      <c r="B291" s="287"/>
      <c r="C291" s="287"/>
      <c r="D291" s="287"/>
      <c r="E291" s="287"/>
      <c r="F291" s="28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8" t="s">
        <v>19</v>
      </c>
      <c r="B293" s="289"/>
      <c r="C293" s="289"/>
      <c r="D293" s="289"/>
      <c r="E293" s="289"/>
      <c r="F293" s="28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8" t="s">
        <v>122</v>
      </c>
      <c r="B305" s="289"/>
      <c r="C305" s="289"/>
      <c r="D305" s="289"/>
      <c r="E305" s="289"/>
      <c r="F305" s="28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7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7" t="s">
        <v>21</v>
      </c>
      <c r="B324" s="287"/>
      <c r="C324" s="287"/>
      <c r="D324" s="287"/>
      <c r="E324" s="287"/>
      <c r="F324" s="28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8" t="s">
        <v>12</v>
      </c>
      <c r="B326" s="289"/>
      <c r="C326" s="289"/>
      <c r="D326" s="289"/>
      <c r="E326" s="289"/>
      <c r="F326" s="28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8" t="s">
        <v>25</v>
      </c>
      <c r="B339" s="289"/>
      <c r="C339" s="289"/>
      <c r="D339" s="289"/>
      <c r="E339" s="289"/>
      <c r="F339" s="28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7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7" t="s">
        <v>8</v>
      </c>
      <c r="B352" s="287"/>
      <c r="C352" s="287"/>
      <c r="D352" s="287"/>
      <c r="E352" s="287"/>
      <c r="F352" s="28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0" t="s">
        <v>113</v>
      </c>
      <c r="B354" s="291"/>
      <c r="C354" s="291"/>
      <c r="D354" s="291"/>
      <c r="E354" s="291"/>
      <c r="F354" s="29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8" t="s">
        <v>25</v>
      </c>
      <c r="B366" s="289"/>
      <c r="C366" s="289"/>
      <c r="D366" s="289"/>
      <c r="E366" s="289"/>
      <c r="F366" s="28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8" t="s">
        <v>124</v>
      </c>
      <c r="B382" s="289"/>
      <c r="C382" s="289"/>
      <c r="D382" s="289"/>
      <c r="E382" s="289"/>
      <c r="F382" s="28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8" t="s">
        <v>29</v>
      </c>
      <c r="B391" s="289"/>
      <c r="C391" s="289"/>
      <c r="D391" s="289"/>
      <c r="E391" s="289"/>
      <c r="F391" s="28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7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7" t="s">
        <v>125</v>
      </c>
      <c r="B405" s="287"/>
      <c r="C405" s="287"/>
      <c r="D405" s="287"/>
      <c r="E405" s="287"/>
      <c r="F405" s="28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0" t="s">
        <v>19</v>
      </c>
      <c r="B407" s="291"/>
      <c r="C407" s="291"/>
      <c r="D407" s="291"/>
      <c r="E407" s="291"/>
      <c r="F407" s="29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0" t="s">
        <v>122</v>
      </c>
      <c r="B418" s="291"/>
      <c r="C418" s="291"/>
      <c r="D418" s="291"/>
      <c r="E418" s="291"/>
      <c r="F418" s="29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27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7" t="s">
        <v>374</v>
      </c>
      <c r="B435" s="287"/>
      <c r="C435" s="287"/>
      <c r="D435" s="287"/>
      <c r="E435" s="287"/>
      <c r="F435" s="28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8" t="s">
        <v>375</v>
      </c>
      <c r="B437" s="289"/>
      <c r="C437" s="289"/>
      <c r="D437" s="289"/>
      <c r="E437" s="289"/>
      <c r="F437" s="28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8" t="s">
        <v>31</v>
      </c>
      <c r="B444" s="289"/>
      <c r="C444" s="289"/>
      <c r="D444" s="289"/>
      <c r="E444" s="289"/>
      <c r="F444" s="28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27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7" t="s">
        <v>180</v>
      </c>
      <c r="B454" s="287"/>
      <c r="C454" s="287"/>
      <c r="D454" s="287"/>
      <c r="E454" s="287"/>
      <c r="F454" s="28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7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7" t="s">
        <v>87</v>
      </c>
      <c r="B464" s="287"/>
      <c r="C464" s="287"/>
      <c r="D464" s="287"/>
      <c r="E464" s="287"/>
      <c r="F464" s="28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7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7" t="s">
        <v>151</v>
      </c>
      <c r="B473" s="287"/>
      <c r="C473" s="287"/>
      <c r="D473" s="287"/>
      <c r="E473" s="287"/>
      <c r="F473" s="28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277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7" t="s">
        <v>152</v>
      </c>
      <c r="B494" s="287"/>
      <c r="C494" s="287"/>
      <c r="D494" s="287"/>
      <c r="E494" s="287"/>
      <c r="F494" s="28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27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Ao6UyekQIp9gWckf28PvZOx2UQezSWQX4Xw0Zviie8lr6P2ryRlyS0QlYz3HFEjlXyt49xmmKZeqISWr7EjrQ==" saltValue="+GexMQjK0HLXWe2yffDvJg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7"/>
      <c r="E1" s="317"/>
      <c r="F1" s="317"/>
      <c r="G1" s="317"/>
      <c r="H1" s="317"/>
      <c r="I1" s="31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1" t="s">
        <v>52</v>
      </c>
      <c r="B6" s="301"/>
      <c r="C6" s="301"/>
      <c r="D6" s="301"/>
      <c r="E6" s="301"/>
      <c r="F6" s="301"/>
      <c r="G6" s="216"/>
      <c r="H6" s="216"/>
      <c r="I6" s="216"/>
    </row>
    <row r="7" spans="1:9" s="36" customFormat="1" ht="21.75" customHeight="1" x14ac:dyDescent="0.45">
      <c r="A7" s="302" t="str">
        <f>'A1 Exploitation'!A8:F8</f>
        <v>Mourouj 4</v>
      </c>
      <c r="B7" s="302"/>
      <c r="C7" s="302"/>
      <c r="D7" s="302"/>
      <c r="E7" s="302"/>
      <c r="F7" s="302"/>
      <c r="G7" s="216"/>
      <c r="H7" s="216"/>
      <c r="I7" s="216"/>
    </row>
    <row r="8" spans="1:9" s="36" customFormat="1" ht="24" x14ac:dyDescent="0.45">
      <c r="A8" s="38" t="s">
        <v>44</v>
      </c>
      <c r="B8" s="318">
        <f>'A4 Exploitation'!B9:F9</f>
        <v>0</v>
      </c>
      <c r="C8" s="318"/>
      <c r="D8" s="318"/>
      <c r="E8" s="318"/>
      <c r="F8" s="318"/>
      <c r="G8" s="216"/>
      <c r="H8" s="216"/>
      <c r="I8" s="216"/>
    </row>
    <row r="9" spans="1:9" s="36" customFormat="1" ht="24" x14ac:dyDescent="0.45">
      <c r="A9" s="39" t="s">
        <v>46</v>
      </c>
      <c r="B9" s="319">
        <f>'A4 Exploitation'!B10:F10</f>
        <v>0</v>
      </c>
      <c r="C9" s="319"/>
      <c r="D9" s="319"/>
      <c r="E9" s="319"/>
      <c r="F9" s="319"/>
      <c r="G9" s="216"/>
      <c r="H9" s="216"/>
      <c r="I9" s="216"/>
    </row>
    <row r="10" spans="1:9" s="36" customFormat="1" ht="24" x14ac:dyDescent="0.45">
      <c r="A10" s="38" t="s">
        <v>45</v>
      </c>
      <c r="B10" s="316">
        <f>'A4 Exploitation'!B11:F11</f>
        <v>0</v>
      </c>
      <c r="C10" s="316"/>
      <c r="D10" s="316"/>
      <c r="E10" s="316"/>
      <c r="F10" s="316"/>
      <c r="G10" s="216"/>
      <c r="H10" s="216"/>
      <c r="I10" s="216"/>
    </row>
    <row r="11" spans="1:9" s="36" customFormat="1" ht="24" x14ac:dyDescent="0.45">
      <c r="A11" s="38" t="s">
        <v>341</v>
      </c>
      <c r="B11" s="324">
        <f>D198</f>
        <v>0</v>
      </c>
      <c r="C11" s="324"/>
      <c r="D11" s="324"/>
      <c r="E11" s="324"/>
      <c r="F11" s="324"/>
      <c r="G11" s="216"/>
      <c r="H11" s="216"/>
      <c r="I11" s="216"/>
    </row>
    <row r="12" spans="1:9" s="36" customFormat="1" ht="22.5" x14ac:dyDescent="0.45">
      <c r="A12" s="35"/>
      <c r="D12" s="293"/>
      <c r="E12" s="293"/>
      <c r="F12" s="293"/>
      <c r="G12" s="293"/>
      <c r="H12" s="293"/>
      <c r="I12" s="40"/>
    </row>
    <row r="13" spans="1:9" s="36" customFormat="1" ht="11.25" customHeight="1" x14ac:dyDescent="0.3">
      <c r="A13" s="294" t="s">
        <v>32</v>
      </c>
      <c r="B13" s="295" t="s">
        <v>33</v>
      </c>
      <c r="C13" s="295"/>
      <c r="D13" s="295" t="s">
        <v>48</v>
      </c>
      <c r="E13" s="295" t="s">
        <v>213</v>
      </c>
      <c r="F13" s="295" t="s">
        <v>214</v>
      </c>
    </row>
    <row r="14" spans="1:9" s="36" customFormat="1" ht="12.75" customHeight="1" x14ac:dyDescent="0.3">
      <c r="A14" s="294"/>
      <c r="B14" s="70" t="s">
        <v>36</v>
      </c>
      <c r="C14" s="70" t="s">
        <v>35</v>
      </c>
      <c r="D14" s="295"/>
      <c r="E14" s="295"/>
      <c r="F14" s="295"/>
    </row>
    <row r="15" spans="1:9" x14ac:dyDescent="0.3">
      <c r="A15" s="41"/>
      <c r="B15" s="41"/>
      <c r="C15" s="41"/>
      <c r="D15" s="41"/>
    </row>
    <row r="16" spans="1:9" ht="19.5" x14ac:dyDescent="0.4">
      <c r="A16" s="321" t="s">
        <v>0</v>
      </c>
      <c r="B16" s="322"/>
      <c r="C16" s="322"/>
      <c r="D16" s="322"/>
      <c r="E16" s="322"/>
      <c r="F16" s="32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3" t="s">
        <v>38</v>
      </c>
      <c r="B22" s="310"/>
      <c r="C22" s="311"/>
      <c r="D22" s="215">
        <f>SUM(B17:C21)</f>
        <v>0</v>
      </c>
    </row>
    <row r="23" spans="1:6" x14ac:dyDescent="0.3">
      <c r="A23" s="307" t="s">
        <v>342</v>
      </c>
      <c r="B23" s="308"/>
      <c r="C23" s="30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0</v>
      </c>
    </row>
    <row r="33" spans="1:6" x14ac:dyDescent="0.3">
      <c r="A33" s="307" t="s">
        <v>342</v>
      </c>
      <c r="B33" s="308"/>
      <c r="C33" s="30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4" t="s">
        <v>21</v>
      </c>
      <c r="B44" s="315"/>
      <c r="C44" s="315"/>
      <c r="D44" s="315"/>
      <c r="E44" s="315"/>
      <c r="F44" s="31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0</v>
      </c>
    </row>
    <row r="52" spans="1:6" x14ac:dyDescent="0.3">
      <c r="A52" s="307" t="s">
        <v>342</v>
      </c>
      <c r="B52" s="308"/>
      <c r="C52" s="30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0</v>
      </c>
    </row>
    <row r="63" spans="1:6" x14ac:dyDescent="0.3">
      <c r="A63" s="307" t="s">
        <v>342</v>
      </c>
      <c r="B63" s="308"/>
      <c r="C63" s="30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0</v>
      </c>
    </row>
    <row r="84" spans="1:6" x14ac:dyDescent="0.3">
      <c r="A84" s="307" t="s">
        <v>342</v>
      </c>
      <c r="B84" s="308"/>
      <c r="C84" s="30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0</v>
      </c>
    </row>
    <row r="102" spans="1:6" x14ac:dyDescent="0.3">
      <c r="A102" s="307" t="s">
        <v>342</v>
      </c>
      <c r="B102" s="308"/>
      <c r="C102" s="30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0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7" t="s">
        <v>38</v>
      </c>
      <c r="B160" s="310"/>
      <c r="C160" s="311"/>
      <c r="D160" s="215">
        <f>SUM(B152:C159)</f>
        <v>0</v>
      </c>
    </row>
    <row r="161" spans="1:6" x14ac:dyDescent="0.3">
      <c r="A161" s="307" t="s">
        <v>342</v>
      </c>
      <c r="B161" s="308"/>
      <c r="C161" s="30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0</v>
      </c>
    </row>
    <row r="169" spans="1:6" x14ac:dyDescent="0.3">
      <c r="A169" s="307" t="s">
        <v>342</v>
      </c>
      <c r="B169" s="308"/>
      <c r="C169" s="30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2" t="s">
        <v>17</v>
      </c>
      <c r="B171" s="313"/>
      <c r="C171" s="313"/>
      <c r="D171" s="313"/>
      <c r="E171" s="313"/>
      <c r="F171" s="31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0</v>
      </c>
    </row>
    <row r="177" spans="1:6" x14ac:dyDescent="0.3">
      <c r="A177" s="307" t="s">
        <v>342</v>
      </c>
      <c r="B177" s="308"/>
      <c r="C177" s="30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0</v>
      </c>
    </row>
    <row r="186" spans="1:6" x14ac:dyDescent="0.3">
      <c r="A186" s="307" t="s">
        <v>342</v>
      </c>
      <c r="B186" s="308"/>
      <c r="C186" s="30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0</v>
      </c>
    </row>
    <row r="194" spans="1:4" x14ac:dyDescent="0.3">
      <c r="A194" s="307" t="s">
        <v>342</v>
      </c>
      <c r="B194" s="308"/>
      <c r="C194" s="30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2017-06-22T09:41:38Z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