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ourouj 1\2018\3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37" l="1"/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99" i="43"/>
  <c r="D25" i="43"/>
  <c r="D26" i="43" s="1"/>
  <c r="D41" i="43"/>
  <c r="D61" i="43"/>
  <c r="D62" i="43" s="1"/>
  <c r="D84" i="43"/>
  <c r="D85" i="43"/>
  <c r="D547" i="43"/>
  <c r="D117" i="43"/>
  <c r="D118" i="43" s="1"/>
  <c r="D139" i="43"/>
  <c r="D140" i="43" s="1"/>
  <c r="D153" i="43"/>
  <c r="D172" i="43"/>
  <c r="D173" i="43"/>
  <c r="D200" i="43"/>
  <c r="D222" i="43"/>
  <c r="D223" i="43" s="1"/>
  <c r="D244" i="43"/>
  <c r="D245" i="43"/>
  <c r="D261" i="43"/>
  <c r="D285" i="43"/>
  <c r="D286" i="43" s="1"/>
  <c r="D313" i="43"/>
  <c r="D333" i="43"/>
  <c r="D334" i="43" s="1"/>
  <c r="D353" i="43"/>
  <c r="D373" i="43"/>
  <c r="D374" i="43" s="1"/>
  <c r="D386" i="43"/>
  <c r="D406" i="43"/>
  <c r="D407" i="43"/>
  <c r="D417" i="43"/>
  <c r="D418" i="43" s="1"/>
  <c r="D426" i="43"/>
  <c r="D427" i="43" s="1"/>
  <c r="D439" i="43"/>
  <c r="D457" i="43"/>
  <c r="D458" i="43"/>
  <c r="D476" i="43"/>
  <c r="D493" i="43"/>
  <c r="D494" i="43" s="1"/>
  <c r="D498" i="43"/>
  <c r="D512" i="43"/>
  <c r="D532" i="43"/>
  <c r="D543" i="43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1" i="35"/>
  <c r="B10" i="37"/>
  <c r="B9" i="37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D513" i="33" s="1"/>
  <c r="D514" i="33" s="1"/>
  <c r="B498" i="33"/>
  <c r="D499" i="33" s="1"/>
  <c r="B476" i="33"/>
  <c r="B439" i="33"/>
  <c r="B386" i="33"/>
  <c r="B353" i="33"/>
  <c r="B313" i="33"/>
  <c r="B261" i="33"/>
  <c r="B99" i="33"/>
  <c r="B41" i="33"/>
  <c r="B543" i="43"/>
  <c r="D544" i="43" s="1"/>
  <c r="B532" i="43"/>
  <c r="D533" i="43" s="1"/>
  <c r="D534" i="43" s="1"/>
  <c r="B512" i="43"/>
  <c r="D513" i="43" s="1"/>
  <c r="D514" i="43" s="1"/>
  <c r="B498" i="43"/>
  <c r="D499" i="43" s="1"/>
  <c r="B476" i="43"/>
  <c r="D477" i="43" s="1"/>
  <c r="B439" i="43"/>
  <c r="D440" i="43" s="1"/>
  <c r="B386" i="43"/>
  <c r="D387" i="43" s="1"/>
  <c r="B313" i="43"/>
  <c r="D314" i="43" s="1"/>
  <c r="B261" i="43"/>
  <c r="D262" i="43" s="1"/>
  <c r="B200" i="43"/>
  <c r="D201" i="43" s="1"/>
  <c r="B153" i="43"/>
  <c r="D154" i="43" s="1"/>
  <c r="B99" i="43"/>
  <c r="D100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543" i="33"/>
  <c r="D532" i="33"/>
  <c r="D512" i="33"/>
  <c r="D498" i="33"/>
  <c r="D476" i="33"/>
  <c r="D457" i="33"/>
  <c r="D458" i="33" s="1"/>
  <c r="D439" i="33"/>
  <c r="D406" i="33"/>
  <c r="D407" i="33" s="1"/>
  <c r="D386" i="33"/>
  <c r="D353" i="33"/>
  <c r="D313" i="33"/>
  <c r="D261" i="33"/>
  <c r="D222" i="33"/>
  <c r="D223" i="33" s="1"/>
  <c r="D172" i="33"/>
  <c r="D173" i="33" s="1"/>
  <c r="D99" i="33"/>
  <c r="D100" i="33" s="1"/>
  <c r="D61" i="33"/>
  <c r="D62" i="33" s="1"/>
  <c r="D42" i="33"/>
  <c r="D41" i="33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B152" i="29"/>
  <c r="D222" i="38"/>
  <c r="D223" i="38" s="1"/>
  <c r="D544" i="33"/>
  <c r="D533" i="33"/>
  <c r="D534" i="33" s="1"/>
  <c r="D493" i="33"/>
  <c r="D494" i="33" s="1"/>
  <c r="D440" i="33"/>
  <c r="D426" i="33"/>
  <c r="D427" i="33" s="1"/>
  <c r="D417" i="33"/>
  <c r="D418" i="33" s="1"/>
  <c r="D387" i="33"/>
  <c r="D373" i="33"/>
  <c r="D374" i="33" s="1"/>
  <c r="D354" i="33"/>
  <c r="D333" i="33"/>
  <c r="D334" i="33" s="1"/>
  <c r="D285" i="33"/>
  <c r="D286" i="33" s="1"/>
  <c r="D262" i="33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F41" i="33"/>
  <c r="E41" i="33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E153" i="43"/>
  <c r="E99" i="43"/>
  <c r="E41" i="43"/>
  <c r="B41" i="43" s="1"/>
  <c r="D42" i="43" s="1"/>
  <c r="A537" i="43"/>
  <c r="B162" i="29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33" l="1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D43" i="43"/>
  <c r="D45" i="43"/>
  <c r="D46" i="43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B171" i="29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1" i="40" l="1"/>
  <c r="D315" i="31"/>
  <c r="D355" i="43"/>
  <c r="D357" i="43"/>
  <c r="D358" i="43" s="1"/>
  <c r="B107" i="29" s="1"/>
  <c r="D155" i="3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548" i="40" l="1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D63" i="35" s="1"/>
  <c r="D64" i="35" s="1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33" i="37" l="1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D195" i="35"/>
  <c r="B172" i="29"/>
  <c r="B90" i="29"/>
  <c r="B117" i="29"/>
  <c r="B135" i="29"/>
  <c r="B63" i="29"/>
  <c r="B72" i="29"/>
  <c r="B108" i="29"/>
  <c r="D198" i="37" l="1"/>
  <c r="D199" i="37" s="1"/>
  <c r="B179" i="29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1" i="37" l="1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<sst xmlns="http://schemas.openxmlformats.org/spreadsheetml/2006/main" count="5209" uniqueCount="466">
  <si>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</si>
  <si>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</si>
  <si>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</si>
  <si>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</si>
  <si>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</si>
  <si>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</si>
  <si>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</si>
  <si>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</si>
  <si>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</si>
  <si>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</si>
  <si>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</si>
  <si>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</si>
  <si>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</si>
  <si>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</si>
  <si>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</si>
  <si>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</si>
  <si>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</si>
  <si>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</si>
  <si>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</si>
  <si>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</si>
  <si>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</si>
  <si>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</si>
  <si>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</si>
  <si>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</si>
  <si>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</si>
  <si>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</si>
  <si>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</si>
  <si>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</si>
  <si>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</si>
  <si>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</si>
  <si>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</si>
  <si>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</si>
  <si>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</si>
  <si>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</si>
  <si>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</si>
  <si>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</si>
  <si>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</si>
  <si>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</si>
  <si>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</si>
  <si>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</si>
  <si>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</si>
  <si>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</si>
  <si>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</si>
  <si>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</si>
  <si>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</si>
  <si>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</si>
  <si>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</si>
  <si>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</si>
  <si>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</si>
  <si>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</si>
  <si>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</si>
  <si>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</si>
  <si>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</si>
  <si>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</si>
  <si>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</si>
  <si>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</si>
  <si>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</si>
  <si>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</si>
  <si>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</si>
  <si>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</si>
  <si>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</si>
  <si>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</si>
  <si>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</si>
  <si>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</si>
  <si>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</si>
  <si>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</si>
  <si>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</si>
  <si>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</si>
  <si>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</si>
  <si>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</si>
  <si>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</si>
  <si>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</si>
  <si>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</si>
  <si>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</si>
  <si>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</si>
  <si>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</si>
  <si>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</si>
  <si>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</si>
  <si>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</si>
  <si>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</si>
  <si>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</si>
  <si>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</si>
  <si>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</si>
  <si>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</si>
  <si>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</si>
  <si>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</si>
  <si>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</si>
  <si>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</si>
  <si>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</si>
  <si>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</si>
  <si>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</si>
  <si>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</si>
  <si>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</si>
  <si>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</si>
  <si>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</si>
  <si>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</si>
  <si>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</si>
  <si>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</si>
  <si>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</si>
  <si>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</si>
  <si>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</si>
  <si>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</si>
  <si>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</si>
  <si>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</si>
  <si>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</si>
  <si>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</si>
  <si>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</si>
  <si>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</si>
  <si>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</si>
  <si>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</si>
  <si>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</si>
  <si>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</si>
  <si>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</si>
  <si>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</si>
  <si>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</si>
  <si>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</si>
  <si>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</si>
  <si>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</si>
  <si>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</si>
  <si>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</si>
  <si>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</si>
  <si>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</si>
  <si>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</si>
  <si>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</si>
  <si>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</si>
  <si>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</si>
  <si>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</si>
  <si>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</si>
  <si>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</si>
  <si>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</si>
  <si>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</si>
  <si>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</si>
  <si>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</si>
  <si>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</si>
  <si>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</si>
  <si>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</si>
  <si>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</si>
  <si>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</si>
  <si>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</si>
  <si>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</si>
  <si>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</si>
  <si>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</si>
  <si>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</si>
  <si>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</si>
  <si>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</si>
  <si>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</si>
  <si>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</si>
  <si>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</si>
  <si>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</si>
  <si>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</si>
  <si>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</si>
  <si>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</si>
  <si>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</si>
  <si>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</si>
  <si>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</si>
  <si>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</si>
  <si>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</si>
  <si>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</si>
  <si>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</si>
  <si>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</si>
  <si>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</si>
  <si>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</si>
  <si>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</si>
  <si>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</si>
  <si>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</si>
  <si>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</si>
  <si>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</si>
  <si>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</si>
  <si>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</si>
  <si>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</si>
  <si>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</si>
  <si>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</si>
  <si>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</si>
  <si>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</si>
  <si>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</si>
  <si>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</si>
  <si>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</si>
  <si>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</si>
  <si>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</si>
  <si>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</si>
  <si>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</si>
  <si>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</si>
  <si>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</si>
  <si>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</si>
  <si>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</si>
  <si>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</si>
  <si>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</si>
  <si>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</si>
  <si>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</si>
  <si>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</si>
  <si>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</si>
  <si>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</si>
  <si>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</si>
  <si>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</si>
  <si>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</si>
  <si>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</si>
  <si>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</si>
  <si>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</si>
  <si>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</si>
  <si>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</si>
  <si>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</si>
  <si>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</si>
  <si>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</si>
  <si>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</si>
  <si>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</si>
  <si>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</si>
  <si>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</si>
  <si>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</si>
  <si>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</si>
  <si>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</si>
  <si>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</si>
  <si>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</si>
  <si>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</si>
  <si>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</si>
  <si>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</si>
  <si>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</si>
  <si>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</si>
  <si>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</si>
  <si>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</si>
  <si>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</si>
  <si>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</si>
  <si>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</si>
  <si>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</si>
  <si>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</si>
  <si>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</si>
  <si>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</si>
  <si>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</si>
  <si>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</si>
  <si>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</si>
  <si>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</si>
  <si>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</si>
  <si>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</si>
  <si>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</si>
  <si>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</si>
  <si>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</si>
  <si>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</si>
  <si>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</si>
  <si>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</si>
  <si>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</si>
  <si>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</si>
  <si>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</si>
  <si>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</si>
  <si>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</si>
  <si>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</si>
  <si>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</si>
  <si>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</si>
  <si>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</si>
  <si>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</si>
  <si>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</si>
  <si>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</si>
  <si>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</si>
  <si>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</si>
  <si>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</si>
  <si>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</si>
  <si>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</si>
  <si>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</si>
  <si>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</si>
  <si>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</si>
  <si>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</si>
  <si>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</si>
  <si>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</si>
  <si>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</si>
  <si>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</si>
  <si>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</si>
  <si>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</si>
  <si>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</si>
  <si>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</si>
  <si>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</si>
  <si>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</si>
  <si>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</si>
  <si>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</si>
  <si>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</si>
  <si>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</si>
  <si>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</si>
  <si>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</si>
  <si>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</si>
  <si>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</si>
  <si>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</si>
  <si>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</si>
  <si>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</si>
  <si>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</si>
  <si>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</si>
  <si>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</si>
  <si>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</si>
  <si>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</si>
  <si>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</si>
  <si>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</si>
  <si>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</si>
  <si>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</si>
  <si>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</si>
  <si>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</si>
  <si>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</si>
  <si>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</si>
  <si>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</si>
  <si>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</si>
  <si>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</si>
  <si>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</si>
  <si>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</si>
  <si>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</si>
  <si>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</si>
  <si>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</si>
  <si>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</si>
  <si>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</si>
  <si>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</si>
  <si>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</si>
  <si>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</si>
  <si>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</si>
  <si>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</si>
  <si>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</si>
  <si>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</si>
  <si>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</si>
  <si>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</si>
  <si>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</si>
  <si>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</si>
  <si>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</si>
  <si>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</si>
  <si>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</si>
  <si>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</si>
  <si>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</si>
  <si>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</si>
  <si>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</si>
  <si>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</si>
  <si>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</si>
  <si>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</si>
  <si>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</si>
  <si>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</si>
  <si>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</si>
  <si>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</si>
  <si>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</si>
  <si>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</si>
  <si>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</si>
  <si>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</si>
  <si>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</si>
  <si>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</si>
  <si>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</si>
  <si>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</si>
  <si>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</si>
  <si>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</si>
  <si>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</si>
  <si>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</si>
  <si>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</si>
  <si>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</si>
  <si>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</si>
  <si>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</si>
  <si>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</si>
  <si>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</si>
  <si>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</si>
  <si>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</si>
  <si>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</si>
  <si>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</si>
  <si>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</si>
  <si>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</si>
  <si>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</si>
  <si>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</si>
  <si>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</si>
  <si>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</si>
  <si>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</si>
  <si>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</si>
  <si>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</si>
  <si>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</si>
  <si>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</si>
  <si>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</si>
  <si>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</si>
  <si>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</si>
  <si>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</si>
  <si>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</si>
  <si>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</si>
  <si>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</si>
  <si>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</si>
  <si>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</si>
  <si>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</si>
  <si>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</si>
  <si>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</si>
  <si>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</si>
  <si>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</si>
  <si>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</si>
  <si>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</si>
  <si>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</si>
  <si>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</si>
  <si>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</si>
  <si>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</si>
  <si>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</si>
  <si>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</si>
  <si>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</si>
  <si>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</si>
  <si>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</si>
  <si>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</si>
  <si>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</si>
  <si>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</si>
  <si>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</si>
  <si>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</si>
  <si>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</si>
  <si>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</si>
  <si>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</si>
  <si>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</si>
  <si>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</si>
  <si>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</si>
  <si>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</si>
  <si>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</si>
  <si>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</si>
  <si>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</si>
  <si>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</si>
  <si>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</si>
  <si>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</si>
  <si>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</si>
  <si>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</si>
  <si>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</si>
  <si>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</si>
  <si>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Raja Bouhalfaya</t>
  </si>
  <si>
    <t>Directeur du magasin et chefs rayons</t>
  </si>
  <si>
    <t>Correct</t>
  </si>
  <si>
    <r>
      <t xml:space="preserve">Vérification des poids des pains: </t>
    </r>
    <r>
      <rPr>
        <u/>
        <sz val="11"/>
        <rFont val="Comic Sans MS"/>
        <family val="4"/>
      </rPr>
      <t>Conforme</t>
    </r>
    <r>
      <rPr>
        <sz val="11"/>
        <rFont val="Comic Sans MS"/>
        <family val="4"/>
      </rPr>
      <t xml:space="preserve">
Pain complet: 208 g
Pain à l'ancienne : 286 g
Pain au son sans sel : 218 g
Pain au son : 224 g.</t>
    </r>
  </si>
  <si>
    <r>
      <t xml:space="preserve">Les emballages étaient entreposés dans des bacs en plastique: </t>
    </r>
    <r>
      <rPr>
        <u/>
        <sz val="11"/>
        <rFont val="Comic Sans MS"/>
        <family val="4"/>
      </rPr>
      <t>correct</t>
    </r>
    <r>
      <rPr>
        <sz val="11"/>
        <rFont val="Comic Sans MS"/>
        <family val="4"/>
      </rPr>
      <t>.</t>
    </r>
  </si>
  <si>
    <t>Absence de produits maintenus en attente à température ambiante.</t>
  </si>
  <si>
    <t>Correcte.</t>
  </si>
  <si>
    <t>Correct.</t>
  </si>
  <si>
    <r>
      <t>Une attention doit être accordée à la mesure de la température à cœur des produits</t>
    </r>
    <r>
      <rPr>
        <u/>
        <sz val="11"/>
        <color theme="1"/>
        <rFont val="Comic Sans MS"/>
        <family val="4"/>
      </rPr>
      <t xml:space="preserve"> exposés sur l'étal,</t>
    </r>
    <r>
      <rPr>
        <sz val="11"/>
        <color theme="1"/>
        <rFont val="Comic Sans MS"/>
        <family val="4"/>
      </rPr>
      <t>car au niveau de l'enregistrement les températures mentionnées atteignaient 3 et 4 °C.Or dans les conditions d'un glaçage suffisant la température ne dépasse pas les 2°C.</t>
    </r>
  </si>
  <si>
    <r>
      <t xml:space="preserve">Le balisage des poissons exposés était seulement en langue française .La langue arabe est l'une des langues de l'étiquetage.Dans ce cas ,prévoir des ardoises adaptées .
</t>
    </r>
    <r>
      <rPr>
        <u/>
        <sz val="11"/>
        <color theme="1"/>
        <rFont val="Comic Sans MS"/>
        <family val="4"/>
      </rPr>
      <t>Stand LS poissonnerie:</t>
    </r>
    <r>
      <rPr>
        <sz val="11"/>
        <color theme="1"/>
        <rFont val="Comic Sans MS"/>
        <family val="4"/>
      </rPr>
      <t xml:space="preserve"> certaines étiquettes de quelques pots d'anchois marinés ,présentaient 2 DF et pas de DLC. Revoir avec le fournisseur cet écart.</t>
    </r>
  </si>
  <si>
    <t>Le balisage était correcte : les deux langues arabe et française affichées sur les ardoises.</t>
  </si>
  <si>
    <t>Le chef rayon ne portait pas de badge.</t>
  </si>
  <si>
    <t>Les contrôles des températures à cœur des produits n'étaient pas mentionnés sur la feuille de relevés des températures.</t>
  </si>
  <si>
    <t>Propres.</t>
  </si>
  <si>
    <t>Propre.</t>
  </si>
  <si>
    <t>Le dernier passage de la société prestataire était effectué le 13/03/2018.</t>
  </si>
  <si>
    <t>Dernière visite médicale pour tout le personnel réalisée le 09/03/2018;les certificats d'aptitudes étaient disponibles.</t>
  </si>
  <si>
    <t>Fiches de suivi de réclamation mises en places.</t>
  </si>
  <si>
    <t>Taux d'hygrométrie : 50%</t>
  </si>
  <si>
    <t>Procéder aux réparations du revêtements du sol et à la fixation des  jointures.</t>
  </si>
  <si>
    <t>Présence d'une quantité importante de givre au niveau du meuble d'exposition des produits surgelés.</t>
  </si>
  <si>
    <t>Procéder au dégivrage du meuble.</t>
  </si>
  <si>
    <t>L'un des tubes néons de la chambre froide était non fonctionnel.</t>
  </si>
  <si>
    <t>Le revêtement du sol était abîmé à plusieurs niveaux.</t>
  </si>
  <si>
    <t>Effectuer les réparations nécessaires pour le revêtement du sol.</t>
  </si>
  <si>
    <t>Température affichée : 3°C;
Température mesurée : 2,6°C</t>
  </si>
  <si>
    <t>Température affichée : 9,3°C.</t>
  </si>
  <si>
    <t xml:space="preserve"> La vitre du meuble d’exposition présentait de multiples fissures. Risque de bris de verres</t>
  </si>
  <si>
    <t>Meuble d'exposition des sandwichs:
Température affichée : 2,4°C
Température mesurée: 2°C</t>
  </si>
  <si>
    <t>Température affichée : 9,1°C
Température mesurée : 8°C</t>
  </si>
  <si>
    <t>Le revêtement du sol présentait plusieurs crevasses.</t>
  </si>
  <si>
    <t>Nécessité d'effectuer les réparation des crevasses au niveau du sol.</t>
  </si>
  <si>
    <t>Le revêtement du sol était fortement écaillé.</t>
  </si>
  <si>
    <t>Procéder à la réparation du revêtement du sol.</t>
  </si>
  <si>
    <t>Température mesurée : 10,4°C</t>
  </si>
  <si>
    <t>Température affichée : 7,2°C
Température mesurée : 5,5°C</t>
  </si>
  <si>
    <t>Les jointures étaient abimées à plusieurs niveaux.</t>
  </si>
  <si>
    <t>Procéder aux réparations des jointures.</t>
  </si>
  <si>
    <t>Température à cœur mesurée : 0,7°C.</t>
  </si>
  <si>
    <t>Température affichée : -19°C.</t>
  </si>
  <si>
    <t>Présence de traces de rouille au niveau du tuyau de la douchette de la plonge du stand.</t>
  </si>
  <si>
    <t>Local poubelle conforme.</t>
  </si>
  <si>
    <t xml:space="preserve">Présence d'une quantité importante de givre au niveau de la CF négative de la poissonnerie. 
Présence de givre au niveau du meuble des produits surgelés. </t>
  </si>
  <si>
    <t>Procéder au dégivrage de la CF négative et du meuble des surgelés.</t>
  </si>
  <si>
    <t>Le revêtement du sol de la CF était fortement écaillé ,et les jointures murs-sol était démontées avec des traces de rouilles.</t>
  </si>
  <si>
    <t>Température affichée : 4°C
Température mesurée : 2,8°C.
Meuble des surgelés : Températures affichée : -19°C et mesurée : -20°C.</t>
  </si>
  <si>
    <t>Boul/Pat: L'un des tubes du DEIV était non fonctionnel.</t>
  </si>
  <si>
    <t>Stagnation d'eau au niveau du laboratoire de Boucherie, suite à des infiltrations à travers les jointures .</t>
  </si>
  <si>
    <t>Revoir l'étanchéité des jointures des CF poissonnerie et boucherie.</t>
  </si>
  <si>
    <t>Le distributeur de savon liquide était non fonctionnel au niveau du stand.</t>
  </si>
  <si>
    <t>Veuillez remplacer la vitre .</t>
  </si>
  <si>
    <t xml:space="preserve">Au niveau de la fiche d'enregistrement de la décontaminaton des fruits: la durée mentionnée concernait celle de tout le traitement et non pas seulement du bain de décontamination. </t>
  </si>
  <si>
    <t xml:space="preserve">L'article Crème au beurre Noisette;indiquait par sa dénomination la présence de beurre,or l'étiquette du fournisseur(Sopral) mentionnait la présence de l'ingrédient  matière grasse végétale et non pas beurre. </t>
  </si>
  <si>
    <r>
      <t xml:space="preserve">La fiche d'enregistrement de la décontamination des légumes mentionnait une durée de l'opération de trempage dans l'eau javélisée dépassant </t>
    </r>
    <r>
      <rPr>
        <u/>
        <sz val="11"/>
        <color theme="1"/>
        <rFont val="Comic Sans MS"/>
        <family val="4"/>
      </rPr>
      <t>les 10 minutes. Indiquer seuelement la durée du bain de décontamination</t>
    </r>
  </si>
  <si>
    <r>
      <t>Les piques prix étaient entreposés au</t>
    </r>
    <r>
      <rPr>
        <u/>
        <sz val="11"/>
        <color theme="1"/>
        <rFont val="Comic Sans MS"/>
        <family val="4"/>
      </rPr>
      <t xml:space="preserve"> dessus</t>
    </r>
    <r>
      <rPr>
        <sz val="11"/>
        <color theme="1"/>
        <rFont val="Comic Sans MS"/>
        <family val="4"/>
      </rPr>
      <t xml:space="preserve"> des grilles d'aération du meuble d'exposition.</t>
    </r>
  </si>
  <si>
    <t>Renforcer les contrôles des produits préemballés à la réception et avant exposition.</t>
  </si>
  <si>
    <t>Les boules de harissa emballées  n'étaient pas étiquetées. Dans cette étiquette ,les ingrédients de ce produit doivent être mentionnés.</t>
  </si>
  <si>
    <t>Mourouj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</si>
</sst>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u/>
      <sz val="11"/>
      <name val="Comic Sans MS"/>
      <family val="4"/>
    </font>
    <font>
      <u/>
      <sz val="11"/>
      <color theme="1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center"/>
      <protection locked="0"/>
    </xf>
    <xf numFmtId="9" fontId="8" fillId="14" borderId="1" xfId="0" applyNumberFormat="1" applyFont="1" applyFill="1" applyBorder="1" applyProtection="1">
      <protection locked="0"/>
    </xf>
    <xf numFmtId="0" fontId="14" fillId="2" borderId="1" xfId="0" applyFont="1" applyFill="1" applyBorder="1" applyAlignment="1" applyProtection="1">
      <alignment vertical="center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35280"/>
        <c:axId val="285743984"/>
      </c:barChart>
      <c:catAx>
        <c:axId val="28573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43984"/>
        <c:crosses val="autoZero"/>
        <c:auto val="1"/>
        <c:lblAlgn val="ctr"/>
        <c:lblOffset val="100"/>
        <c:noMultiLvlLbl val="0"/>
      </c:catAx>
      <c:valAx>
        <c:axId val="28574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3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695472"/>
        <c:axId val="285697104"/>
      </c:barChart>
      <c:catAx>
        <c:axId val="28569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697104"/>
        <c:crosses val="autoZero"/>
        <c:auto val="1"/>
        <c:lblAlgn val="ctr"/>
        <c:lblOffset val="100"/>
        <c:noMultiLvlLbl val="0"/>
      </c:catAx>
      <c:valAx>
        <c:axId val="28569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69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08528"/>
        <c:axId val="285697648"/>
      </c:barChart>
      <c:catAx>
        <c:axId val="28570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697648"/>
        <c:crosses val="autoZero"/>
        <c:auto val="1"/>
        <c:lblAlgn val="ctr"/>
        <c:lblOffset val="100"/>
        <c:noMultiLvlLbl val="0"/>
      </c:catAx>
      <c:valAx>
        <c:axId val="28569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0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09616"/>
        <c:axId val="285698736"/>
      </c:barChart>
      <c:catAx>
        <c:axId val="28570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698736"/>
        <c:crosses val="autoZero"/>
        <c:auto val="1"/>
        <c:lblAlgn val="ctr"/>
        <c:lblOffset val="100"/>
        <c:noMultiLvlLbl val="0"/>
      </c:catAx>
      <c:valAx>
        <c:axId val="28569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0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699824"/>
        <c:axId val="325302016"/>
      </c:barChart>
      <c:catAx>
        <c:axId val="28569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302016"/>
        <c:crosses val="autoZero"/>
        <c:auto val="1"/>
        <c:lblAlgn val="ctr"/>
        <c:lblOffset val="100"/>
        <c:noMultiLvlLbl val="0"/>
      </c:catAx>
      <c:valAx>
        <c:axId val="32530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69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6576"/>
        <c:axId val="325291136"/>
      </c:barChart>
      <c:catAx>
        <c:axId val="32529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1136"/>
        <c:crosses val="autoZero"/>
        <c:auto val="1"/>
        <c:lblAlgn val="ctr"/>
        <c:lblOffset val="100"/>
        <c:noMultiLvlLbl val="0"/>
      </c:catAx>
      <c:valAx>
        <c:axId val="325291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0.86752136752136755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89504"/>
        <c:axId val="325288960"/>
      </c:barChart>
      <c:catAx>
        <c:axId val="32528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88960"/>
        <c:crosses val="autoZero"/>
        <c:auto val="1"/>
        <c:lblAlgn val="ctr"/>
        <c:lblOffset val="100"/>
        <c:noMultiLvlLbl val="0"/>
      </c:catAx>
      <c:valAx>
        <c:axId val="32528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8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5298752"/>
        <c:axId val="325294944"/>
      </c:barChart>
      <c:catAx>
        <c:axId val="32529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4944"/>
        <c:crosses val="autoZero"/>
        <c:auto val="1"/>
        <c:lblAlgn val="ctr"/>
        <c:lblOffset val="100"/>
        <c:noMultiLvlLbl val="0"/>
      </c:catAx>
      <c:valAx>
        <c:axId val="32529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529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0.92569616763165152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25291680"/>
        <c:axId val="325297120"/>
        <c:extLst xmlns:c16r2="http://schemas.microsoft.com/office/drawing/2015/06/chart"/>
      </c:barChart>
      <c:catAx>
        <c:axId val="325291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7120"/>
        <c:crosses val="autoZero"/>
        <c:auto val="1"/>
        <c:lblAlgn val="ctr"/>
        <c:lblOffset val="100"/>
        <c:noMultiLvlLbl val="0"/>
      </c:catAx>
      <c:valAx>
        <c:axId val="3252971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25288416"/>
        <c:axId val="325292224"/>
        <c:extLst xmlns:c16r2="http://schemas.microsoft.com/office/drawing/2015/06/chart"/>
      </c:barChart>
      <c:catAx>
        <c:axId val="3252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92224"/>
        <c:crosses val="autoZero"/>
        <c:auto val="1"/>
        <c:lblAlgn val="ctr"/>
        <c:lblOffset val="100"/>
        <c:noMultiLvlLbl val="0"/>
      </c:catAx>
      <c:valAx>
        <c:axId val="325292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528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47248"/>
        <c:axId val="285732560"/>
      </c:barChart>
      <c:catAx>
        <c:axId val="28574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32560"/>
        <c:crosses val="autoZero"/>
        <c:auto val="1"/>
        <c:lblAlgn val="ctr"/>
        <c:lblOffset val="100"/>
        <c:noMultiLvlLbl val="0"/>
      </c:catAx>
      <c:valAx>
        <c:axId val="28573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4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2986672"/>
        <c:axId val="102987760"/>
      </c:barChart>
      <c:catAx>
        <c:axId val="10298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987760"/>
        <c:crosses val="autoZero"/>
        <c:auto val="1"/>
        <c:lblAlgn val="ctr"/>
        <c:lblOffset val="100"/>
        <c:noMultiLvlLbl val="0"/>
      </c:catAx>
      <c:valAx>
        <c:axId val="10298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298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2982864"/>
        <c:axId val="102983952"/>
      </c:barChart>
      <c:catAx>
        <c:axId val="10298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983952"/>
        <c:crosses val="autoZero"/>
        <c:auto val="1"/>
        <c:lblAlgn val="ctr"/>
        <c:lblOffset val="100"/>
        <c:noMultiLvlLbl val="0"/>
      </c:catAx>
      <c:valAx>
        <c:axId val="10298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298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388464"/>
        <c:axId val="158382480"/>
      </c:barChart>
      <c:catAx>
        <c:axId val="15838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382480"/>
        <c:crosses val="autoZero"/>
        <c:auto val="1"/>
        <c:lblAlgn val="ctr"/>
        <c:lblOffset val="100"/>
        <c:noMultiLvlLbl val="0"/>
      </c:catAx>
      <c:valAx>
        <c:axId val="15838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38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10160"/>
        <c:axId val="285704720"/>
      </c:barChart>
      <c:catAx>
        <c:axId val="28571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04720"/>
        <c:crosses val="autoZero"/>
        <c:auto val="1"/>
        <c:lblAlgn val="ctr"/>
        <c:lblOffset val="100"/>
        <c:noMultiLvlLbl val="0"/>
      </c:catAx>
      <c:valAx>
        <c:axId val="285704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1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698192"/>
        <c:axId val="285705264"/>
      </c:barChart>
      <c:catAx>
        <c:axId val="28569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05264"/>
        <c:crosses val="autoZero"/>
        <c:auto val="1"/>
        <c:lblAlgn val="ctr"/>
        <c:lblOffset val="100"/>
        <c:noMultiLvlLbl val="0"/>
      </c:catAx>
      <c:valAx>
        <c:axId val="28570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69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02000"/>
        <c:axId val="285705808"/>
      </c:barChart>
      <c:catAx>
        <c:axId val="28570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05808"/>
        <c:crosses val="autoZero"/>
        <c:auto val="1"/>
        <c:lblAlgn val="ctr"/>
        <c:lblOffset val="100"/>
        <c:noMultiLvlLbl val="0"/>
      </c:catAx>
      <c:valAx>
        <c:axId val="28570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0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5707984"/>
        <c:axId val="285700912"/>
      </c:barChart>
      <c:catAx>
        <c:axId val="28570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5700912"/>
        <c:crosses val="autoZero"/>
        <c:auto val="1"/>
        <c:lblAlgn val="ctr"/>
        <c:lblOffset val="100"/>
        <c:noMultiLvlLbl val="0"/>
      </c:catAx>
      <c:valAx>
        <c:axId val="28570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570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465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7" t="s">
        <v>327</v>
      </c>
      <c r="C23" s="297"/>
      <c r="D23" s="78"/>
      <c r="E23" s="78"/>
      <c r="F23" s="78"/>
      <c r="G23" s="78"/>
      <c r="H23" s="78"/>
      <c r="I23" s="78"/>
      <c r="J23" s="77" t="str">
        <f>D18</f>
        <v>Mourouj 1</v>
      </c>
    </row>
    <row r="24" spans="1:11" ht="33" customHeight="1" x14ac:dyDescent="0.25">
      <c r="A24" s="86" t="s">
        <v>328</v>
      </c>
      <c r="B24" s="296">
        <f>AVERAGE('A1 Exploitation'!D549,'A1 Technique'!D199)</f>
        <v>0.92569616763165152</v>
      </c>
      <c r="C24" s="29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6">
        <f>AVERAGE('A2 Exploitation'!D549,'A2 Technique'!D199)</f>
        <v>0</v>
      </c>
      <c r="C25" s="29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6">
        <f>AVERAGE('A3 Exploitation'!D549,'A3 Technique'!D199)</f>
        <v>0</v>
      </c>
      <c r="C26" s="29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6">
        <f>AVERAGE('A4 Exploitation'!D549,'A4 Technique'!D199)</f>
        <v>0</v>
      </c>
      <c r="C27" s="29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6">
        <f>AVERAGE('A5 Exploitation'!D549,'A5 Technique'!D199)</f>
        <v>0</v>
      </c>
      <c r="C28" s="29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6">
        <f>AVERAGE('A6 Exploitation'!D549,'A6 Technique'!D199)</f>
        <v>0</v>
      </c>
      <c r="C29" s="29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7" t="s">
        <v>334</v>
      </c>
      <c r="C33" s="297"/>
      <c r="D33" s="78"/>
      <c r="E33" s="78"/>
      <c r="F33" s="78"/>
      <c r="G33" s="78"/>
      <c r="H33" s="78"/>
      <c r="I33" s="78"/>
      <c r="J33" s="77" t="str">
        <f>D18</f>
        <v>Mourouj 1</v>
      </c>
    </row>
    <row r="34" spans="1:10" ht="33" customHeight="1" x14ac:dyDescent="0.25">
      <c r="A34" s="86" t="s">
        <v>328</v>
      </c>
      <c r="B34" s="296">
        <f>'A1 Exploitation'!D549</f>
        <v>0.9838709677419355</v>
      </c>
      <c r="C34" s="29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6">
        <f>'A2 Exploitation'!D549</f>
        <v>0</v>
      </c>
      <c r="C35" s="29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6">
        <f>'A3 Exploitation'!D549</f>
        <v>0</v>
      </c>
      <c r="C36" s="29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6">
        <f>'A4 Exploitation'!D549</f>
        <v>0</v>
      </c>
      <c r="C37" s="29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6">
        <f>'A5 Exploitation'!D549</f>
        <v>0</v>
      </c>
      <c r="C38" s="29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6">
        <f>'A6 Exploitation'!D549</f>
        <v>0</v>
      </c>
      <c r="C39" s="29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0" t="s">
        <v>335</v>
      </c>
      <c r="C42" s="300"/>
      <c r="D42" s="78"/>
      <c r="E42" s="78"/>
      <c r="F42" s="78"/>
      <c r="G42" s="78"/>
      <c r="H42" s="78"/>
      <c r="I42" s="78"/>
      <c r="J42" s="77" t="str">
        <f>D18</f>
        <v>Mourouj 1</v>
      </c>
    </row>
    <row r="43" spans="1:10" ht="33" customHeight="1" x14ac:dyDescent="0.25">
      <c r="A43" s="86" t="s">
        <v>328</v>
      </c>
      <c r="B43" s="296">
        <f>AVERAGE('A1 Exploitation'!D547, 'A1 Technique'!D197)</f>
        <v>1</v>
      </c>
      <c r="C43" s="29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6" t="e">
        <f>AVERAGE('A2 Exploitation'!D547, 'A2 Technique'!D197)</f>
        <v>#DIV/0!</v>
      </c>
      <c r="C44" s="29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6" t="e">
        <f>AVERAGE('A3 Exploitation'!D547, 'A3 Technique'!D197)</f>
        <v>#DIV/0!</v>
      </c>
      <c r="C45" s="29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6" t="e">
        <f>AVERAGE('A4 Exploitation'!D547, 'A4 Technique'!D197)</f>
        <v>#DIV/0!</v>
      </c>
      <c r="C46" s="29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6" t="e">
        <f>AVERAGE('A5 Exploitation'!D547, 'A5 Technique'!D197)</f>
        <v>#DIV/0!</v>
      </c>
      <c r="C47" s="29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6" t="e">
        <f>AVERAGE('A6 Exploitation'!D547, 'A6 Technique'!D197)</f>
        <v>#DIV/0!</v>
      </c>
      <c r="C48" s="29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7" t="s">
        <v>336</v>
      </c>
      <c r="C51" s="297"/>
      <c r="D51" s="78"/>
      <c r="E51" s="78"/>
      <c r="F51" s="78"/>
      <c r="G51" s="78"/>
      <c r="H51" s="78"/>
      <c r="I51" s="78"/>
      <c r="J51" s="77" t="str">
        <f>D18</f>
        <v>Mourouj 1</v>
      </c>
    </row>
    <row r="52" spans="1:10" ht="33" customHeight="1" x14ac:dyDescent="0.25">
      <c r="A52" s="86" t="s">
        <v>328</v>
      </c>
      <c r="B52" s="299">
        <f>'A1 Exploitation'!D46</f>
        <v>1</v>
      </c>
      <c r="C52" s="299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299">
        <f>'A2 Exploitation'!D46</f>
        <v>0</v>
      </c>
      <c r="C53" s="299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299">
        <f>'A3 Exploitation'!D46</f>
        <v>0</v>
      </c>
      <c r="C54" s="299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299">
        <f>'A4 Exploitation'!D46</f>
        <v>0</v>
      </c>
      <c r="C55" s="299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299">
        <f>'A5 Exploitation'!D46</f>
        <v>0</v>
      </c>
      <c r="C56" s="299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299">
        <f>'A6 Exploitation'!D46</f>
        <v>0</v>
      </c>
      <c r="C57" s="299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7" t="s">
        <v>337</v>
      </c>
      <c r="C60" s="297"/>
      <c r="D60" s="78"/>
      <c r="E60" s="78"/>
      <c r="F60" s="78"/>
      <c r="G60" s="78"/>
      <c r="H60" s="78"/>
      <c r="I60" s="78"/>
      <c r="J60" s="77" t="str">
        <f>D18</f>
        <v>Mourouj 1</v>
      </c>
    </row>
    <row r="61" spans="1:10" ht="33" customHeight="1" x14ac:dyDescent="0.25">
      <c r="A61" s="86" t="s">
        <v>328</v>
      </c>
      <c r="B61" s="296">
        <f>'A1 Exploitation'!D103</f>
        <v>0.97142857142857142</v>
      </c>
      <c r="C61" s="29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6">
        <f>'A2 Exploitation'!D103</f>
        <v>0</v>
      </c>
      <c r="C62" s="29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6">
        <f>'A3 Exploitation'!D103</f>
        <v>0</v>
      </c>
      <c r="C63" s="29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6">
        <f>'A4 Exploitation'!D103</f>
        <v>0</v>
      </c>
      <c r="C64" s="29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6">
        <f>'A5 Exploitation'!D103</f>
        <v>0</v>
      </c>
      <c r="C65" s="29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6">
        <f>'A6 Exploitation'!D103</f>
        <v>0</v>
      </c>
      <c r="C66" s="29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7" t="s">
        <v>338</v>
      </c>
      <c r="C69" s="297"/>
      <c r="D69" s="78"/>
      <c r="E69" s="78"/>
      <c r="F69" s="78"/>
      <c r="G69" s="78"/>
      <c r="H69" s="78"/>
      <c r="I69" s="78"/>
      <c r="J69" s="77" t="str">
        <f>D18</f>
        <v>Mourouj 1</v>
      </c>
    </row>
    <row r="70" spans="1:10" ht="33" customHeight="1" x14ac:dyDescent="0.25">
      <c r="A70" s="86" t="s">
        <v>328</v>
      </c>
      <c r="B70" s="296">
        <f>'A1 Exploitation'!D158</f>
        <v>0.98571428571428577</v>
      </c>
      <c r="C70" s="29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6">
        <f>'A2 Exploitation'!D158</f>
        <v>0</v>
      </c>
      <c r="C71" s="29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6">
        <f>'A3 Exploitation'!D158</f>
        <v>0</v>
      </c>
      <c r="C72" s="29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6">
        <f>'A4 Exploitation'!D158</f>
        <v>0</v>
      </c>
      <c r="C73" s="29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6">
        <f>'A5 Exploitation'!D158</f>
        <v>0</v>
      </c>
      <c r="C74" s="29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6">
        <f>'A6 Exploitation'!D158</f>
        <v>0</v>
      </c>
      <c r="C75" s="29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7" t="s">
        <v>339</v>
      </c>
      <c r="C78" s="297"/>
      <c r="D78" s="78"/>
      <c r="E78" s="78"/>
      <c r="F78" s="78"/>
      <c r="G78" s="78"/>
      <c r="H78" s="78"/>
      <c r="I78" s="78"/>
      <c r="J78" s="77" t="str">
        <f>D18</f>
        <v>Mourouj 1</v>
      </c>
    </row>
    <row r="79" spans="1:10" ht="33" customHeight="1" x14ac:dyDescent="0.25">
      <c r="A79" s="86" t="s">
        <v>328</v>
      </c>
      <c r="B79" s="296">
        <f>'A1 Exploitation'!D205</f>
        <v>0.9838709677419355</v>
      </c>
      <c r="C79" s="29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6">
        <f>'A2 Exploitation'!D205</f>
        <v>0</v>
      </c>
      <c r="C80" s="29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6">
        <f>'A3 Exploitation'!D205</f>
        <v>0</v>
      </c>
      <c r="C81" s="29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6">
        <f>'A4 Exploitation'!D205</f>
        <v>0</v>
      </c>
      <c r="C82" s="29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6">
        <f>'A5 Exploitation'!D205</f>
        <v>0</v>
      </c>
      <c r="C83" s="29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6">
        <f>'A6 Exploitation'!D205</f>
        <v>0</v>
      </c>
      <c r="C84" s="29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7" t="s">
        <v>340</v>
      </c>
      <c r="C87" s="297"/>
      <c r="D87" s="78"/>
      <c r="E87" s="78"/>
      <c r="F87" s="78"/>
      <c r="G87" s="78"/>
      <c r="H87" s="78"/>
      <c r="I87" s="78"/>
      <c r="J87" s="77" t="str">
        <f>D18</f>
        <v>Mourouj 1</v>
      </c>
    </row>
    <row r="88" spans="1:10" ht="33" customHeight="1" x14ac:dyDescent="0.25">
      <c r="A88" s="86" t="s">
        <v>328</v>
      </c>
      <c r="B88" s="296">
        <f>'A1 Exploitation'!D266</f>
        <v>1</v>
      </c>
      <c r="C88" s="29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6">
        <f>'A2 Exploitation'!D266</f>
        <v>0</v>
      </c>
      <c r="C89" s="29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6">
        <f>'A3 Exploitation'!D266</f>
        <v>0</v>
      </c>
      <c r="C90" s="29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6">
        <f>'A4 Exploitation'!D266</f>
        <v>0</v>
      </c>
      <c r="C91" s="29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6">
        <f>'A5 Exploitation'!D266</f>
        <v>0</v>
      </c>
      <c r="C92" s="29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6">
        <f>'A6 Exploitation'!D266</f>
        <v>0</v>
      </c>
      <c r="C93" s="29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7" t="s">
        <v>341</v>
      </c>
      <c r="C96" s="297"/>
      <c r="D96" s="78"/>
      <c r="E96" s="78"/>
      <c r="F96" s="78"/>
      <c r="G96" s="78"/>
      <c r="H96" s="78"/>
      <c r="I96" s="78"/>
      <c r="J96" s="77" t="str">
        <f>D18</f>
        <v>Mourouj 1</v>
      </c>
    </row>
    <row r="97" spans="1:10" ht="33" customHeight="1" x14ac:dyDescent="0.25">
      <c r="A97" s="86" t="s">
        <v>328</v>
      </c>
      <c r="B97" s="296">
        <f>'A1 Exploitation'!D318</f>
        <v>0.95833333333333337</v>
      </c>
      <c r="C97" s="29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6">
        <f>'A2 Exploitation'!D318</f>
        <v>0</v>
      </c>
      <c r="C98" s="29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6">
        <f>'A3 Exploitation'!D318</f>
        <v>0</v>
      </c>
      <c r="C99" s="29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6">
        <f>'A4 Exploitation'!D318</f>
        <v>0</v>
      </c>
      <c r="C100" s="29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6">
        <f>'A5 Exploitation'!D318</f>
        <v>0</v>
      </c>
      <c r="C101" s="29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6">
        <f>'A6 Exploitation'!D318</f>
        <v>0</v>
      </c>
      <c r="C102" s="29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7" t="s">
        <v>342</v>
      </c>
      <c r="C105" s="297"/>
      <c r="D105" s="78"/>
      <c r="E105" s="78"/>
      <c r="F105" s="78"/>
      <c r="G105" s="78"/>
      <c r="H105" s="78"/>
      <c r="I105" s="78"/>
      <c r="J105" s="77" t="str">
        <f>D18</f>
        <v>Mourouj 1</v>
      </c>
    </row>
    <row r="106" spans="1:10" ht="33" customHeight="1" x14ac:dyDescent="0.25">
      <c r="A106" s="86" t="s">
        <v>328</v>
      </c>
      <c r="B106" s="296">
        <f>'A1 Exploitation'!D358</f>
        <v>0.97916666666666663</v>
      </c>
      <c r="C106" s="29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6">
        <f>'A2 Exploitation'!D358</f>
        <v>0</v>
      </c>
      <c r="C107" s="29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6">
        <f>'A3 Exploitation'!D358</f>
        <v>0</v>
      </c>
      <c r="C108" s="29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6">
        <f>'A4 Exploitation'!D358</f>
        <v>0</v>
      </c>
      <c r="C109" s="29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6">
        <f>'A5 Exploitation'!D358</f>
        <v>0</v>
      </c>
      <c r="C110" s="29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6">
        <f>'A6 Exploitation'!D358</f>
        <v>0</v>
      </c>
      <c r="C111" s="29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7" t="s">
        <v>343</v>
      </c>
      <c r="C114" s="297"/>
      <c r="D114" s="78"/>
      <c r="E114" s="78"/>
      <c r="F114" s="78"/>
      <c r="G114" s="78"/>
      <c r="H114" s="78"/>
      <c r="I114" s="78"/>
      <c r="J114" s="77" t="str">
        <f>D18</f>
        <v>Mourouj 1</v>
      </c>
    </row>
    <row r="115" spans="1:10" ht="33" customHeight="1" x14ac:dyDescent="0.25">
      <c r="A115" s="86" t="s">
        <v>328</v>
      </c>
      <c r="B115" s="296">
        <f>'A1 Exploitation'!D391</f>
        <v>1</v>
      </c>
      <c r="C115" s="29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6">
        <f>'A2 Exploitation'!D391</f>
        <v>0</v>
      </c>
      <c r="C116" s="29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6">
        <f>'A3 Exploitation'!D391</f>
        <v>0</v>
      </c>
      <c r="C117" s="29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6">
        <f>'A4 Exploitation'!D391</f>
        <v>0</v>
      </c>
      <c r="C118" s="29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6">
        <f>'A5 Exploitation'!D391</f>
        <v>0</v>
      </c>
      <c r="C119" s="29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6">
        <f>'A6 Exploitation'!D391</f>
        <v>0</v>
      </c>
      <c r="C120" s="29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7" t="s">
        <v>344</v>
      </c>
      <c r="C123" s="297"/>
      <c r="D123" s="78"/>
      <c r="E123" s="78"/>
      <c r="F123" s="78"/>
      <c r="G123" s="78"/>
      <c r="H123" s="78"/>
      <c r="I123" s="78"/>
      <c r="J123" s="77" t="str">
        <f>D18</f>
        <v>Mourouj 1</v>
      </c>
    </row>
    <row r="124" spans="1:10" ht="33" customHeight="1" x14ac:dyDescent="0.25">
      <c r="A124" s="86" t="s">
        <v>328</v>
      </c>
      <c r="B124" s="296">
        <f>'A1 Exploitation'!D444</f>
        <v>0.98275862068965514</v>
      </c>
      <c r="C124" s="29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6">
        <f>'A2 Exploitation'!D444</f>
        <v>0</v>
      </c>
      <c r="C125" s="29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6">
        <f>'A3 Exploitation'!D444</f>
        <v>0</v>
      </c>
      <c r="C126" s="29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6">
        <f>'A4 Exploitation'!D444</f>
        <v>0</v>
      </c>
      <c r="C127" s="29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6">
        <f>'A5 Exploitation'!D444</f>
        <v>0</v>
      </c>
      <c r="C128" s="29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6">
        <f>'A6 Exploitation'!D444</f>
        <v>0</v>
      </c>
      <c r="C129" s="29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7" t="s">
        <v>345</v>
      </c>
      <c r="C132" s="297"/>
      <c r="D132" s="78"/>
      <c r="E132" s="78"/>
      <c r="F132" s="78"/>
      <c r="G132" s="78"/>
      <c r="H132" s="78"/>
      <c r="I132" s="78"/>
      <c r="J132" s="77" t="str">
        <f>D18</f>
        <v>Mourouj 1</v>
      </c>
    </row>
    <row r="133" spans="1:10" ht="33" customHeight="1" x14ac:dyDescent="0.25">
      <c r="A133" s="86" t="s">
        <v>328</v>
      </c>
      <c r="B133" s="296">
        <f>'A1 Exploitation'!D481</f>
        <v>0.97619047619047616</v>
      </c>
      <c r="C133" s="29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6">
        <f>'A2 Exploitation'!D481</f>
        <v>0</v>
      </c>
      <c r="C134" s="29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6">
        <f>'A3 Exploitation'!D481</f>
        <v>0</v>
      </c>
      <c r="C135" s="29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6">
        <f>'A4 Exploitation'!D481</f>
        <v>0</v>
      </c>
      <c r="C136" s="29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6">
        <f>'A5 Exploitation'!D481</f>
        <v>0</v>
      </c>
      <c r="C137" s="29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6">
        <f>'A6 Exploitation'!D481</f>
        <v>0</v>
      </c>
      <c r="C138" s="29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7" t="s">
        <v>346</v>
      </c>
      <c r="C141" s="297"/>
      <c r="D141" s="78"/>
      <c r="E141" s="78"/>
      <c r="F141" s="78"/>
      <c r="G141" s="78"/>
      <c r="H141" s="78"/>
      <c r="I141" s="78"/>
      <c r="J141" s="77" t="str">
        <f>D18</f>
        <v>Mourouj 1</v>
      </c>
    </row>
    <row r="142" spans="1:10" ht="33" customHeight="1" x14ac:dyDescent="0.25">
      <c r="A142" s="86" t="s">
        <v>328</v>
      </c>
      <c r="B142" s="296">
        <f>'A1 Exploitation'!D503</f>
        <v>1</v>
      </c>
      <c r="C142" s="29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6">
        <f>'A2 Exploitation'!D503</f>
        <v>0</v>
      </c>
      <c r="C143" s="29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6">
        <f>'A3 Exploitation'!D503</f>
        <v>0</v>
      </c>
      <c r="C144" s="29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6">
        <f>'A4 Exploitation'!D503</f>
        <v>0</v>
      </c>
      <c r="C145" s="29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6">
        <f>'A5 Exploitation'!D503</f>
        <v>0</v>
      </c>
      <c r="C146" s="29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6">
        <f>'A6 Exploitation'!D503</f>
        <v>0</v>
      </c>
      <c r="C147" s="29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7" t="s">
        <v>347</v>
      </c>
      <c r="C150" s="297"/>
      <c r="D150" s="78"/>
      <c r="E150" s="78"/>
      <c r="F150" s="78"/>
      <c r="G150" s="78"/>
      <c r="H150" s="78"/>
      <c r="I150" s="78"/>
      <c r="J150" s="77" t="str">
        <f>D18</f>
        <v>Mourouj 1</v>
      </c>
    </row>
    <row r="151" spans="1:10" ht="33" customHeight="1" x14ac:dyDescent="0.25">
      <c r="A151" s="86" t="s">
        <v>328</v>
      </c>
      <c r="B151" s="296">
        <f>'A1 Exploitation'!D514</f>
        <v>1</v>
      </c>
      <c r="C151" s="29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6">
        <f>'A2 Exploitation'!D514</f>
        <v>0</v>
      </c>
      <c r="C152" s="29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6">
        <f>'A3 Exploitation'!D514</f>
        <v>0</v>
      </c>
      <c r="C153" s="29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6">
        <f>'A4 Exploitation'!D514</f>
        <v>0</v>
      </c>
      <c r="C154" s="29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6">
        <f>'A5 Exploitation'!D514</f>
        <v>0</v>
      </c>
      <c r="C155" s="29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6">
        <f>'A6 Exploitation'!D514</f>
        <v>0</v>
      </c>
      <c r="C156" s="29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8"/>
      <c r="C159" s="29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7" t="s">
        <v>348</v>
      </c>
      <c r="C160" s="297"/>
      <c r="D160" s="78"/>
      <c r="E160" s="78"/>
      <c r="F160" s="78"/>
      <c r="G160" s="78"/>
      <c r="H160" s="78"/>
      <c r="I160" s="78"/>
      <c r="J160" s="77" t="str">
        <f>D18</f>
        <v>Mourouj 1</v>
      </c>
    </row>
    <row r="161" spans="1:10" ht="33" customHeight="1" x14ac:dyDescent="0.25">
      <c r="A161" s="86" t="s">
        <v>328</v>
      </c>
      <c r="B161" s="296">
        <f>'A1 Exploitation'!D534</f>
        <v>1</v>
      </c>
      <c r="C161" s="29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6">
        <f>'A2 Exploitation'!D534</f>
        <v>0</v>
      </c>
      <c r="C162" s="29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6">
        <f>'A3 Exploitation'!D534</f>
        <v>0</v>
      </c>
      <c r="C163" s="29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6">
        <f>'A4 Exploitation'!D534</f>
        <v>0</v>
      </c>
      <c r="C164" s="296"/>
    </row>
    <row r="165" spans="1:10" ht="33" customHeight="1" x14ac:dyDescent="0.25">
      <c r="A165" s="85" t="s">
        <v>332</v>
      </c>
      <c r="B165" s="296">
        <f>'A5 Exploitation'!D534</f>
        <v>0</v>
      </c>
      <c r="C165" s="296"/>
    </row>
    <row r="166" spans="1:10" ht="18" x14ac:dyDescent="0.25">
      <c r="A166" s="85" t="s">
        <v>333</v>
      </c>
      <c r="B166" s="296">
        <f>'A6 Exploitation'!D534</f>
        <v>0</v>
      </c>
      <c r="C166" s="29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7" t="s">
        <v>349</v>
      </c>
      <c r="C169" s="297"/>
      <c r="J169" s="77" t="str">
        <f>D18</f>
        <v>Mourouj 1</v>
      </c>
    </row>
    <row r="170" spans="1:10" ht="33" customHeight="1" x14ac:dyDescent="0.25">
      <c r="A170" s="86" t="s">
        <v>328</v>
      </c>
      <c r="B170" s="296">
        <f>'A1 Exploitation'!D545</f>
        <v>1</v>
      </c>
      <c r="C170" s="296"/>
    </row>
    <row r="171" spans="1:10" ht="33" customHeight="1" x14ac:dyDescent="0.25">
      <c r="A171" s="85" t="s">
        <v>329</v>
      </c>
      <c r="B171" s="296">
        <f>'A2 Exploitation'!D545</f>
        <v>0</v>
      </c>
      <c r="C171" s="296"/>
    </row>
    <row r="172" spans="1:10" ht="33" customHeight="1" x14ac:dyDescent="0.25">
      <c r="A172" s="86" t="s">
        <v>330</v>
      </c>
      <c r="B172" s="296">
        <f>'A3 Exploitation'!D545</f>
        <v>0</v>
      </c>
      <c r="C172" s="296"/>
    </row>
    <row r="173" spans="1:10" ht="33" customHeight="1" x14ac:dyDescent="0.25">
      <c r="A173" s="86" t="s">
        <v>331</v>
      </c>
      <c r="B173" s="296">
        <f>'A4 Exploitation'!D545</f>
        <v>0</v>
      </c>
      <c r="C173" s="296"/>
    </row>
    <row r="174" spans="1:10" ht="33" customHeight="1" x14ac:dyDescent="0.25">
      <c r="A174" s="85" t="s">
        <v>332</v>
      </c>
      <c r="B174" s="296">
        <f>'A5 Exploitation'!D545</f>
        <v>0</v>
      </c>
      <c r="C174" s="296"/>
    </row>
    <row r="175" spans="1:10" ht="18" x14ac:dyDescent="0.25">
      <c r="A175" s="85" t="s">
        <v>333</v>
      </c>
      <c r="B175" s="296">
        <f>'A6 Exploitation'!D545</f>
        <v>0</v>
      </c>
      <c r="C175" s="29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7" t="s">
        <v>350</v>
      </c>
      <c r="C178" s="297"/>
      <c r="J178" s="77" t="str">
        <f>D18</f>
        <v>Mourouj 1</v>
      </c>
    </row>
    <row r="179" spans="1:10" ht="33" customHeight="1" x14ac:dyDescent="0.25">
      <c r="A179" s="86" t="s">
        <v>328</v>
      </c>
      <c r="B179" s="296">
        <f>'A1 Technique'!D199</f>
        <v>0.86752136752136755</v>
      </c>
      <c r="C179" s="296"/>
    </row>
    <row r="180" spans="1:10" ht="33" customHeight="1" x14ac:dyDescent="0.25">
      <c r="A180" s="85" t="s">
        <v>329</v>
      </c>
      <c r="B180" s="296">
        <f>'A2 Technique'!D199</f>
        <v>0</v>
      </c>
      <c r="C180" s="296"/>
    </row>
    <row r="181" spans="1:10" ht="33" customHeight="1" x14ac:dyDescent="0.25">
      <c r="A181" s="86" t="s">
        <v>330</v>
      </c>
      <c r="B181" s="296">
        <f>'A3 Technique'!D199</f>
        <v>0</v>
      </c>
      <c r="C181" s="296"/>
    </row>
    <row r="182" spans="1:10" ht="33" customHeight="1" x14ac:dyDescent="0.25">
      <c r="A182" s="86" t="s">
        <v>331</v>
      </c>
      <c r="B182" s="296">
        <f>'A4 Technique'!D199</f>
        <v>0</v>
      </c>
      <c r="C182" s="296"/>
    </row>
    <row r="183" spans="1:10" ht="33" customHeight="1" x14ac:dyDescent="0.25">
      <c r="A183" s="85" t="s">
        <v>332</v>
      </c>
      <c r="B183" s="296">
        <f>'A5 Technique'!D199</f>
        <v>0</v>
      </c>
      <c r="C183" s="296"/>
    </row>
    <row r="184" spans="1:10" ht="18" x14ac:dyDescent="0.25">
      <c r="A184" s="85" t="s">
        <v>333</v>
      </c>
      <c r="B184" s="296">
        <f>'A6 Technique'!D199</f>
        <v>0</v>
      </c>
      <c r="C184" s="29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Mourouj 1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'A5 Exploitation'!A8:F8</f>
        <v>Mourouj 1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'A5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'A5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'A5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Mourouj 1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'A6 Exploitation'!A8:F8</f>
        <v>Mourouj 1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'A6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'A6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'A6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7" zoomScaleSheetLayoutView="87" workbookViewId="0">
      <selection activeCell="B11" sqref="B11:F1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Mourouj 1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 t="s">
        <v>408</v>
      </c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 t="s">
        <v>409</v>
      </c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>
        <v>43186</v>
      </c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0.9838709677419355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43186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293" t="s">
        <v>410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43186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66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459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ht="33" x14ac:dyDescent="0.3">
      <c r="A75" s="70" t="s">
        <v>251</v>
      </c>
      <c r="B75" s="130">
        <v>2</v>
      </c>
      <c r="C75" s="131"/>
      <c r="D75" s="151" t="s">
        <v>412</v>
      </c>
      <c r="E75" s="106"/>
      <c r="F75" s="204"/>
      <c r="G75" s="214"/>
    </row>
    <row r="76" spans="1:7" s="112" customFormat="1" ht="82.5" x14ac:dyDescent="0.3">
      <c r="A76" s="70" t="s">
        <v>156</v>
      </c>
      <c r="B76" s="130">
        <v>2</v>
      </c>
      <c r="C76" s="131"/>
      <c r="D76" s="138" t="s">
        <v>411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0.96875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295" t="s">
        <v>460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68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0.97142857142857142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43186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82.5" x14ac:dyDescent="0.3">
      <c r="A131" s="209" t="s">
        <v>380</v>
      </c>
      <c r="B131" s="130">
        <v>1</v>
      </c>
      <c r="C131" s="292" t="str">
        <f>IF(B131=0, -5, "0")</f>
        <v>0</v>
      </c>
      <c r="D131" s="95" t="s">
        <v>461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49" t="s">
        <v>413</v>
      </c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 t="s">
        <v>414</v>
      </c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43186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ht="33" x14ac:dyDescent="0.3">
      <c r="A177" s="4" t="s">
        <v>122</v>
      </c>
      <c r="B177" s="130">
        <v>1</v>
      </c>
      <c r="C177" s="130"/>
      <c r="D177" s="113" t="s">
        <v>462</v>
      </c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 t="s">
        <v>415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165" t="s">
        <v>414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43186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 t="s">
        <v>414</v>
      </c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165" t="s">
        <v>415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43186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 t="s">
        <v>414</v>
      </c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132" x14ac:dyDescent="0.3">
      <c r="A293" s="70" t="s">
        <v>136</v>
      </c>
      <c r="B293" s="130">
        <v>0</v>
      </c>
      <c r="C293" s="130"/>
      <c r="D293" s="156" t="s">
        <v>417</v>
      </c>
      <c r="E293" s="116" t="s">
        <v>463</v>
      </c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414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99" x14ac:dyDescent="0.3">
      <c r="A312" s="219" t="s">
        <v>392</v>
      </c>
      <c r="B312" s="130">
        <v>1</v>
      </c>
      <c r="C312" s="213"/>
      <c r="D312" s="165" t="s">
        <v>416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0.9375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43186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ht="33" x14ac:dyDescent="0.3">
      <c r="A339" s="4" t="s">
        <v>5</v>
      </c>
      <c r="B339" s="130">
        <v>2</v>
      </c>
      <c r="C339" s="130"/>
      <c r="D339" s="129" t="s">
        <v>418</v>
      </c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1</v>
      </c>
      <c r="C344" s="150" t="str">
        <f>IF(B344=0, -5, "0")</f>
        <v>0</v>
      </c>
      <c r="D344" s="116" t="s">
        <v>419</v>
      </c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43186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43186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 t="s">
        <v>415</v>
      </c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420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43186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49.5" x14ac:dyDescent="0.3">
      <c r="A464" s="70" t="s">
        <v>133</v>
      </c>
      <c r="B464" s="130">
        <v>1</v>
      </c>
      <c r="C464" s="130"/>
      <c r="D464" s="138" t="s">
        <v>464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43186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 t="s">
        <v>421</v>
      </c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 t="s">
        <v>422</v>
      </c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43186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ht="33" x14ac:dyDescent="0.3">
      <c r="A509" s="6" t="s">
        <v>15</v>
      </c>
      <c r="B509" s="130">
        <v>2</v>
      </c>
      <c r="C509" s="130"/>
      <c r="D509" s="95" t="s">
        <v>423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43186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49.5" x14ac:dyDescent="0.3">
      <c r="A522" s="4" t="s">
        <v>47</v>
      </c>
      <c r="B522" s="130">
        <v>2</v>
      </c>
      <c r="C522" s="130"/>
      <c r="D522" s="95" t="s">
        <v>424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156" t="s">
        <v>425</v>
      </c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43186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 t="s">
        <v>414</v>
      </c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610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0.9838709677419355</v>
      </c>
    </row>
  </sheetData>
  <sheetProtection algorithmName="SHA-512" hashValue="40AeSzY1FnYGyRltqLxFihA9eRANuXieRDbUC4y8iN5iltnKrqyp/4a0nNLdQg7jmIoQ2CG6l9RJTL2Bhen4ow==" saltValue="IyilhxelnZ35z1LMembdQ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5" orientation="portrait" r:id="rId1"/>
  <rowBreaks count="5" manualBreakCount="5">
    <brk id="85" max="6" man="1"/>
    <brk id="202" max="6" man="1"/>
    <brk id="267" max="6" man="1"/>
    <brk id="388" max="6" man="1"/>
    <brk id="53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1" zoomScaleNormal="90" zoomScaleSheetLayoutView="91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'A1 Exploitation'!A8:F8</f>
        <v>Mourouj 1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 t="str">
        <f>'A1 Exploitation'!B9:F9</f>
        <v>Dr Raja Bouhalfaya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 t="str">
        <f>'A1 Exploitation'!B10:F10</f>
        <v>Directeur du magasin et chefs rayons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'A1 Exploitation'!B11:F11</f>
        <v>43186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0.86752136752136755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10</v>
      </c>
    </row>
    <row r="23" spans="1:7" x14ac:dyDescent="0.3">
      <c r="A23" s="330" t="s">
        <v>295</v>
      </c>
      <c r="B23" s="331"/>
      <c r="C23" s="332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14</v>
      </c>
    </row>
    <row r="34" spans="1:7" x14ac:dyDescent="0.3">
      <c r="A34" s="330" t="s">
        <v>295</v>
      </c>
      <c r="B34" s="331"/>
      <c r="C34" s="332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10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12</v>
      </c>
    </row>
    <row r="53" spans="1:7" x14ac:dyDescent="0.3">
      <c r="A53" s="330" t="s">
        <v>295</v>
      </c>
      <c r="B53" s="331"/>
      <c r="C53" s="33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83.25" x14ac:dyDescent="0.35">
      <c r="A56" s="43" t="s">
        <v>176</v>
      </c>
      <c r="B56" s="94">
        <v>0</v>
      </c>
      <c r="C56" s="120">
        <f>IF(B56=0, -5, "0")</f>
        <v>-5</v>
      </c>
      <c r="D56" s="95" t="s">
        <v>452</v>
      </c>
      <c r="E56" s="95" t="s">
        <v>427</v>
      </c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428</v>
      </c>
      <c r="E59" s="113" t="s">
        <v>429</v>
      </c>
      <c r="F59" s="94"/>
    </row>
    <row r="60" spans="1:7" ht="66.75" x14ac:dyDescent="0.35">
      <c r="A60" s="43" t="s">
        <v>221</v>
      </c>
      <c r="B60" s="94" t="s">
        <v>32</v>
      </c>
      <c r="C60" s="120" t="str">
        <f>IF(B60=0, -5, "0")</f>
        <v>0</v>
      </c>
      <c r="D60" s="95" t="s">
        <v>453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ht="33" x14ac:dyDescent="0.3">
      <c r="A62" s="17" t="s">
        <v>293</v>
      </c>
      <c r="B62" s="94">
        <v>1</v>
      </c>
      <c r="C62" s="94"/>
      <c r="D62" s="95" t="s">
        <v>430</v>
      </c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2</v>
      </c>
    </row>
    <row r="64" spans="1:7" x14ac:dyDescent="0.3">
      <c r="A64" s="330" t="s">
        <v>295</v>
      </c>
      <c r="B64" s="331"/>
      <c r="C64" s="332"/>
      <c r="D64" s="33">
        <f>D63/(COUNT(B56:C62)*2)</f>
        <v>0.14285714285714285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66" x14ac:dyDescent="0.4">
      <c r="A68" s="17" t="s">
        <v>272</v>
      </c>
      <c r="B68" s="100">
        <v>0</v>
      </c>
      <c r="C68" s="101"/>
      <c r="D68" s="113" t="s">
        <v>431</v>
      </c>
      <c r="E68" s="113" t="s">
        <v>432</v>
      </c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13" t="s">
        <v>433</v>
      </c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13" t="s">
        <v>434</v>
      </c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28</v>
      </c>
    </row>
    <row r="85" spans="1:7" x14ac:dyDescent="0.3">
      <c r="A85" s="330" t="s">
        <v>295</v>
      </c>
      <c r="B85" s="331"/>
      <c r="C85" s="332"/>
      <c r="D85" s="33">
        <f>D84/(COUNT(B67:C83)*2)</f>
        <v>0.93333333333333335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113" t="s">
        <v>435</v>
      </c>
      <c r="E95" s="113" t="s">
        <v>458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436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26</v>
      </c>
    </row>
    <row r="103" spans="1:7" x14ac:dyDescent="0.3">
      <c r="A103" s="330" t="s">
        <v>295</v>
      </c>
      <c r="B103" s="331"/>
      <c r="C103" s="332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437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ht="82.5" x14ac:dyDescent="0.3">
      <c r="A122" s="44" t="s">
        <v>275</v>
      </c>
      <c r="B122" s="111">
        <v>0</v>
      </c>
      <c r="C122" s="94"/>
      <c r="D122" s="113" t="s">
        <v>438</v>
      </c>
      <c r="E122" s="113" t="s">
        <v>439</v>
      </c>
      <c r="F122" s="94"/>
    </row>
    <row r="123" spans="1:7" ht="49.5" x14ac:dyDescent="0.3">
      <c r="A123" s="44" t="s">
        <v>272</v>
      </c>
      <c r="B123" s="111">
        <v>0</v>
      </c>
      <c r="C123" s="94"/>
      <c r="D123" s="95" t="s">
        <v>440</v>
      </c>
      <c r="E123" s="95" t="s">
        <v>441</v>
      </c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442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18</v>
      </c>
    </row>
    <row r="134" spans="1:7" x14ac:dyDescent="0.3">
      <c r="A134" s="330" t="s">
        <v>295</v>
      </c>
      <c r="B134" s="331"/>
      <c r="C134" s="332"/>
      <c r="D134" s="32">
        <f>D133/(COUNT(B122:C132)*2)</f>
        <v>0.81818181818181823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0</v>
      </c>
      <c r="C140" s="95"/>
      <c r="D140" s="113" t="s">
        <v>444</v>
      </c>
      <c r="E140" s="95" t="s">
        <v>445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113" t="s">
        <v>446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13" t="s">
        <v>447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22</v>
      </c>
    </row>
    <row r="150" spans="1:7" x14ac:dyDescent="0.3">
      <c r="A150" s="330" t="s">
        <v>295</v>
      </c>
      <c r="B150" s="331"/>
      <c r="C150" s="332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457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15</v>
      </c>
    </row>
    <row r="162" spans="1:7" x14ac:dyDescent="0.3">
      <c r="A162" s="330" t="s">
        <v>295</v>
      </c>
      <c r="B162" s="331"/>
      <c r="C162" s="332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1</v>
      </c>
      <c r="C167" s="94"/>
      <c r="D167" s="113" t="s">
        <v>448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7</v>
      </c>
    </row>
    <row r="170" spans="1:7" x14ac:dyDescent="0.3">
      <c r="A170" s="330" t="s">
        <v>295</v>
      </c>
      <c r="B170" s="331"/>
      <c r="C170" s="332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ht="33" x14ac:dyDescent="0.3">
      <c r="A173" s="20" t="s">
        <v>180</v>
      </c>
      <c r="B173" s="94">
        <v>1</v>
      </c>
      <c r="C173" s="94"/>
      <c r="D173" s="113" t="s">
        <v>454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7</v>
      </c>
    </row>
    <row r="178" spans="1:7" x14ac:dyDescent="0.3">
      <c r="A178" s="330" t="s">
        <v>295</v>
      </c>
      <c r="B178" s="331"/>
      <c r="C178" s="332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2</v>
      </c>
      <c r="C181" s="94"/>
      <c r="D181" s="95" t="s">
        <v>449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66" x14ac:dyDescent="0.3">
      <c r="A183" s="17" t="s">
        <v>88</v>
      </c>
      <c r="B183" s="94">
        <v>0</v>
      </c>
      <c r="C183" s="94"/>
      <c r="D183" s="113" t="s">
        <v>455</v>
      </c>
      <c r="E183" s="95" t="s">
        <v>456</v>
      </c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8</v>
      </c>
    </row>
    <row r="187" spans="1:7" x14ac:dyDescent="0.3">
      <c r="A187" s="330" t="s">
        <v>295</v>
      </c>
      <c r="B187" s="331"/>
      <c r="C187" s="332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82.5" x14ac:dyDescent="0.3">
      <c r="A192" s="20" t="s">
        <v>311</v>
      </c>
      <c r="B192" s="94">
        <v>0</v>
      </c>
      <c r="C192" s="94"/>
      <c r="D192" s="95" t="s">
        <v>450</v>
      </c>
      <c r="E192" s="113" t="s">
        <v>451</v>
      </c>
      <c r="F192" s="95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2</v>
      </c>
    </row>
    <row r="195" spans="1:6" x14ac:dyDescent="0.3">
      <c r="A195" s="330" t="s">
        <v>295</v>
      </c>
      <c r="B195" s="331"/>
      <c r="C195" s="332"/>
      <c r="D195" s="33">
        <f>D194/(COUNT(B190:C193)*2)</f>
        <v>0.33333333333333331</v>
      </c>
    </row>
    <row r="197" spans="1:6" ht="18" x14ac:dyDescent="0.35">
      <c r="A197" s="64" t="s">
        <v>246</v>
      </c>
      <c r="B197" s="63"/>
      <c r="C197" s="63"/>
      <c r="D197" s="294">
        <v>1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0.86752136752136755</v>
      </c>
    </row>
  </sheetData>
  <sheetProtection algorithmName="SHA-512" hashValue="kzmszFWr1WFbk6pAIs5/OpyhiOkB0JFbS969eE1XJxMZkxV030+Af0SkLEtd+Mf+gsHBxyTr31GmSAGTcGFdBw==" saltValue="y97ayBSTeq4XSF7sA7d1y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39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Mourouj 1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47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47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47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'A2 Exploitation'!A8:F8</f>
        <v>Mourouj 1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'A2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'A2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'A2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Mourouj 1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'A3 Exploitation'!A8:F8</f>
        <v>Mourouj 1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'A3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'A3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'A3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92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91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91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91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91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91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91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91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91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92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91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91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91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Mourouj 1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I15" sqref="I1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'A4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'A4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'A4 Exploitation'!A8:F8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45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4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4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4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4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4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4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4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4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45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4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4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4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2018-04-04T08:24:33Z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