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Midoun2\"/>
    </mc:Choice>
  </mc:AlternateContent>
  <bookViews>
    <workbookView xWindow="0" yWindow="0" windowWidth="24000" windowHeight="928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38" i="36" l="1"/>
  <c r="C147" i="36"/>
  <c r="C145" i="36"/>
  <c r="C143" i="36"/>
  <c r="C134" i="36"/>
  <c r="C132" i="36"/>
  <c r="C131" i="36"/>
  <c r="C129" i="36" l="1"/>
  <c r="C125" i="36"/>
  <c r="B99" i="36"/>
  <c r="C72" i="36"/>
  <c r="C65" i="36"/>
  <c r="B41" i="36"/>
  <c r="C34" i="36"/>
  <c r="F197" i="41" l="1"/>
  <c r="E197" i="41"/>
  <c r="D197" i="41" s="1"/>
  <c r="C191" i="41"/>
  <c r="D194" i="41" s="1"/>
  <c r="D186" i="41"/>
  <c r="D187" i="41" s="1"/>
  <c r="D177" i="41"/>
  <c r="D178" i="41" s="1"/>
  <c r="D169" i="41"/>
  <c r="D170" i="41" s="1"/>
  <c r="C165" i="41"/>
  <c r="C157" i="41"/>
  <c r="C156" i="41"/>
  <c r="C155" i="41"/>
  <c r="D161" i="41" s="1"/>
  <c r="D162" i="41" s="1"/>
  <c r="C145" i="41"/>
  <c r="C144" i="41"/>
  <c r="D149" i="41" s="1"/>
  <c r="D150" i="41" s="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52" i="41"/>
  <c r="D53" i="41" s="1"/>
  <c r="C51" i="41"/>
  <c r="C37" i="41"/>
  <c r="D42" i="41" s="1"/>
  <c r="D43" i="41" s="1"/>
  <c r="D33" i="41"/>
  <c r="D34" i="41" s="1"/>
  <c r="C26" i="41"/>
  <c r="D23" i="41"/>
  <c r="D22" i="41"/>
  <c r="B10" i="41"/>
  <c r="B9" i="41"/>
  <c r="B8" i="41"/>
  <c r="F543" i="40"/>
  <c r="E543" i="40"/>
  <c r="C542" i="40"/>
  <c r="A537" i="40"/>
  <c r="F532" i="40"/>
  <c r="E532" i="40"/>
  <c r="C530" i="40"/>
  <c r="C528" i="40"/>
  <c r="A517" i="40"/>
  <c r="F512" i="40"/>
  <c r="E512" i="40"/>
  <c r="D512" i="40" s="1"/>
  <c r="B512" i="40" s="1"/>
  <c r="D513" i="40" s="1"/>
  <c r="D514" i="40" s="1"/>
  <c r="A506" i="40"/>
  <c r="D500" i="40"/>
  <c r="F498" i="40"/>
  <c r="E498" i="40"/>
  <c r="D498" i="40"/>
  <c r="B498" i="40" s="1"/>
  <c r="D499" i="40" s="1"/>
  <c r="C490" i="40"/>
  <c r="D493" i="40" s="1"/>
  <c r="D494" i="40" s="1"/>
  <c r="A484" i="40"/>
  <c r="F476" i="40"/>
  <c r="E476" i="40"/>
  <c r="D476" i="40"/>
  <c r="B476" i="40" s="1"/>
  <c r="C469" i="40"/>
  <c r="C466" i="40"/>
  <c r="C465" i="40"/>
  <c r="C461" i="40"/>
  <c r="C455" i="40"/>
  <c r="D457" i="40" s="1"/>
  <c r="D458" i="40" s="1"/>
  <c r="A447" i="40"/>
  <c r="D441" i="40"/>
  <c r="F439" i="40"/>
  <c r="E439" i="40"/>
  <c r="D439" i="40"/>
  <c r="B439" i="40" s="1"/>
  <c r="C438" i="40"/>
  <c r="C432" i="40"/>
  <c r="C431" i="40"/>
  <c r="D440" i="40" s="1"/>
  <c r="C425" i="40"/>
  <c r="C422" i="40"/>
  <c r="D426" i="40" s="1"/>
  <c r="D427" i="40" s="1"/>
  <c r="C415" i="40"/>
  <c r="C411" i="40"/>
  <c r="D417" i="40" s="1"/>
  <c r="D418" i="40" s="1"/>
  <c r="C405" i="40"/>
  <c r="C402" i="40"/>
  <c r="D406" i="40" s="1"/>
  <c r="D407" i="40" s="1"/>
  <c r="A394" i="40"/>
  <c r="F386" i="40"/>
  <c r="E386" i="40"/>
  <c r="D386" i="40"/>
  <c r="B386" i="40" s="1"/>
  <c r="C381" i="40"/>
  <c r="C378" i="40"/>
  <c r="D374" i="40"/>
  <c r="C371" i="40"/>
  <c r="C369" i="40"/>
  <c r="C368" i="40"/>
  <c r="D373" i="40" s="1"/>
  <c r="A361" i="40"/>
  <c r="F353" i="40"/>
  <c r="E353" i="40"/>
  <c r="D353" i="40"/>
  <c r="B353" i="40" s="1"/>
  <c r="C348" i="40"/>
  <c r="C344" i="40"/>
  <c r="C342" i="40"/>
  <c r="C340" i="40"/>
  <c r="C331" i="40"/>
  <c r="D333" i="40" s="1"/>
  <c r="D334" i="40" s="1"/>
  <c r="A321" i="40"/>
  <c r="F313" i="40"/>
  <c r="E313" i="40"/>
  <c r="D313" i="40"/>
  <c r="B313" i="40" s="1"/>
  <c r="C304" i="40"/>
  <c r="C302" i="40"/>
  <c r="C297" i="40"/>
  <c r="C295" i="40"/>
  <c r="C294" i="40"/>
  <c r="C291" i="40"/>
  <c r="D314" i="40" s="1"/>
  <c r="D286" i="40"/>
  <c r="C282" i="40"/>
  <c r="C278" i="40"/>
  <c r="D285" i="40" s="1"/>
  <c r="A269" i="40"/>
  <c r="F261" i="40"/>
  <c r="E261" i="40"/>
  <c r="D261" i="40" s="1"/>
  <c r="B261" i="40"/>
  <c r="C252" i="40"/>
  <c r="C251" i="40"/>
  <c r="C250" i="40"/>
  <c r="C249" i="40"/>
  <c r="D262" i="40" s="1"/>
  <c r="C240" i="40"/>
  <c r="C238" i="40"/>
  <c r="C235" i="40"/>
  <c r="C230" i="40"/>
  <c r="D244" i="40" s="1"/>
  <c r="D245" i="40" s="1"/>
  <c r="C227" i="40"/>
  <c r="C220" i="40"/>
  <c r="C219" i="40"/>
  <c r="D222" i="40" s="1"/>
  <c r="D223" i="40" s="1"/>
  <c r="A208" i="40"/>
  <c r="F200" i="40"/>
  <c r="E200" i="40"/>
  <c r="D200" i="40" s="1"/>
  <c r="B200" i="40" s="1"/>
  <c r="C194" i="40"/>
  <c r="C190" i="40"/>
  <c r="C186" i="40"/>
  <c r="C184" i="40"/>
  <c r="C182" i="40"/>
  <c r="C181" i="40"/>
  <c r="D172" i="40"/>
  <c r="C170" i="40"/>
  <c r="A161" i="40"/>
  <c r="F153" i="40"/>
  <c r="E153" i="40"/>
  <c r="D153" i="40" s="1"/>
  <c r="B153" i="40" s="1"/>
  <c r="C147" i="40"/>
  <c r="C145" i="40"/>
  <c r="C143" i="40"/>
  <c r="C138" i="40"/>
  <c r="C134" i="40"/>
  <c r="C132" i="40"/>
  <c r="C131" i="40"/>
  <c r="C129" i="40"/>
  <c r="D139" i="40" s="1"/>
  <c r="D140" i="40" s="1"/>
  <c r="C125" i="40"/>
  <c r="C115" i="40"/>
  <c r="D117" i="40" s="1"/>
  <c r="D118" i="40" s="1"/>
  <c r="A106" i="40"/>
  <c r="F99" i="40"/>
  <c r="E99" i="40"/>
  <c r="D99" i="40"/>
  <c r="B99" i="40" s="1"/>
  <c r="C91" i="40"/>
  <c r="C89" i="40"/>
  <c r="C82" i="40"/>
  <c r="C79" i="40"/>
  <c r="C74" i="40"/>
  <c r="C72" i="40"/>
  <c r="C69" i="40"/>
  <c r="C68" i="40"/>
  <c r="C65" i="40"/>
  <c r="D84" i="40" s="1"/>
  <c r="D85" i="40" s="1"/>
  <c r="D61" i="40"/>
  <c r="D62" i="40" s="1"/>
  <c r="C59" i="40"/>
  <c r="A49" i="40"/>
  <c r="F41" i="40"/>
  <c r="E41" i="40"/>
  <c r="D41" i="40" s="1"/>
  <c r="C35" i="40"/>
  <c r="C34" i="40"/>
  <c r="C30" i="40"/>
  <c r="D26" i="40"/>
  <c r="D25" i="40"/>
  <c r="A16" i="40"/>
  <c r="A8" i="40"/>
  <c r="A7" i="41" s="1"/>
  <c r="F197" i="39"/>
  <c r="E197" i="39"/>
  <c r="D197" i="39" s="1"/>
  <c r="C191" i="39"/>
  <c r="D194" i="39" s="1"/>
  <c r="D186" i="39"/>
  <c r="D187" i="39" s="1"/>
  <c r="D177" i="39"/>
  <c r="D178" i="39" s="1"/>
  <c r="C165" i="39"/>
  <c r="D169" i="39" s="1"/>
  <c r="D170" i="39" s="1"/>
  <c r="C157" i="39"/>
  <c r="C156" i="39"/>
  <c r="C155" i="39"/>
  <c r="D161" i="39" s="1"/>
  <c r="D162" i="39" s="1"/>
  <c r="C145" i="39"/>
  <c r="C144" i="39"/>
  <c r="D149" i="39" s="1"/>
  <c r="D150" i="39" s="1"/>
  <c r="C138" i="39"/>
  <c r="C132" i="39"/>
  <c r="C130" i="39"/>
  <c r="C128" i="39"/>
  <c r="C127" i="39"/>
  <c r="D133" i="39" s="1"/>
  <c r="D134" i="39" s="1"/>
  <c r="C116" i="39"/>
  <c r="C115" i="39"/>
  <c r="C112" i="39"/>
  <c r="D118" i="39" s="1"/>
  <c r="D119" i="39" s="1"/>
  <c r="C100" i="39"/>
  <c r="C99" i="39"/>
  <c r="C94" i="39"/>
  <c r="C93" i="39"/>
  <c r="D102" i="39" s="1"/>
  <c r="D103" i="39" s="1"/>
  <c r="C82" i="39"/>
  <c r="C80" i="39"/>
  <c r="C77" i="39"/>
  <c r="C76" i="39"/>
  <c r="D84" i="39" s="1"/>
  <c r="D85" i="39" s="1"/>
  <c r="C75" i="39"/>
  <c r="C61" i="39"/>
  <c r="C60" i="39"/>
  <c r="C56" i="39"/>
  <c r="D52" i="39"/>
  <c r="D53" i="39" s="1"/>
  <c r="C51" i="39"/>
  <c r="C37" i="39"/>
  <c r="D42" i="39" s="1"/>
  <c r="D43" i="39" s="1"/>
  <c r="C26" i="39"/>
  <c r="D33" i="39" s="1"/>
  <c r="D34" i="39" s="1"/>
  <c r="D23" i="39"/>
  <c r="D22" i="39"/>
  <c r="B10" i="39"/>
  <c r="B9" i="39"/>
  <c r="B8" i="39"/>
  <c r="F543" i="38"/>
  <c r="D543" i="38" s="1"/>
  <c r="B543" i="38" s="1"/>
  <c r="E543" i="38"/>
  <c r="C542" i="38"/>
  <c r="A537" i="38"/>
  <c r="F532" i="38"/>
  <c r="E532" i="38"/>
  <c r="D532" i="38"/>
  <c r="B532" i="38" s="1"/>
  <c r="C530" i="38"/>
  <c r="C528" i="38"/>
  <c r="A517" i="38"/>
  <c r="F512" i="38"/>
  <c r="E512" i="38"/>
  <c r="D512" i="38" s="1"/>
  <c r="B512" i="38" s="1"/>
  <c r="D513" i="38" s="1"/>
  <c r="D514" i="38" s="1"/>
  <c r="A506" i="38"/>
  <c r="F498" i="38"/>
  <c r="E498" i="38"/>
  <c r="D498" i="38"/>
  <c r="B498" i="38" s="1"/>
  <c r="D499" i="38" s="1"/>
  <c r="D502" i="38" s="1"/>
  <c r="D503" i="38" s="1"/>
  <c r="D494" i="38"/>
  <c r="C490" i="38"/>
  <c r="D493" i="38" s="1"/>
  <c r="A484" i="38"/>
  <c r="F476" i="38"/>
  <c r="E476" i="38"/>
  <c r="D476" i="38"/>
  <c r="B476" i="38" s="1"/>
  <c r="C469" i="38"/>
  <c r="C466" i="38"/>
  <c r="C465" i="38"/>
  <c r="C461" i="38"/>
  <c r="D458" i="38"/>
  <c r="C455" i="38"/>
  <c r="D457" i="38" s="1"/>
  <c r="A447" i="38"/>
  <c r="F439" i="38"/>
  <c r="E439" i="38"/>
  <c r="D439" i="38"/>
  <c r="B439" i="38" s="1"/>
  <c r="C438" i="38"/>
  <c r="C432" i="38"/>
  <c r="C431" i="38"/>
  <c r="D440" i="38" s="1"/>
  <c r="D426" i="38"/>
  <c r="D427" i="38" s="1"/>
  <c r="C425" i="38"/>
  <c r="C422" i="38"/>
  <c r="D417" i="38"/>
  <c r="D418" i="38" s="1"/>
  <c r="C415" i="38"/>
  <c r="C411" i="38"/>
  <c r="C405" i="38"/>
  <c r="C402" i="38"/>
  <c r="D406" i="38" s="1"/>
  <c r="D407" i="38" s="1"/>
  <c r="A394" i="38"/>
  <c r="F386" i="38"/>
  <c r="D386" i="38" s="1"/>
  <c r="B386" i="38" s="1"/>
  <c r="E386" i="38"/>
  <c r="C381" i="38"/>
  <c r="C378" i="38"/>
  <c r="C371" i="38"/>
  <c r="C369" i="38"/>
  <c r="C368" i="38"/>
  <c r="D373" i="38" s="1"/>
  <c r="D374" i="38" s="1"/>
  <c r="A361" i="38"/>
  <c r="F353" i="38"/>
  <c r="D353" i="38" s="1"/>
  <c r="B353" i="38" s="1"/>
  <c r="E353" i="38"/>
  <c r="C348" i="38"/>
  <c r="C344" i="38"/>
  <c r="C342" i="38"/>
  <c r="C340" i="38"/>
  <c r="D334" i="38"/>
  <c r="C331" i="38"/>
  <c r="D333" i="38" s="1"/>
  <c r="A321" i="38"/>
  <c r="F313" i="38"/>
  <c r="D313" i="38" s="1"/>
  <c r="B313" i="38" s="1"/>
  <c r="E313" i="38"/>
  <c r="C304" i="38"/>
  <c r="C302" i="38"/>
  <c r="C297" i="38"/>
  <c r="C295" i="38"/>
  <c r="C294" i="38"/>
  <c r="C291" i="38"/>
  <c r="C282" i="38"/>
  <c r="C278" i="38"/>
  <c r="D285" i="38" s="1"/>
  <c r="D286" i="38" s="1"/>
  <c r="A269" i="38"/>
  <c r="D262" i="38"/>
  <c r="F261" i="38"/>
  <c r="E261" i="38"/>
  <c r="D261" i="38" s="1"/>
  <c r="B261" i="38" s="1"/>
  <c r="C252" i="38"/>
  <c r="C251" i="38"/>
  <c r="C250" i="38"/>
  <c r="C249" i="38"/>
  <c r="C240" i="38"/>
  <c r="C238" i="38"/>
  <c r="C235" i="38"/>
  <c r="C230" i="38"/>
  <c r="D244" i="38" s="1"/>
  <c r="D245" i="38" s="1"/>
  <c r="C227" i="38"/>
  <c r="C220" i="38"/>
  <c r="C219" i="38"/>
  <c r="A208" i="38"/>
  <c r="F200" i="38"/>
  <c r="E200" i="38"/>
  <c r="D200" i="38"/>
  <c r="B200" i="38" s="1"/>
  <c r="C194" i="38"/>
  <c r="C190" i="38"/>
  <c r="C186" i="38"/>
  <c r="C184" i="38"/>
  <c r="C182" i="38"/>
  <c r="C181" i="38"/>
  <c r="D173" i="38"/>
  <c r="D172" i="38"/>
  <c r="C170" i="38"/>
  <c r="A161" i="38"/>
  <c r="F153" i="38"/>
  <c r="E153" i="38"/>
  <c r="D153" i="38" s="1"/>
  <c r="B153" i="38" s="1"/>
  <c r="C147" i="38"/>
  <c r="C145" i="38"/>
  <c r="C143" i="38"/>
  <c r="C138" i="38"/>
  <c r="C134" i="38"/>
  <c r="C132" i="38"/>
  <c r="C131" i="38"/>
  <c r="D139" i="38" s="1"/>
  <c r="D140" i="38" s="1"/>
  <c r="C129" i="38"/>
  <c r="C125" i="38"/>
  <c r="D118" i="38"/>
  <c r="D117" i="38"/>
  <c r="C115" i="38"/>
  <c r="A106" i="38"/>
  <c r="F99" i="38"/>
  <c r="E99" i="38"/>
  <c r="C91" i="38"/>
  <c r="C89" i="38"/>
  <c r="C82" i="38"/>
  <c r="C79" i="38"/>
  <c r="C74" i="38"/>
  <c r="C72" i="38"/>
  <c r="C69" i="38"/>
  <c r="C68" i="38"/>
  <c r="C65" i="38"/>
  <c r="D84" i="38" s="1"/>
  <c r="D61" i="38"/>
  <c r="D62" i="38" s="1"/>
  <c r="C59" i="38"/>
  <c r="A49" i="38"/>
  <c r="F41" i="38"/>
  <c r="E41" i="38"/>
  <c r="D41" i="38" s="1"/>
  <c r="C35" i="38"/>
  <c r="C34" i="38"/>
  <c r="C30" i="38"/>
  <c r="D26" i="38"/>
  <c r="D25" i="38"/>
  <c r="A16" i="38"/>
  <c r="A8" i="38"/>
  <c r="A7" i="39" s="1"/>
  <c r="F197" i="32"/>
  <c r="E197" i="32"/>
  <c r="C191" i="32"/>
  <c r="D194" i="32" s="1"/>
  <c r="D186" i="32"/>
  <c r="D187" i="32" s="1"/>
  <c r="D178" i="32"/>
  <c r="D177" i="32"/>
  <c r="D169" i="32"/>
  <c r="D170" i="32" s="1"/>
  <c r="C165" i="32"/>
  <c r="C157" i="32"/>
  <c r="C156" i="32"/>
  <c r="C155" i="32"/>
  <c r="C145" i="32"/>
  <c r="C144" i="32"/>
  <c r="D149" i="32" s="1"/>
  <c r="D150" i="32" s="1"/>
  <c r="C138" i="32"/>
  <c r="C132" i="32"/>
  <c r="C130" i="32"/>
  <c r="C128" i="32"/>
  <c r="C127" i="32"/>
  <c r="C116" i="32"/>
  <c r="C115" i="32"/>
  <c r="C112" i="32"/>
  <c r="C100" i="32"/>
  <c r="C99" i="32"/>
  <c r="C94" i="32"/>
  <c r="C93" i="32"/>
  <c r="D102" i="32" s="1"/>
  <c r="D103" i="32" s="1"/>
  <c r="C82" i="32"/>
  <c r="C80" i="32"/>
  <c r="C77" i="32"/>
  <c r="C76" i="32"/>
  <c r="D84" i="32" s="1"/>
  <c r="D85" i="32" s="1"/>
  <c r="C75" i="32"/>
  <c r="D64" i="32"/>
  <c r="C61" i="32"/>
  <c r="C60" i="32"/>
  <c r="C56" i="32"/>
  <c r="D63" i="32" s="1"/>
  <c r="D53" i="32"/>
  <c r="D52" i="32"/>
  <c r="C51" i="32"/>
  <c r="D43" i="32"/>
  <c r="D42" i="32"/>
  <c r="C37" i="32"/>
  <c r="C26" i="32"/>
  <c r="D33" i="32" s="1"/>
  <c r="D34" i="32" s="1"/>
  <c r="D23" i="32"/>
  <c r="D22" i="32"/>
  <c r="B10" i="32"/>
  <c r="B9" i="32"/>
  <c r="B8" i="32"/>
  <c r="A7" i="32"/>
  <c r="F543" i="31"/>
  <c r="E543" i="31"/>
  <c r="D543" i="31" s="1"/>
  <c r="B543" i="31" s="1"/>
  <c r="D544" i="31" s="1"/>
  <c r="C542" i="31"/>
  <c r="A537" i="31"/>
  <c r="F532" i="31"/>
  <c r="E532" i="31"/>
  <c r="D532" i="31" s="1"/>
  <c r="B532" i="31" s="1"/>
  <c r="D533" i="31" s="1"/>
  <c r="D534" i="31" s="1"/>
  <c r="C530" i="31"/>
  <c r="C528" i="31"/>
  <c r="A517" i="31"/>
  <c r="F512" i="31"/>
  <c r="E512" i="31"/>
  <c r="D512" i="31"/>
  <c r="B512" i="31" s="1"/>
  <c r="D513" i="31" s="1"/>
  <c r="D514" i="31" s="1"/>
  <c r="A506" i="31"/>
  <c r="F498" i="31"/>
  <c r="E498" i="31"/>
  <c r="D498" i="31" s="1"/>
  <c r="B498" i="31" s="1"/>
  <c r="D499" i="31" s="1"/>
  <c r="D493" i="31"/>
  <c r="D494" i="31" s="1"/>
  <c r="C490" i="31"/>
  <c r="A484" i="31"/>
  <c r="F476" i="31"/>
  <c r="E476" i="31"/>
  <c r="D476" i="31"/>
  <c r="B476" i="31" s="1"/>
  <c r="C469" i="31"/>
  <c r="C466" i="31"/>
  <c r="C465" i="31"/>
  <c r="C461" i="31"/>
  <c r="D477" i="31" s="1"/>
  <c r="D478" i="31" s="1"/>
  <c r="D457" i="31"/>
  <c r="D458" i="31" s="1"/>
  <c r="C455" i="31"/>
  <c r="A447" i="31"/>
  <c r="F439" i="31"/>
  <c r="E439" i="31"/>
  <c r="D439" i="31" s="1"/>
  <c r="B439" i="31" s="1"/>
  <c r="C438" i="31"/>
  <c r="C432" i="31"/>
  <c r="C431" i="31"/>
  <c r="D440" i="31" s="1"/>
  <c r="C425" i="31"/>
  <c r="C422" i="31"/>
  <c r="D426" i="31" s="1"/>
  <c r="D427" i="31" s="1"/>
  <c r="C415" i="31"/>
  <c r="C411" i="31"/>
  <c r="D417" i="31" s="1"/>
  <c r="D418" i="31" s="1"/>
  <c r="C405" i="31"/>
  <c r="C402" i="31"/>
  <c r="D406" i="31" s="1"/>
  <c r="D407" i="31" s="1"/>
  <c r="A394" i="31"/>
  <c r="F386" i="31"/>
  <c r="E386" i="31"/>
  <c r="D386" i="31" s="1"/>
  <c r="B386" i="31" s="1"/>
  <c r="C381" i="31"/>
  <c r="C378" i="31"/>
  <c r="D387" i="31" s="1"/>
  <c r="D388" i="31" s="1"/>
  <c r="C371" i="31"/>
  <c r="C369" i="31"/>
  <c r="C368" i="31"/>
  <c r="A361" i="31"/>
  <c r="F353" i="31"/>
  <c r="E353" i="31"/>
  <c r="D353" i="31" s="1"/>
  <c r="B353" i="31" s="1"/>
  <c r="C348" i="31"/>
  <c r="C344" i="31"/>
  <c r="C342" i="31"/>
  <c r="C340" i="31"/>
  <c r="D354" i="31" s="1"/>
  <c r="D355" i="31" s="1"/>
  <c r="D333" i="31"/>
  <c r="D334" i="31" s="1"/>
  <c r="C331" i="31"/>
  <c r="A321" i="31"/>
  <c r="F313" i="31"/>
  <c r="E313" i="31"/>
  <c r="D313" i="31" s="1"/>
  <c r="B313" i="31" s="1"/>
  <c r="C304" i="31"/>
  <c r="C302" i="31"/>
  <c r="C297" i="31"/>
  <c r="C295" i="31"/>
  <c r="C294" i="31"/>
  <c r="C291" i="31"/>
  <c r="D314" i="31" s="1"/>
  <c r="D315" i="31" s="1"/>
  <c r="C282" i="31"/>
  <c r="C278" i="31"/>
  <c r="D285" i="31" s="1"/>
  <c r="D286" i="31" s="1"/>
  <c r="A269" i="31"/>
  <c r="F261" i="31"/>
  <c r="E261" i="31"/>
  <c r="D261" i="31"/>
  <c r="B261" i="31" s="1"/>
  <c r="C252" i="31"/>
  <c r="C251" i="31"/>
  <c r="C250" i="31"/>
  <c r="C249" i="31"/>
  <c r="D262" i="31" s="1"/>
  <c r="D265" i="31" s="1"/>
  <c r="D266" i="31" s="1"/>
  <c r="C240" i="31"/>
  <c r="C238" i="31"/>
  <c r="C235" i="31"/>
  <c r="C230" i="31"/>
  <c r="C227" i="31"/>
  <c r="D244" i="31" s="1"/>
  <c r="D245" i="31" s="1"/>
  <c r="C220" i="31"/>
  <c r="C219" i="31"/>
  <c r="D222" i="31" s="1"/>
  <c r="D223" i="31" s="1"/>
  <c r="A208" i="31"/>
  <c r="F200" i="31"/>
  <c r="E200" i="31"/>
  <c r="D200" i="31"/>
  <c r="B200" i="31" s="1"/>
  <c r="C194" i="31"/>
  <c r="C190" i="31"/>
  <c r="C186" i="31"/>
  <c r="C184" i="31"/>
  <c r="D201" i="31" s="1"/>
  <c r="D202" i="31" s="1"/>
  <c r="C182" i="31"/>
  <c r="C181" i="31"/>
  <c r="D173" i="31"/>
  <c r="D172" i="31"/>
  <c r="D204" i="31" s="1"/>
  <c r="D205" i="31" s="1"/>
  <c r="C170" i="31"/>
  <c r="A161" i="31"/>
  <c r="F153" i="31"/>
  <c r="E153" i="31"/>
  <c r="C147" i="31"/>
  <c r="C145" i="31"/>
  <c r="C143" i="31"/>
  <c r="C138" i="31"/>
  <c r="C134" i="31"/>
  <c r="C132" i="31"/>
  <c r="C131" i="31"/>
  <c r="C129" i="31"/>
  <c r="D139" i="31" s="1"/>
  <c r="D140" i="31" s="1"/>
  <c r="C125" i="31"/>
  <c r="D117" i="31"/>
  <c r="D118" i="31" s="1"/>
  <c r="C115" i="31"/>
  <c r="A106" i="31"/>
  <c r="F99" i="31"/>
  <c r="E99" i="31"/>
  <c r="D99" i="31" s="1"/>
  <c r="B99" i="31" s="1"/>
  <c r="C91" i="31"/>
  <c r="C89" i="31"/>
  <c r="C82" i="31"/>
  <c r="C79" i="31"/>
  <c r="C74" i="31"/>
  <c r="C72" i="31"/>
  <c r="C69" i="31"/>
  <c r="C68" i="31"/>
  <c r="C65" i="31"/>
  <c r="C59" i="31"/>
  <c r="D61" i="31" s="1"/>
  <c r="D62" i="31" s="1"/>
  <c r="A49" i="31"/>
  <c r="F41" i="31"/>
  <c r="E41" i="31"/>
  <c r="D41" i="31"/>
  <c r="B41" i="31" s="1"/>
  <c r="C35" i="31"/>
  <c r="C34" i="31"/>
  <c r="C30" i="31"/>
  <c r="D26" i="31"/>
  <c r="D25" i="31"/>
  <c r="A16" i="31"/>
  <c r="A8" i="31"/>
  <c r="F197" i="25"/>
  <c r="E197" i="25"/>
  <c r="D194" i="25"/>
  <c r="C191" i="25"/>
  <c r="D187" i="25"/>
  <c r="D186" i="25"/>
  <c r="D178" i="25"/>
  <c r="D177" i="25"/>
  <c r="C165" i="25"/>
  <c r="D169" i="25" s="1"/>
  <c r="D170" i="25" s="1"/>
  <c r="C157" i="25"/>
  <c r="C156" i="25"/>
  <c r="C155" i="25"/>
  <c r="D161" i="25" s="1"/>
  <c r="D162" i="25" s="1"/>
  <c r="C145" i="25"/>
  <c r="C144" i="25"/>
  <c r="C138" i="25"/>
  <c r="C132" i="25"/>
  <c r="C130" i="25"/>
  <c r="C128" i="25"/>
  <c r="C127" i="25"/>
  <c r="D133" i="25" s="1"/>
  <c r="D134" i="25" s="1"/>
  <c r="C116" i="25"/>
  <c r="C115" i="25"/>
  <c r="C112" i="25"/>
  <c r="D118" i="25" s="1"/>
  <c r="D119" i="25" s="1"/>
  <c r="C100" i="25"/>
  <c r="C99" i="25"/>
  <c r="C94" i="25"/>
  <c r="C93" i="25"/>
  <c r="D102" i="25" s="1"/>
  <c r="D103" i="25" s="1"/>
  <c r="C82" i="25"/>
  <c r="C80" i="25"/>
  <c r="C77" i="25"/>
  <c r="C76" i="25"/>
  <c r="D84" i="25" s="1"/>
  <c r="D85" i="25" s="1"/>
  <c r="C75" i="25"/>
  <c r="D63" i="25"/>
  <c r="D64" i="25" s="1"/>
  <c r="C61" i="25"/>
  <c r="C60" i="25"/>
  <c r="C56" i="25"/>
  <c r="D53" i="25"/>
  <c r="D52" i="25"/>
  <c r="C51" i="25"/>
  <c r="C37" i="25"/>
  <c r="D42" i="25" s="1"/>
  <c r="D43" i="25" s="1"/>
  <c r="C26" i="25"/>
  <c r="D33" i="25" s="1"/>
  <c r="D34" i="25" s="1"/>
  <c r="D23" i="25"/>
  <c r="D22" i="25"/>
  <c r="B10" i="25"/>
  <c r="B9" i="25"/>
  <c r="B8" i="25"/>
  <c r="F543" i="33"/>
  <c r="E543" i="33"/>
  <c r="C542" i="33"/>
  <c r="A537" i="33"/>
  <c r="F532" i="33"/>
  <c r="E532" i="33"/>
  <c r="C530" i="33"/>
  <c r="C528" i="33"/>
  <c r="A517" i="33"/>
  <c r="F512" i="33"/>
  <c r="E512" i="33"/>
  <c r="D512" i="33"/>
  <c r="B512" i="33" s="1"/>
  <c r="D513" i="33" s="1"/>
  <c r="D514" i="33" s="1"/>
  <c r="A506" i="33"/>
  <c r="F498" i="33"/>
  <c r="E498" i="33"/>
  <c r="D498" i="33" s="1"/>
  <c r="B498" i="33" s="1"/>
  <c r="D499" i="33" s="1"/>
  <c r="D493" i="33"/>
  <c r="D494" i="33" s="1"/>
  <c r="C490" i="33"/>
  <c r="A484" i="33"/>
  <c r="F476" i="33"/>
  <c r="E476" i="33"/>
  <c r="D476" i="33"/>
  <c r="B476" i="33" s="1"/>
  <c r="C469" i="33"/>
  <c r="C466" i="33"/>
  <c r="C465" i="33"/>
  <c r="C461" i="33"/>
  <c r="D457" i="33"/>
  <c r="D458" i="33" s="1"/>
  <c r="C455" i="33"/>
  <c r="A447" i="33"/>
  <c r="F439" i="33"/>
  <c r="E439" i="33"/>
  <c r="D439" i="33" s="1"/>
  <c r="B439" i="33" s="1"/>
  <c r="C438" i="33"/>
  <c r="C432" i="33"/>
  <c r="C431" i="33"/>
  <c r="C425" i="33"/>
  <c r="C422" i="33"/>
  <c r="D426" i="33" s="1"/>
  <c r="D427" i="33" s="1"/>
  <c r="C415" i="33"/>
  <c r="C411" i="33"/>
  <c r="D417" i="33" s="1"/>
  <c r="D418" i="33" s="1"/>
  <c r="C405" i="33"/>
  <c r="C402" i="33"/>
  <c r="D406" i="33" s="1"/>
  <c r="D407" i="33" s="1"/>
  <c r="A394" i="33"/>
  <c r="F386" i="33"/>
  <c r="E386" i="33"/>
  <c r="D386" i="33"/>
  <c r="B386" i="33" s="1"/>
  <c r="C381" i="33"/>
  <c r="C378" i="33"/>
  <c r="C371" i="33"/>
  <c r="C369" i="33"/>
  <c r="C368" i="33"/>
  <c r="D373" i="33" s="1"/>
  <c r="D374" i="33" s="1"/>
  <c r="A361" i="33"/>
  <c r="D357" i="33"/>
  <c r="D358" i="33" s="1"/>
  <c r="F353" i="33"/>
  <c r="E353" i="33"/>
  <c r="D353" i="33"/>
  <c r="B353" i="33" s="1"/>
  <c r="C348" i="33"/>
  <c r="C344" i="33"/>
  <c r="C342" i="33"/>
  <c r="C340" i="33"/>
  <c r="D354" i="33" s="1"/>
  <c r="D355" i="33" s="1"/>
  <c r="D333" i="33"/>
  <c r="D334" i="33" s="1"/>
  <c r="C331" i="33"/>
  <c r="A321" i="33"/>
  <c r="F313" i="33"/>
  <c r="D313" i="33" s="1"/>
  <c r="B313" i="33" s="1"/>
  <c r="E313" i="33"/>
  <c r="C304" i="33"/>
  <c r="C302" i="33"/>
  <c r="C297" i="33"/>
  <c r="C295" i="33"/>
  <c r="C294" i="33"/>
  <c r="C291" i="33"/>
  <c r="C282" i="33"/>
  <c r="C278" i="33"/>
  <c r="D285" i="33" s="1"/>
  <c r="D286" i="33" s="1"/>
  <c r="A269" i="33"/>
  <c r="F261" i="33"/>
  <c r="E261" i="33"/>
  <c r="D261" i="33" s="1"/>
  <c r="B261" i="33" s="1"/>
  <c r="C252" i="33"/>
  <c r="C251" i="33"/>
  <c r="C250" i="33"/>
  <c r="C249" i="33"/>
  <c r="C240" i="33"/>
  <c r="C238" i="33"/>
  <c r="C235" i="33"/>
  <c r="C230" i="33"/>
  <c r="D244" i="33" s="1"/>
  <c r="D245" i="33" s="1"/>
  <c r="C227" i="33"/>
  <c r="C220" i="33"/>
  <c r="D222" i="33" s="1"/>
  <c r="D223" i="33" s="1"/>
  <c r="C219" i="33"/>
  <c r="A208" i="33"/>
  <c r="F200" i="33"/>
  <c r="E200" i="33"/>
  <c r="D200" i="33" s="1"/>
  <c r="B200" i="33" s="1"/>
  <c r="C194" i="33"/>
  <c r="C190" i="33"/>
  <c r="C186" i="33"/>
  <c r="C184" i="33"/>
  <c r="C182" i="33"/>
  <c r="C181" i="33"/>
  <c r="D172" i="33"/>
  <c r="D173" i="33" s="1"/>
  <c r="C170" i="33"/>
  <c r="A161" i="33"/>
  <c r="F153" i="33"/>
  <c r="E153" i="33"/>
  <c r="D153" i="33" s="1"/>
  <c r="B153" i="33" s="1"/>
  <c r="D154" i="33" s="1"/>
  <c r="C147" i="33"/>
  <c r="C145" i="33"/>
  <c r="C143" i="33"/>
  <c r="C138" i="33"/>
  <c r="C134" i="33"/>
  <c r="C132" i="33"/>
  <c r="C131" i="33"/>
  <c r="C129" i="33"/>
  <c r="C125" i="33"/>
  <c r="D118" i="33"/>
  <c r="C115" i="33"/>
  <c r="D117" i="33" s="1"/>
  <c r="A106" i="33"/>
  <c r="F99" i="33"/>
  <c r="D99" i="33" s="1"/>
  <c r="B99" i="33" s="1"/>
  <c r="E99" i="33"/>
  <c r="C91" i="33"/>
  <c r="C89" i="33"/>
  <c r="C82" i="33"/>
  <c r="C79" i="33"/>
  <c r="C74" i="33"/>
  <c r="C72" i="33"/>
  <c r="C69" i="33"/>
  <c r="C68" i="33"/>
  <c r="C65" i="33"/>
  <c r="D61" i="33"/>
  <c r="D62" i="33" s="1"/>
  <c r="C59" i="33"/>
  <c r="A49" i="33"/>
  <c r="F41" i="33"/>
  <c r="E41" i="33"/>
  <c r="D41" i="33" s="1"/>
  <c r="C35" i="33"/>
  <c r="C34" i="33"/>
  <c r="C30" i="33"/>
  <c r="D26" i="33"/>
  <c r="D25" i="33"/>
  <c r="A16" i="33"/>
  <c r="A8" i="33"/>
  <c r="A7" i="25" s="1"/>
  <c r="F197" i="35"/>
  <c r="E197" i="35"/>
  <c r="D197" i="35" s="1"/>
  <c r="C191" i="35"/>
  <c r="D194" i="35" s="1"/>
  <c r="D186" i="35"/>
  <c r="D187" i="35" s="1"/>
  <c r="D177" i="35"/>
  <c r="D178" i="35" s="1"/>
  <c r="D169" i="35"/>
  <c r="D170" i="35" s="1"/>
  <c r="C165" i="35"/>
  <c r="C157" i="35"/>
  <c r="C156" i="35"/>
  <c r="C155" i="35"/>
  <c r="D161" i="35" s="1"/>
  <c r="D162" i="35" s="1"/>
  <c r="D149" i="35"/>
  <c r="D150" i="35" s="1"/>
  <c r="C145" i="35"/>
  <c r="C144" i="35"/>
  <c r="C138" i="35"/>
  <c r="C132" i="35"/>
  <c r="C130" i="35"/>
  <c r="C128" i="35"/>
  <c r="C127" i="35"/>
  <c r="D133" i="35" s="1"/>
  <c r="D134" i="35" s="1"/>
  <c r="C116" i="35"/>
  <c r="C115" i="35"/>
  <c r="C112" i="35"/>
  <c r="D118" i="35" s="1"/>
  <c r="D119" i="35" s="1"/>
  <c r="C100" i="35"/>
  <c r="C99" i="35"/>
  <c r="C94" i="35"/>
  <c r="C93" i="35"/>
  <c r="D102" i="35" s="1"/>
  <c r="D103" i="35" s="1"/>
  <c r="C82" i="35"/>
  <c r="C80" i="35"/>
  <c r="C77" i="35"/>
  <c r="C76" i="35"/>
  <c r="D84" i="35" s="1"/>
  <c r="D85" i="35" s="1"/>
  <c r="C75" i="35"/>
  <c r="D64" i="35"/>
  <c r="C61" i="35"/>
  <c r="C60" i="35"/>
  <c r="C56" i="35"/>
  <c r="D63" i="35" s="1"/>
  <c r="D52" i="35"/>
  <c r="D53" i="35" s="1"/>
  <c r="C51" i="35"/>
  <c r="D43" i="35"/>
  <c r="C37" i="35"/>
  <c r="D42" i="35" s="1"/>
  <c r="D33" i="35"/>
  <c r="D34" i="35" s="1"/>
  <c r="C26" i="35"/>
  <c r="D23" i="35"/>
  <c r="D22" i="35"/>
  <c r="B10" i="35"/>
  <c r="B9" i="35"/>
  <c r="B8" i="35"/>
  <c r="F543" i="43"/>
  <c r="E543" i="43"/>
  <c r="D543" i="43" s="1"/>
  <c r="B543" i="43" s="1"/>
  <c r="D544" i="43" s="1"/>
  <c r="C542" i="43"/>
  <c r="A537" i="43"/>
  <c r="F532" i="43"/>
  <c r="E532" i="43"/>
  <c r="D532" i="43" s="1"/>
  <c r="B532" i="43" s="1"/>
  <c r="C530" i="43"/>
  <c r="C528" i="43"/>
  <c r="A517" i="43"/>
  <c r="F512" i="43"/>
  <c r="E512" i="43"/>
  <c r="A506" i="43"/>
  <c r="F498" i="43"/>
  <c r="E498" i="43"/>
  <c r="D498" i="43" s="1"/>
  <c r="B498" i="43" s="1"/>
  <c r="D499" i="43" s="1"/>
  <c r="D493" i="43"/>
  <c r="D494" i="43" s="1"/>
  <c r="C490" i="43"/>
  <c r="A484" i="43"/>
  <c r="F476" i="43"/>
  <c r="E476" i="43"/>
  <c r="D476" i="43"/>
  <c r="B476" i="43"/>
  <c r="C469" i="43"/>
  <c r="C466" i="43"/>
  <c r="C465" i="43"/>
  <c r="C461" i="43"/>
  <c r="D477" i="43" s="1"/>
  <c r="D478" i="43" s="1"/>
  <c r="D457" i="43"/>
  <c r="D458" i="43" s="1"/>
  <c r="C455" i="43"/>
  <c r="A447" i="43"/>
  <c r="F439" i="43"/>
  <c r="E439" i="43"/>
  <c r="D439" i="43" s="1"/>
  <c r="B439" i="43" s="1"/>
  <c r="C438" i="43"/>
  <c r="C432" i="43"/>
  <c r="C431" i="43"/>
  <c r="C425" i="43"/>
  <c r="C422" i="43"/>
  <c r="D426" i="43" s="1"/>
  <c r="D427" i="43" s="1"/>
  <c r="C415" i="43"/>
  <c r="C411" i="43"/>
  <c r="D417" i="43" s="1"/>
  <c r="D418" i="43" s="1"/>
  <c r="C405" i="43"/>
  <c r="C402" i="43"/>
  <c r="D406" i="43" s="1"/>
  <c r="D407" i="43" s="1"/>
  <c r="A394" i="43"/>
  <c r="F386" i="43"/>
  <c r="E386" i="43"/>
  <c r="D386" i="43"/>
  <c r="B386" i="43" s="1"/>
  <c r="D387" i="43" s="1"/>
  <c r="C381" i="43"/>
  <c r="C378" i="43"/>
  <c r="D373" i="43"/>
  <c r="D374" i="43" s="1"/>
  <c r="C371" i="43"/>
  <c r="C369" i="43"/>
  <c r="C368" i="43"/>
  <c r="A361" i="43"/>
  <c r="F353" i="43"/>
  <c r="E353" i="43"/>
  <c r="D353" i="43" s="1"/>
  <c r="B353" i="43" s="1"/>
  <c r="C348" i="43"/>
  <c r="C344" i="43"/>
  <c r="C342" i="43"/>
  <c r="C340" i="43"/>
  <c r="D333" i="43"/>
  <c r="D334" i="43" s="1"/>
  <c r="C331" i="43"/>
  <c r="A321" i="43"/>
  <c r="F313" i="43"/>
  <c r="E313" i="43"/>
  <c r="D313" i="43" s="1"/>
  <c r="B313" i="43" s="1"/>
  <c r="D314" i="43" s="1"/>
  <c r="C304" i="43"/>
  <c r="C302" i="43"/>
  <c r="C297" i="43"/>
  <c r="C295" i="43"/>
  <c r="C294" i="43"/>
  <c r="C291" i="43"/>
  <c r="D285" i="43"/>
  <c r="D286" i="43" s="1"/>
  <c r="C282" i="43"/>
  <c r="C278" i="43"/>
  <c r="A269" i="43"/>
  <c r="F261" i="43"/>
  <c r="D261" i="43" s="1"/>
  <c r="B261" i="43" s="1"/>
  <c r="D262" i="43" s="1"/>
  <c r="E261" i="43"/>
  <c r="C252" i="43"/>
  <c r="C251" i="43"/>
  <c r="C250" i="43"/>
  <c r="C249" i="43"/>
  <c r="C240" i="43"/>
  <c r="C238" i="43"/>
  <c r="C235" i="43"/>
  <c r="C230" i="43"/>
  <c r="C227" i="43"/>
  <c r="D244" i="43" s="1"/>
  <c r="D245" i="43" s="1"/>
  <c r="C220" i="43"/>
  <c r="C219" i="43"/>
  <c r="D222" i="43" s="1"/>
  <c r="D223" i="43" s="1"/>
  <c r="A208" i="43"/>
  <c r="F200" i="43"/>
  <c r="E200" i="43"/>
  <c r="C194" i="43"/>
  <c r="C190" i="43"/>
  <c r="C186" i="43"/>
  <c r="C184" i="43"/>
  <c r="C182" i="43"/>
  <c r="C181" i="43"/>
  <c r="C170" i="43"/>
  <c r="D172" i="43" s="1"/>
  <c r="D173" i="43" s="1"/>
  <c r="A161" i="43"/>
  <c r="F153" i="43"/>
  <c r="E153" i="43"/>
  <c r="C147" i="43"/>
  <c r="C145" i="43"/>
  <c r="C143" i="43"/>
  <c r="C138" i="43"/>
  <c r="C134" i="43"/>
  <c r="C132" i="43"/>
  <c r="C131" i="43"/>
  <c r="D139" i="43" s="1"/>
  <c r="D140" i="43" s="1"/>
  <c r="C129" i="43"/>
  <c r="C125" i="43"/>
  <c r="D117" i="43"/>
  <c r="D118" i="43" s="1"/>
  <c r="C115" i="43"/>
  <c r="A106" i="43"/>
  <c r="F99" i="43"/>
  <c r="E99" i="43"/>
  <c r="D99" i="43" s="1"/>
  <c r="B99" i="43" s="1"/>
  <c r="D100" i="43" s="1"/>
  <c r="C91" i="43"/>
  <c r="C89" i="43"/>
  <c r="C82" i="43"/>
  <c r="C79" i="43"/>
  <c r="C74" i="43"/>
  <c r="C72" i="43"/>
  <c r="D84" i="43" s="1"/>
  <c r="D85" i="43" s="1"/>
  <c r="C69" i="43"/>
  <c r="C68" i="43"/>
  <c r="C65" i="43"/>
  <c r="C59" i="43"/>
  <c r="D61" i="43" s="1"/>
  <c r="D62" i="43" s="1"/>
  <c r="A49" i="43"/>
  <c r="F41" i="43"/>
  <c r="E41" i="43"/>
  <c r="C35" i="43"/>
  <c r="C34" i="43"/>
  <c r="C30" i="43"/>
  <c r="D25" i="43"/>
  <c r="D26" i="43" s="1"/>
  <c r="A16" i="43"/>
  <c r="A8" i="43"/>
  <c r="A7" i="35" s="1"/>
  <c r="D194" i="37"/>
  <c r="D195" i="37" s="1"/>
  <c r="C191" i="37"/>
  <c r="D187" i="37"/>
  <c r="D186" i="37"/>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D63" i="37" s="1"/>
  <c r="D64" i="37" s="1"/>
  <c r="C56" i="37"/>
  <c r="C51" i="37"/>
  <c r="D52" i="37" s="1"/>
  <c r="D53" i="37" s="1"/>
  <c r="C37" i="37"/>
  <c r="D42" i="37" s="1"/>
  <c r="D43" i="37" s="1"/>
  <c r="C26" i="37"/>
  <c r="D33" i="37" s="1"/>
  <c r="D22" i="37"/>
  <c r="D23" i="37" s="1"/>
  <c r="B10" i="37"/>
  <c r="B9" i="37"/>
  <c r="B8" i="37"/>
  <c r="D547" i="36"/>
  <c r="B43" i="29" s="1"/>
  <c r="B543" i="36"/>
  <c r="C542" i="36"/>
  <c r="A537" i="36"/>
  <c r="B532" i="36"/>
  <c r="C530" i="36"/>
  <c r="D533" i="36" s="1"/>
  <c r="D534" i="36" s="1"/>
  <c r="B161" i="29" s="1"/>
  <c r="C528" i="36"/>
  <c r="A517" i="36"/>
  <c r="B512" i="36"/>
  <c r="D513" i="36" s="1"/>
  <c r="D514" i="36" s="1"/>
  <c r="B151" i="29" s="1"/>
  <c r="A506" i="36"/>
  <c r="B498" i="36"/>
  <c r="D499" i="36" s="1"/>
  <c r="D500" i="36" s="1"/>
  <c r="C490" i="36"/>
  <c r="D493" i="36" s="1"/>
  <c r="D494" i="36" s="1"/>
  <c r="A484" i="36"/>
  <c r="C469" i="36"/>
  <c r="C466" i="36"/>
  <c r="C465" i="36"/>
  <c r="C461" i="36"/>
  <c r="C455" i="36"/>
  <c r="D457" i="36" s="1"/>
  <c r="A447" i="36"/>
  <c r="C438" i="36"/>
  <c r="C432" i="36"/>
  <c r="C431" i="36"/>
  <c r="C425" i="36"/>
  <c r="C422" i="36"/>
  <c r="C415" i="36"/>
  <c r="C411" i="36"/>
  <c r="D417" i="36" s="1"/>
  <c r="D418" i="36" s="1"/>
  <c r="C405" i="36"/>
  <c r="C402" i="36"/>
  <c r="A394" i="36"/>
  <c r="C381" i="36"/>
  <c r="C378" i="36"/>
  <c r="C371" i="36"/>
  <c r="C369" i="36"/>
  <c r="C368" i="36"/>
  <c r="A361" i="36"/>
  <c r="C348" i="36"/>
  <c r="C344" i="36"/>
  <c r="C342" i="36"/>
  <c r="C340" i="36"/>
  <c r="C331" i="36"/>
  <c r="D333" i="36" s="1"/>
  <c r="D334" i="36" s="1"/>
  <c r="A321" i="36"/>
  <c r="B313" i="36"/>
  <c r="D314" i="36"/>
  <c r="C282" i="36"/>
  <c r="C278" i="36"/>
  <c r="D285" i="36" s="1"/>
  <c r="D286" i="36" s="1"/>
  <c r="A269" i="36"/>
  <c r="C252" i="36"/>
  <c r="C251" i="36"/>
  <c r="C250" i="36"/>
  <c r="C249" i="36"/>
  <c r="C240" i="36"/>
  <c r="C238" i="36"/>
  <c r="C235" i="36"/>
  <c r="C230" i="36"/>
  <c r="C227" i="36"/>
  <c r="C220" i="36"/>
  <c r="C219" i="36"/>
  <c r="A208" i="36"/>
  <c r="B200" i="36"/>
  <c r="D172" i="36"/>
  <c r="A161" i="36"/>
  <c r="B153" i="36"/>
  <c r="D154" i="36"/>
  <c r="D139" i="36"/>
  <c r="D140" i="36" s="1"/>
  <c r="D117" i="36"/>
  <c r="D118" i="36" s="1"/>
  <c r="A106" i="36"/>
  <c r="C91" i="36"/>
  <c r="C89" i="36"/>
  <c r="D61" i="36"/>
  <c r="D62" i="36" s="1"/>
  <c r="A49" i="36"/>
  <c r="D42" i="36"/>
  <c r="D25" i="36"/>
  <c r="D26" i="36" s="1"/>
  <c r="A16" i="36"/>
  <c r="A8" i="36"/>
  <c r="A7" i="37" s="1"/>
  <c r="J178" i="29"/>
  <c r="J169" i="29"/>
  <c r="B164" i="29"/>
  <c r="J160" i="29"/>
  <c r="B156" i="29"/>
  <c r="B155" i="29"/>
  <c r="B154" i="29"/>
  <c r="B153" i="29"/>
  <c r="J150" i="29"/>
  <c r="B146" i="29"/>
  <c r="J141" i="29"/>
  <c r="J132" i="29"/>
  <c r="J123" i="29"/>
  <c r="J114" i="29"/>
  <c r="B108" i="29"/>
  <c r="J105" i="29"/>
  <c r="J96" i="29"/>
  <c r="B91" i="29"/>
  <c r="J87" i="29"/>
  <c r="B82" i="29"/>
  <c r="J78" i="29"/>
  <c r="J69" i="29"/>
  <c r="J60" i="29"/>
  <c r="J51" i="29"/>
  <c r="J42" i="29"/>
  <c r="J33" i="29"/>
  <c r="J23" i="29"/>
  <c r="D161" i="37" l="1"/>
  <c r="D162" i="37" s="1"/>
  <c r="D149" i="37"/>
  <c r="D150" i="37" s="1"/>
  <c r="D118" i="37"/>
  <c r="D119" i="37" s="1"/>
  <c r="D544" i="36"/>
  <c r="D545" i="36" s="1"/>
  <c r="B170" i="29" s="1"/>
  <c r="D100" i="36"/>
  <c r="D101" i="36" s="1"/>
  <c r="D155" i="33"/>
  <c r="D43" i="36"/>
  <c r="D45" i="36"/>
  <c r="D46" i="36" s="1"/>
  <c r="B52" i="29" s="1"/>
  <c r="D155" i="36"/>
  <c r="D157" i="36"/>
  <c r="D158" i="36" s="1"/>
  <c r="B70" i="29" s="1"/>
  <c r="D198" i="35"/>
  <c r="D199" i="35" s="1"/>
  <c r="D545" i="31"/>
  <c r="B173" i="29" s="1"/>
  <c r="D195" i="35"/>
  <c r="D100" i="33"/>
  <c r="D101" i="33" s="1"/>
  <c r="D139" i="33"/>
  <c r="D140" i="33" s="1"/>
  <c r="D441" i="31"/>
  <c r="D443" i="31"/>
  <c r="D444" i="31" s="1"/>
  <c r="B127" i="29" s="1"/>
  <c r="D480" i="43"/>
  <c r="D481" i="43" s="1"/>
  <c r="B134" i="29" s="1"/>
  <c r="D262" i="33"/>
  <c r="D502" i="33"/>
  <c r="D503" i="33" s="1"/>
  <c r="B144" i="29" s="1"/>
  <c r="D500" i="33"/>
  <c r="D533" i="33"/>
  <c r="D534" i="33" s="1"/>
  <c r="B163" i="29" s="1"/>
  <c r="D480" i="31"/>
  <c r="D481" i="31" s="1"/>
  <c r="B136" i="29" s="1"/>
  <c r="D263" i="38"/>
  <c r="D173" i="36"/>
  <c r="D502" i="36"/>
  <c r="D503" i="36" s="1"/>
  <c r="B142" i="29" s="1"/>
  <c r="D84" i="33"/>
  <c r="D201" i="33"/>
  <c r="D440" i="33"/>
  <c r="D195" i="32"/>
  <c r="D85" i="38"/>
  <c r="D317" i="36"/>
  <c r="D318" i="36" s="1"/>
  <c r="B97" i="29" s="1"/>
  <c r="B41" i="33"/>
  <c r="D42" i="33" s="1"/>
  <c r="D500" i="31"/>
  <c r="D502" i="31"/>
  <c r="D503" i="31" s="1"/>
  <c r="B145" i="29" s="1"/>
  <c r="D201" i="40"/>
  <c r="D202" i="40" s="1"/>
  <c r="D354" i="40"/>
  <c r="D102" i="37"/>
  <c r="D103" i="37" s="1"/>
  <c r="D84" i="36"/>
  <c r="D201" i="36"/>
  <c r="D202" i="36" s="1"/>
  <c r="D315" i="36"/>
  <c r="D84" i="37"/>
  <c r="D85" i="37" s="1"/>
  <c r="D440" i="43"/>
  <c r="D443" i="43" s="1"/>
  <c r="D444" i="43" s="1"/>
  <c r="B125" i="29" s="1"/>
  <c r="D42" i="31"/>
  <c r="D262" i="36"/>
  <c r="D263" i="36" s="1"/>
  <c r="D153" i="43"/>
  <c r="B153" i="43" s="1"/>
  <c r="D154" i="43" s="1"/>
  <c r="D543" i="33"/>
  <c r="B543" i="33" s="1"/>
  <c r="D544" i="33" s="1"/>
  <c r="D149" i="25"/>
  <c r="D150" i="25" s="1"/>
  <c r="D84" i="31"/>
  <c r="D100" i="31"/>
  <c r="D101" i="31" s="1"/>
  <c r="D153" i="31"/>
  <c r="B153" i="31" s="1"/>
  <c r="D154" i="31" s="1"/>
  <c r="D263" i="31"/>
  <c r="D317" i="31"/>
  <c r="D318" i="31" s="1"/>
  <c r="B100" i="29" s="1"/>
  <c r="D373" i="31"/>
  <c r="D374" i="31" s="1"/>
  <c r="D133" i="32"/>
  <c r="D134" i="32" s="1"/>
  <c r="D99" i="38"/>
  <c r="B99" i="38" s="1"/>
  <c r="D204" i="38"/>
  <c r="D205" i="38" s="1"/>
  <c r="B83" i="29" s="1"/>
  <c r="D201" i="38"/>
  <c r="D202" i="38" s="1"/>
  <c r="D443" i="38"/>
  <c r="D444" i="38" s="1"/>
  <c r="B128" i="29" s="1"/>
  <c r="D441" i="38"/>
  <c r="B41" i="40"/>
  <c r="D42" i="40" s="1"/>
  <c r="D204" i="40"/>
  <c r="D205" i="40" s="1"/>
  <c r="B84" i="29" s="1"/>
  <c r="D173" i="40"/>
  <c r="D317" i="40"/>
  <c r="D318" i="40" s="1"/>
  <c r="B102" i="29" s="1"/>
  <c r="D315" i="40"/>
  <c r="D354" i="43"/>
  <c r="D355" i="43" s="1"/>
  <c r="D533" i="43"/>
  <c r="D534" i="43" s="1"/>
  <c r="B162" i="29" s="1"/>
  <c r="D387" i="33"/>
  <c r="D198" i="25"/>
  <c r="D199" i="25" s="1"/>
  <c r="D195" i="25"/>
  <c r="D547" i="38"/>
  <c r="B47" i="29" s="1"/>
  <c r="B41" i="38"/>
  <c r="D265" i="40"/>
  <c r="D266" i="40" s="1"/>
  <c r="B93" i="29" s="1"/>
  <c r="D263" i="40"/>
  <c r="D314" i="33"/>
  <c r="D477" i="33"/>
  <c r="D532" i="33"/>
  <c r="B532" i="33" s="1"/>
  <c r="D197" i="25"/>
  <c r="D357" i="31"/>
  <c r="D358" i="31" s="1"/>
  <c r="B109" i="29" s="1"/>
  <c r="D42" i="38"/>
  <c r="D100" i="38"/>
  <c r="D101" i="38" s="1"/>
  <c r="D154" i="38"/>
  <c r="D544" i="40"/>
  <c r="D118" i="32"/>
  <c r="D119" i="32" s="1"/>
  <c r="D354" i="38"/>
  <c r="D544" i="38"/>
  <c r="D198" i="39"/>
  <c r="D199" i="39" s="1"/>
  <c r="D195" i="39"/>
  <c r="D154" i="40"/>
  <c r="D387" i="40"/>
  <c r="D502" i="40"/>
  <c r="D503" i="40" s="1"/>
  <c r="B147" i="29" s="1"/>
  <c r="D532" i="40"/>
  <c r="B532" i="40" s="1"/>
  <c r="D533" i="40" s="1"/>
  <c r="D534" i="40" s="1"/>
  <c r="B166" i="29" s="1"/>
  <c r="D543" i="40"/>
  <c r="B543" i="40" s="1"/>
  <c r="D198" i="41"/>
  <c r="D199" i="41" s="1"/>
  <c r="D195" i="41"/>
  <c r="D500" i="38"/>
  <c r="D63" i="39"/>
  <c r="D64" i="39" s="1"/>
  <c r="D102" i="40"/>
  <c r="D103" i="40" s="1"/>
  <c r="B66" i="29" s="1"/>
  <c r="D100" i="40"/>
  <c r="D101" i="40" s="1"/>
  <c r="D443" i="40"/>
  <c r="D444" i="40" s="1"/>
  <c r="B129" i="29" s="1"/>
  <c r="D63" i="41"/>
  <c r="D64" i="41" s="1"/>
  <c r="D161" i="32"/>
  <c r="D162" i="32" s="1"/>
  <c r="D197" i="32"/>
  <c r="D222" i="38"/>
  <c r="D223" i="38" s="1"/>
  <c r="D314" i="38"/>
  <c r="D387" i="38"/>
  <c r="D477" i="38"/>
  <c r="D533" i="38"/>
  <c r="D534" i="38" s="1"/>
  <c r="B165" i="29" s="1"/>
  <c r="D477" i="40"/>
  <c r="D133" i="41"/>
  <c r="D134" i="41" s="1"/>
  <c r="D133" i="37"/>
  <c r="D134" i="37" s="1"/>
  <c r="D34" i="37"/>
  <c r="D477" i="36"/>
  <c r="D478" i="36" s="1"/>
  <c r="D458" i="36"/>
  <c r="D200" i="43"/>
  <c r="B200" i="43" s="1"/>
  <c r="D201" i="43" s="1"/>
  <c r="D41" i="43"/>
  <c r="D547" i="43" s="1"/>
  <c r="B44" i="29" s="1"/>
  <c r="D512" i="43"/>
  <c r="B512" i="43" s="1"/>
  <c r="D513" i="43" s="1"/>
  <c r="D514" i="43" s="1"/>
  <c r="B152" i="29" s="1"/>
  <c r="D440" i="36"/>
  <c r="D441" i="36" s="1"/>
  <c r="D426" i="36"/>
  <c r="D427" i="36" s="1"/>
  <c r="D406" i="36"/>
  <c r="D407" i="36" s="1"/>
  <c r="D387" i="36"/>
  <c r="D388" i="36" s="1"/>
  <c r="D373" i="36"/>
  <c r="D354" i="36"/>
  <c r="D355" i="36" s="1"/>
  <c r="D155" i="43"/>
  <c r="D157" i="43"/>
  <c r="D158" i="43" s="1"/>
  <c r="B71" i="29" s="1"/>
  <c r="D441" i="43"/>
  <c r="D545" i="43"/>
  <c r="B171" i="29" s="1"/>
  <c r="D204" i="43"/>
  <c r="D205" i="43" s="1"/>
  <c r="B80" i="29" s="1"/>
  <c r="D202" i="43"/>
  <c r="D390" i="43"/>
  <c r="D391" i="43" s="1"/>
  <c r="B116" i="29" s="1"/>
  <c r="D388" i="43"/>
  <c r="B41" i="43"/>
  <c r="D42" i="43" s="1"/>
  <c r="D102" i="43"/>
  <c r="D103" i="43" s="1"/>
  <c r="B62" i="29" s="1"/>
  <c r="D101" i="43"/>
  <c r="D357" i="43"/>
  <c r="D358" i="43" s="1"/>
  <c r="B107" i="29" s="1"/>
  <c r="D265" i="43"/>
  <c r="D266" i="43" s="1"/>
  <c r="B89" i="29" s="1"/>
  <c r="D263" i="43"/>
  <c r="D317" i="43"/>
  <c r="D318" i="43" s="1"/>
  <c r="B98" i="29" s="1"/>
  <c r="D315" i="43"/>
  <c r="D502" i="43"/>
  <c r="D503" i="43" s="1"/>
  <c r="B143" i="29" s="1"/>
  <c r="D500" i="43"/>
  <c r="D244" i="36"/>
  <c r="D245" i="36" s="1"/>
  <c r="D222" i="36"/>
  <c r="D43" i="33" l="1"/>
  <c r="D45" i="33"/>
  <c r="D46" i="33" s="1"/>
  <c r="B54" i="29" s="1"/>
  <c r="D545" i="33"/>
  <c r="B172" i="29" s="1"/>
  <c r="D157" i="31"/>
  <c r="D158" i="31" s="1"/>
  <c r="B73" i="29" s="1"/>
  <c r="D155" i="31"/>
  <c r="D43" i="38"/>
  <c r="D45" i="38"/>
  <c r="D46" i="38" s="1"/>
  <c r="B56" i="29" s="1"/>
  <c r="D102" i="36"/>
  <c r="D103" i="36" s="1"/>
  <c r="B61" i="29" s="1"/>
  <c r="D85" i="36"/>
  <c r="D480" i="38"/>
  <c r="D481" i="38" s="1"/>
  <c r="B137" i="29" s="1"/>
  <c r="D478" i="38"/>
  <c r="B11" i="39"/>
  <c r="B183" i="29"/>
  <c r="D545" i="40"/>
  <c r="B175" i="29" s="1"/>
  <c r="D317" i="33"/>
  <c r="D318" i="33" s="1"/>
  <c r="B99" i="29" s="1"/>
  <c r="D315" i="33"/>
  <c r="B11" i="25"/>
  <c r="B181" i="29"/>
  <c r="D45" i="40"/>
  <c r="D46" i="40" s="1"/>
  <c r="B57" i="29" s="1"/>
  <c r="D43" i="40"/>
  <c r="D102" i="38"/>
  <c r="D103" i="38" s="1"/>
  <c r="B65" i="29" s="1"/>
  <c r="D443" i="33"/>
  <c r="D444" i="33" s="1"/>
  <c r="B126" i="29" s="1"/>
  <c r="D441" i="33"/>
  <c r="D265" i="38"/>
  <c r="D266" i="38" s="1"/>
  <c r="B92" i="29" s="1"/>
  <c r="B180" i="29"/>
  <c r="B11" i="35"/>
  <c r="D202" i="33"/>
  <c r="D204" i="33"/>
  <c r="D205" i="33" s="1"/>
  <c r="B81" i="29" s="1"/>
  <c r="D480" i="33"/>
  <c r="D481" i="33" s="1"/>
  <c r="B135" i="29" s="1"/>
  <c r="D478" i="33"/>
  <c r="D390" i="38"/>
  <c r="D391" i="38" s="1"/>
  <c r="B119" i="29" s="1"/>
  <c r="D388" i="38"/>
  <c r="B11" i="41"/>
  <c r="B184" i="29"/>
  <c r="D390" i="40"/>
  <c r="D391" i="40" s="1"/>
  <c r="B120" i="29" s="1"/>
  <c r="D388" i="40"/>
  <c r="D545" i="38"/>
  <c r="B174" i="29" s="1"/>
  <c r="D155" i="38"/>
  <c r="D157" i="38"/>
  <c r="D158" i="38" s="1"/>
  <c r="B74" i="29" s="1"/>
  <c r="D388" i="33"/>
  <c r="D390" i="33"/>
  <c r="D391" i="33" s="1"/>
  <c r="B117" i="29" s="1"/>
  <c r="D547" i="40"/>
  <c r="B48" i="29" s="1"/>
  <c r="D102" i="31"/>
  <c r="D103" i="31" s="1"/>
  <c r="B64" i="29" s="1"/>
  <c r="D85" i="31"/>
  <c r="D357" i="40"/>
  <c r="D358" i="40" s="1"/>
  <c r="B111" i="29" s="1"/>
  <c r="D355" i="40"/>
  <c r="D198" i="37"/>
  <c r="D199" i="37" s="1"/>
  <c r="B179" i="29" s="1"/>
  <c r="D480" i="40"/>
  <c r="D481" i="40" s="1"/>
  <c r="B138" i="29" s="1"/>
  <c r="D478" i="40"/>
  <c r="D317" i="38"/>
  <c r="D318" i="38" s="1"/>
  <c r="B101" i="29" s="1"/>
  <c r="D315" i="38"/>
  <c r="D155" i="40"/>
  <c r="D157" i="40"/>
  <c r="D158" i="40" s="1"/>
  <c r="B75" i="29" s="1"/>
  <c r="D357" i="38"/>
  <c r="D358" i="38" s="1"/>
  <c r="B110" i="29" s="1"/>
  <c r="D355" i="38"/>
  <c r="D547" i="31"/>
  <c r="B46" i="29" s="1"/>
  <c r="D45" i="31"/>
  <c r="D46" i="31" s="1"/>
  <c r="B55" i="29" s="1"/>
  <c r="D43" i="31"/>
  <c r="D547" i="33"/>
  <c r="B45" i="29" s="1"/>
  <c r="D198" i="32"/>
  <c r="D199" i="32" s="1"/>
  <c r="D102" i="33"/>
  <c r="D103" i="33" s="1"/>
  <c r="B63" i="29" s="1"/>
  <c r="D85" i="33"/>
  <c r="D204" i="36"/>
  <c r="D205" i="36" s="1"/>
  <c r="B79" i="29" s="1"/>
  <c r="D263" i="33"/>
  <c r="D265" i="33"/>
  <c r="D266" i="33" s="1"/>
  <c r="B90" i="29" s="1"/>
  <c r="D390" i="31"/>
  <c r="D391" i="31" s="1"/>
  <c r="B118" i="29" s="1"/>
  <c r="D157" i="33"/>
  <c r="D158" i="33" s="1"/>
  <c r="B72" i="29" s="1"/>
  <c r="D480" i="36"/>
  <c r="D481" i="36" s="1"/>
  <c r="B133" i="29" s="1"/>
  <c r="D443" i="36"/>
  <c r="D444" i="36" s="1"/>
  <c r="B124" i="29" s="1"/>
  <c r="D390" i="36"/>
  <c r="D391" i="36" s="1"/>
  <c r="B115" i="29" s="1"/>
  <c r="D374" i="36"/>
  <c r="D357" i="36"/>
  <c r="D358" i="36" s="1"/>
  <c r="B106" i="29" s="1"/>
  <c r="D45" i="43"/>
  <c r="D46" i="43" s="1"/>
  <c r="B53" i="29" s="1"/>
  <c r="D43" i="43"/>
  <c r="D265" i="36"/>
  <c r="D223" i="36"/>
  <c r="B11" i="37" l="1"/>
  <c r="B11" i="32"/>
  <c r="B182" i="29"/>
  <c r="D548" i="33"/>
  <c r="D549" i="33" s="1"/>
  <c r="D548" i="31"/>
  <c r="D549" i="31" s="1"/>
  <c r="D548" i="43"/>
  <c r="D549" i="43" s="1"/>
  <c r="D548" i="38"/>
  <c r="D549" i="38" s="1"/>
  <c r="D548" i="40"/>
  <c r="D549" i="40" s="1"/>
  <c r="B25" i="29"/>
  <c r="B12" i="43"/>
  <c r="B35" i="29"/>
  <c r="D266" i="36"/>
  <c r="B88" i="29" s="1"/>
  <c r="D548" i="36"/>
  <c r="D549" i="36" s="1"/>
  <c r="B12" i="31" l="1"/>
  <c r="B37" i="29"/>
  <c r="B27" i="29"/>
  <c r="B12" i="40"/>
  <c r="B39" i="29"/>
  <c r="B29" i="29"/>
  <c r="B12" i="38"/>
  <c r="B28" i="29"/>
  <c r="B38" i="29"/>
  <c r="B12" i="33"/>
  <c r="B36" i="29"/>
  <c r="B26" i="29"/>
  <c r="B12" i="36"/>
  <c r="B24" i="29"/>
  <c r="B34" i="29"/>
</calcChain>
</file>

<file path=xl/sharedStrings.xml><?xml version="1.0" encoding="utf-8"?>
<sst xmlns="http://schemas.openxmlformats.org/spreadsheetml/2006/main" count="5227" uniqueCount="461">
  <si>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</si>
  <si>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</si>
  <si>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</si>
  <si>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</si>
  <si>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</si>
  <si>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</si>
  <si>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</si>
  <si>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</si>
  <si>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</si>
  <si>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</si>
  <si>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</si>
  <si>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</si>
  <si>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</si>
  <si>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</si>
  <si>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</si>
  <si>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</si>
  <si>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</si>
  <si>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</si>
  <si>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</si>
  <si>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</si>
  <si>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</si>
  <si>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</si>
  <si>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</si>
  <si>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</si>
  <si>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</si>
  <si>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</si>
  <si>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</si>
  <si>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</si>
  <si>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</si>
  <si>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</si>
  <si>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</si>
  <si>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</si>
  <si>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</si>
  <si>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</si>
  <si>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</si>
  <si>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</si>
  <si>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</si>
  <si>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</si>
  <si>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</si>
  <si>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</si>
  <si>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</si>
  <si>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</si>
  <si>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</si>
  <si>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</si>
  <si>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</si>
  <si>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</si>
  <si>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</si>
  <si>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</si>
  <si>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</si>
  <si>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</si>
  <si>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</si>
  <si>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</si>
  <si>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</si>
  <si>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</si>
  <si>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</si>
  <si>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</si>
  <si>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</si>
  <si>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</si>
  <si>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</si>
  <si>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</si>
  <si>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</si>
  <si>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</si>
  <si>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</si>
  <si>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</si>
  <si>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</si>
  <si>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</si>
  <si>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</si>
  <si>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</si>
  <si>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</si>
  <si>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</si>
  <si>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</si>
  <si>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</si>
  <si>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</si>
  <si>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</si>
  <si>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</si>
  <si>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</si>
  <si>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</si>
  <si>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</si>
  <si>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</si>
  <si>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</si>
  <si>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</si>
  <si>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</si>
  <si>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</si>
  <si>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</si>
  <si>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</si>
  <si>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</si>
  <si>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</si>
  <si>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</si>
  <si>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</si>
  <si>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</si>
  <si>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</si>
  <si>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</si>
  <si>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</si>
  <si>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</si>
  <si>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</si>
  <si>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</si>
  <si>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</si>
  <si>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</si>
  <si>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</si>
  <si>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</si>
  <si>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</si>
  <si>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</si>
  <si>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</si>
  <si>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</si>
  <si>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</si>
  <si>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</si>
  <si>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</si>
  <si>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</si>
  <si>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</si>
  <si>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</si>
  <si>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</si>
  <si>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</si>
  <si>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</si>
  <si>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</si>
  <si>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</si>
  <si>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</si>
  <si>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</si>
  <si>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</si>
  <si>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</si>
  <si>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</si>
  <si>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</si>
  <si>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</si>
  <si>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</si>
  <si>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</si>
  <si>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</si>
  <si>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</si>
  <si>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</si>
  <si>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</si>
  <si>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</si>
  <si>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</si>
  <si>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</si>
  <si>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</si>
  <si>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</si>
  <si>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</si>
  <si>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</si>
  <si>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</si>
  <si>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</si>
  <si>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</si>
  <si>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</si>
  <si>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</si>
  <si>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</si>
  <si>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</si>
  <si>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</si>
  <si>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</si>
  <si>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</si>
  <si>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</si>
  <si>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</si>
  <si>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</si>
  <si>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</si>
  <si>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</si>
  <si>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</si>
  <si>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</si>
  <si>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</si>
  <si>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</si>
  <si>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</si>
  <si>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</si>
  <si>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</si>
  <si>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</si>
  <si>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</si>
  <si>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</si>
  <si>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</si>
  <si>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</si>
  <si>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</si>
  <si>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</si>
  <si>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</si>
  <si>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</si>
  <si>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</si>
  <si>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</si>
  <si>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</si>
  <si>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</si>
  <si>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</si>
  <si>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</si>
  <si>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</si>
  <si>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</si>
  <si>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</si>
  <si>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</si>
  <si>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</si>
  <si>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</si>
  <si>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</si>
  <si>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</si>
  <si>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</si>
  <si>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</si>
  <si>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</si>
  <si>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</si>
  <si>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</si>
  <si>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</si>
  <si>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</si>
  <si>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</si>
  <si>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</si>
  <si>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</si>
  <si>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</si>
  <si>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</si>
  <si>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</si>
  <si>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</si>
  <si>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</si>
  <si>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</si>
  <si>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</si>
  <si>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</si>
  <si>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</si>
  <si>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</si>
  <si>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</si>
  <si>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</si>
  <si>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</si>
  <si>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</si>
  <si>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</si>
  <si>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</si>
  <si>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</si>
  <si>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</si>
  <si>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</si>
  <si>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</si>
  <si>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</si>
  <si>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</si>
  <si>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</si>
  <si>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</si>
  <si>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</si>
  <si>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</si>
  <si>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</si>
  <si>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</si>
  <si>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</si>
  <si>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</si>
  <si>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</si>
  <si>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</si>
  <si>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</si>
  <si>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</si>
  <si>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</si>
  <si>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</si>
  <si>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</si>
  <si>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</si>
  <si>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</si>
  <si>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</si>
  <si>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</si>
  <si>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</si>
  <si>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</si>
  <si>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</si>
  <si>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</si>
  <si>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</si>
  <si>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</si>
  <si>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</si>
  <si>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</si>
  <si>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</si>
  <si>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</si>
  <si>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</si>
  <si>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</si>
  <si>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</si>
  <si>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</si>
  <si>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</si>
  <si>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</si>
  <si>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</si>
  <si>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</si>
  <si>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</si>
  <si>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</si>
  <si>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</si>
  <si>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</si>
  <si>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</si>
  <si>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</si>
  <si>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</si>
  <si>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</si>
  <si>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</si>
  <si>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</si>
  <si>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</si>
  <si>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</si>
  <si>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</si>
  <si>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</si>
  <si>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</si>
  <si>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</si>
  <si>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</si>
  <si>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</si>
  <si>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</si>
  <si>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</si>
  <si>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</si>
  <si>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</si>
  <si>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</si>
  <si>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</si>
  <si>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</si>
  <si>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</si>
  <si>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</si>
  <si>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</si>
  <si>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</si>
  <si>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</si>
  <si>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</si>
  <si>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</si>
  <si>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</si>
  <si>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</si>
  <si>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</si>
  <si>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</si>
  <si>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</si>
  <si>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</si>
  <si>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</si>
  <si>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</si>
  <si>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</si>
  <si>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</si>
  <si>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</si>
  <si>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</si>
  <si>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</si>
  <si>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</si>
  <si>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</si>
  <si>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</si>
  <si>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</si>
  <si>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</si>
  <si>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</si>
  <si>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</si>
  <si>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</si>
  <si>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</si>
  <si>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</si>
  <si>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</si>
  <si>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</si>
  <si>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</si>
  <si>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</si>
  <si>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</si>
  <si>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</si>
  <si>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</si>
  <si>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</si>
  <si>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</si>
  <si>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</si>
  <si>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</si>
  <si>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</si>
  <si>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</si>
  <si>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</si>
  <si>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</si>
  <si>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</si>
  <si>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</si>
  <si>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</si>
  <si>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</si>
  <si>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</si>
  <si>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</si>
  <si>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</si>
  <si>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</si>
  <si>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</si>
  <si>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</si>
  <si>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</si>
  <si>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</si>
  <si>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</si>
  <si>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</si>
  <si>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</si>
  <si>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</si>
  <si>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</si>
  <si>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</si>
  <si>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</si>
  <si>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</si>
  <si>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</si>
  <si>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</si>
  <si>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</si>
  <si>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</si>
  <si>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</si>
  <si>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</si>
  <si>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</si>
  <si>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</si>
  <si>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</si>
  <si>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</si>
  <si>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</si>
  <si>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</si>
  <si>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</si>
  <si>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</si>
  <si>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</si>
  <si>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</si>
  <si>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</si>
  <si>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</si>
  <si>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</si>
  <si>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</si>
  <si>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</si>
  <si>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</si>
  <si>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</si>
  <si>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</si>
  <si>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</si>
  <si>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</si>
  <si>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</si>
  <si>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</si>
  <si>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</si>
  <si>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</si>
  <si>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</si>
  <si>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</si>
  <si>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</si>
  <si>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</si>
  <si>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</si>
  <si>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</si>
  <si>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</si>
  <si>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</si>
  <si>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</si>
  <si>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</si>
  <si>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</si>
  <si>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</si>
  <si>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</si>
  <si>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</si>
  <si>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</si>
  <si>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</si>
  <si>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</si>
  <si>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</si>
  <si>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</si>
  <si>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</si>
  <si>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</si>
  <si>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</si>
  <si>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</si>
  <si>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</si>
  <si>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</si>
  <si>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</si>
  <si>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</si>
  <si>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</si>
  <si>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</si>
  <si>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</si>
  <si>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</si>
  <si>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</si>
  <si>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</si>
  <si>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</si>
  <si>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</si>
  <si>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</si>
  <si>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</si>
  <si>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</si>
  <si>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</si>
  <si>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Midoun2</t>
  </si>
  <si>
    <t>Dr Mejed HENI et M Dhia MECHLAOUI</t>
  </si>
  <si>
    <t>Chefs rayon</t>
  </si>
  <si>
    <t>Assurer un rasage propre de la barbe et des ongles coupés.</t>
  </si>
  <si>
    <t>Le tableau des températures mensuelles (petit tableau) n'était pas enregistré pour le mois de février.</t>
  </si>
  <si>
    <t>Les boules de harissa n'étaient pas étiquetés, procéder à l'étiquetage de ces produits.</t>
  </si>
  <si>
    <t>Assurer tous les enregistrements des températures de la chaîne du froid.</t>
  </si>
  <si>
    <t>Absence de l'ancien rapport.</t>
  </si>
  <si>
    <t>L'autocontrôle doit étre quotidien.</t>
  </si>
  <si>
    <t>Hygrométrie: 62%</t>
  </si>
  <si>
    <t>Température affichée: 2,1°C
Température mesurée: 2,5°C</t>
  </si>
  <si>
    <t xml:space="preserve">Température mesurée dans le laboratoire était de 8,6°C </t>
  </si>
  <si>
    <t xml:space="preserve">La planche de l'accrochoir était défoncée au niveau de la chambre froide. </t>
  </si>
  <si>
    <t>L'afficheur d'un meuble était défaillant.</t>
  </si>
  <si>
    <t>Réparer l'afficheur.</t>
  </si>
  <si>
    <t xml:space="preserve">Perte de traçabilité, la quantité de bœuf réceptionné le 28/02/2018 était de 140 kg, la quantité calculée était supérieure à 140 kg, ceci est due à la fabrication d'un mélange de mergez (bœuf+agneau).
L'étiquette UHD mentionne "merguez à l'agneau).  </t>
  </si>
  <si>
    <t>Procéder à la mention des quantités exactes utilisées lors de la fabrication de merguez.</t>
  </si>
  <si>
    <t xml:space="preserve">La barbe de l'opérateur était mal rasée, ainsi que ces ongles étaient longs. </t>
  </si>
  <si>
    <t>Les températures à cœur des produits n'étaient pas enregistrées pour le mois de février.
Le tableau des températures mensuelles (petit tableau) n'était pas enregistré pour le mois de février.
Absence du visa du manager pour le mois de février.</t>
  </si>
  <si>
    <t>Locaux étroits mais propres</t>
  </si>
  <si>
    <t>0</t>
  </si>
  <si>
    <t>Correct</t>
  </si>
  <si>
    <t>Prévoir des pantalons et des chaussures pour les opérateurs</t>
  </si>
  <si>
    <t>Les viennoiseries étaient recouvertes par une moustiquaire en aluminium attachée par des agrafes. Ces derniers risquent de contaminer les produits. Remplacer par une autre dispositif.</t>
  </si>
  <si>
    <t>La chambre froide des semi-finis sert au stockage des emballages</t>
  </si>
  <si>
    <t>Les deux poulets casse de la veille n'étaient pas séparés. Ils étaient en stock avec les produits finis.</t>
  </si>
  <si>
    <t>Assurer la séparation des produits casse dès leurs retrait.</t>
  </si>
  <si>
    <t>Les dates d'entame n'étaient pas inscrites sur tous les produits (exemple: les steaks grillés)</t>
  </si>
  <si>
    <t>Propres</t>
  </si>
  <si>
    <t>Utilisation d'une seule planche de découpe pour tous les types de produits. Respecter le code couleur des planches. En cas de nécessité le code peut ne pas être respecté mais à condition d'afficher le nouveau code adopté.</t>
  </si>
  <si>
    <t>La vérification du thermomètre n'est enregistrée que 1 mois sur 2. Respecter le planning mensuel.</t>
  </si>
  <si>
    <t>Entre la traçabilité, la vente et le cadensier de cuisson:
12/02: 10 poulets vendus non tracés
14/02: cuits non tracés
18/02: 1 poulet tracés non cuit.</t>
  </si>
  <si>
    <t>La traçabilité manque de maîtrise. Assurer la rigueur lors des remplissages.</t>
  </si>
  <si>
    <t>Le thermomètre est vérifié un mois sur 2. Procéder à une vérification mensuelle.</t>
  </si>
  <si>
    <t>Fournir des pantalons et des chaussures pour les employés.</t>
  </si>
  <si>
    <t>Port de pantalon personnel</t>
  </si>
  <si>
    <t>Certains poissons n'étaient pas balisés en arabe. Assurer l'identification pour tous les articles.</t>
  </si>
  <si>
    <t>Fournir les pantalons et les sabots nécessaires.</t>
  </si>
  <si>
    <t>Absence de l'ancien rapport</t>
  </si>
  <si>
    <t>Mettre le rapport à la dispositions des employés.</t>
  </si>
  <si>
    <t>La balance des fruits légumes ne présente aucune trace de poinçonnage. La demande a été envoyée pour 2018.</t>
  </si>
  <si>
    <t>Exiger du médecin traitant de préciser les postes des personnes concernées sur les certificats d'aptitude.</t>
  </si>
  <si>
    <t>Absence de local. Gestion correcte</t>
  </si>
  <si>
    <t>Renforcer l'étanchéité entre la porte et le mur</t>
  </si>
  <si>
    <t>Assurer une vérification poussée. Les différances de températures entre affichée et mesurée sont de 6 à 8°.</t>
  </si>
  <si>
    <t>Les températures des produits exposés au froid négatif étaient de -10 à -8°.</t>
  </si>
  <si>
    <t>Protéger le meuble</t>
  </si>
  <si>
    <t>Développement de rouille</t>
  </si>
  <si>
    <t>Le lave-mains de la poissonnerie est instable</t>
  </si>
  <si>
    <t>Absence de local poubelle</t>
  </si>
  <si>
    <t>Prévoir un local</t>
  </si>
  <si>
    <t>La poubelle externe du traiteur n'est pas adaptée. Fournir une poubelle à pédale.</t>
  </si>
  <si>
    <t>Les durées des expositions des plats cuisinés ne sont pas enregistrées
Demander à la qualité de mettre à jour la liste des produits.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</si>
</sst>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5" fontId="8" fillId="0" borderId="1" xfId="0" applyNumberFormat="1" applyFont="1" applyFill="1" applyBorder="1" applyAlignment="1" applyProtection="1">
      <alignment horizont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76939136"/>
        <c:axId val="276939696"/>
      </c:barChart>
      <c:catAx>
        <c:axId val="27693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939696"/>
        <c:crosses val="autoZero"/>
        <c:auto val="1"/>
        <c:lblAlgn val="ctr"/>
        <c:lblOffset val="100"/>
        <c:noMultiLvlLbl val="0"/>
      </c:catAx>
      <c:valAx>
        <c:axId val="27693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93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72169344"/>
        <c:axId val="272441152"/>
      </c:barChart>
      <c:catAx>
        <c:axId val="27216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441152"/>
        <c:crosses val="autoZero"/>
        <c:auto val="1"/>
        <c:lblAlgn val="ctr"/>
        <c:lblOffset val="100"/>
        <c:noMultiLvlLbl val="0"/>
      </c:catAx>
      <c:valAx>
        <c:axId val="27244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16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72443952"/>
        <c:axId val="272444512"/>
      </c:barChart>
      <c:catAx>
        <c:axId val="27244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444512"/>
        <c:crosses val="autoZero"/>
        <c:auto val="1"/>
        <c:lblAlgn val="ctr"/>
        <c:lblOffset val="100"/>
        <c:noMultiLvlLbl val="0"/>
      </c:catAx>
      <c:valAx>
        <c:axId val="27244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44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72447312"/>
        <c:axId val="272447872"/>
      </c:barChart>
      <c:catAx>
        <c:axId val="27244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447872"/>
        <c:crosses val="autoZero"/>
        <c:auto val="1"/>
        <c:lblAlgn val="ctr"/>
        <c:lblOffset val="100"/>
        <c:noMultiLvlLbl val="0"/>
      </c:catAx>
      <c:valAx>
        <c:axId val="27244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44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72504272"/>
        <c:axId val="272504832"/>
      </c:barChart>
      <c:catAx>
        <c:axId val="27250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504832"/>
        <c:crosses val="autoZero"/>
        <c:auto val="1"/>
        <c:lblAlgn val="ctr"/>
        <c:lblOffset val="100"/>
        <c:noMultiLvlLbl val="0"/>
      </c:catAx>
      <c:valAx>
        <c:axId val="27250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50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72507632"/>
        <c:axId val="272508192"/>
      </c:barChart>
      <c:catAx>
        <c:axId val="272507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508192"/>
        <c:crosses val="autoZero"/>
        <c:auto val="1"/>
        <c:lblAlgn val="ctr"/>
        <c:lblOffset val="100"/>
        <c:noMultiLvlLbl val="0"/>
      </c:catAx>
      <c:valAx>
        <c:axId val="27250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507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0.88034188034188032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72732560"/>
        <c:axId val="272733120"/>
      </c:barChart>
      <c:catAx>
        <c:axId val="27273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733120"/>
        <c:crosses val="autoZero"/>
        <c:auto val="1"/>
        <c:lblAlgn val="ctr"/>
        <c:lblOffset val="100"/>
        <c:noMultiLvlLbl val="0"/>
      </c:catAx>
      <c:valAx>
        <c:axId val="27273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73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0.92833876221498368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72735920"/>
        <c:axId val="272736480"/>
      </c:barChart>
      <c:catAx>
        <c:axId val="27273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736480"/>
        <c:crosses val="autoZero"/>
        <c:auto val="1"/>
        <c:lblAlgn val="ctr"/>
        <c:lblOffset val="100"/>
        <c:noMultiLvlLbl val="0"/>
      </c:catAx>
      <c:valAx>
        <c:axId val="27273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73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0.904340321278432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72739280"/>
        <c:axId val="273129312"/>
        <c:extLst xmlns:c16r2="http://schemas.microsoft.com/office/drawing/2015/06/chart"/>
      </c:barChart>
      <c:catAx>
        <c:axId val="2727392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129312"/>
        <c:crosses val="autoZero"/>
        <c:auto val="1"/>
        <c:lblAlgn val="ctr"/>
        <c:lblOffset val="100"/>
        <c:noMultiLvlLbl val="0"/>
      </c:catAx>
      <c:valAx>
        <c:axId val="273129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273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73132112"/>
        <c:axId val="273132672"/>
        <c:extLst xmlns:c16r2="http://schemas.microsoft.com/office/drawing/2015/06/chart"/>
      </c:barChart>
      <c:catAx>
        <c:axId val="27313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132672"/>
        <c:crosses val="autoZero"/>
        <c:auto val="1"/>
        <c:lblAlgn val="ctr"/>
        <c:lblOffset val="100"/>
        <c:noMultiLvlLbl val="0"/>
      </c:catAx>
      <c:valAx>
        <c:axId val="273132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313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0.98529411764705888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76942496"/>
        <c:axId val="276943056"/>
      </c:barChart>
      <c:catAx>
        <c:axId val="27694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943056"/>
        <c:crosses val="autoZero"/>
        <c:auto val="1"/>
        <c:lblAlgn val="ctr"/>
        <c:lblOffset val="100"/>
        <c:noMultiLvlLbl val="0"/>
      </c:catAx>
      <c:valAx>
        <c:axId val="27694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94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0.76388888888888884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76945856"/>
        <c:axId val="277796800"/>
      </c:barChart>
      <c:catAx>
        <c:axId val="27694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796800"/>
        <c:crosses val="autoZero"/>
        <c:auto val="1"/>
        <c:lblAlgn val="ctr"/>
        <c:lblOffset val="100"/>
        <c:noMultiLvlLbl val="0"/>
      </c:catAx>
      <c:valAx>
        <c:axId val="27779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94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77799600"/>
        <c:axId val="277800160"/>
      </c:barChart>
      <c:catAx>
        <c:axId val="27779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800160"/>
        <c:crosses val="autoZero"/>
        <c:auto val="1"/>
        <c:lblAlgn val="ctr"/>
        <c:lblOffset val="100"/>
        <c:noMultiLvlLbl val="0"/>
      </c:catAx>
      <c:valAx>
        <c:axId val="27780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79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0.84523809523809523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77802960"/>
        <c:axId val="277803520"/>
      </c:barChart>
      <c:catAx>
        <c:axId val="27780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803520"/>
        <c:crosses val="autoZero"/>
        <c:auto val="1"/>
        <c:lblAlgn val="ctr"/>
        <c:lblOffset val="100"/>
        <c:noMultiLvlLbl val="0"/>
      </c:catAx>
      <c:valAx>
        <c:axId val="27780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80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77491872"/>
        <c:axId val="277492432"/>
      </c:barChart>
      <c:catAx>
        <c:axId val="27749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492432"/>
        <c:crosses val="autoZero"/>
        <c:auto val="1"/>
        <c:lblAlgn val="ctr"/>
        <c:lblOffset val="100"/>
        <c:noMultiLvlLbl val="0"/>
      </c:catAx>
      <c:valAx>
        <c:axId val="27749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49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77495232"/>
        <c:axId val="277495792"/>
      </c:barChart>
      <c:catAx>
        <c:axId val="27749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495792"/>
        <c:crosses val="autoZero"/>
        <c:auto val="1"/>
        <c:lblAlgn val="ctr"/>
        <c:lblOffset val="100"/>
        <c:noMultiLvlLbl val="0"/>
      </c:catAx>
      <c:valAx>
        <c:axId val="27749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49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72162624"/>
        <c:axId val="272163184"/>
      </c:barChart>
      <c:catAx>
        <c:axId val="27216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163184"/>
        <c:crosses val="autoZero"/>
        <c:auto val="1"/>
        <c:lblAlgn val="ctr"/>
        <c:lblOffset val="100"/>
        <c:noMultiLvlLbl val="0"/>
      </c:catAx>
      <c:valAx>
        <c:axId val="27216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16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72165984"/>
        <c:axId val="272166544"/>
      </c:barChart>
      <c:catAx>
        <c:axId val="27216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166544"/>
        <c:crosses val="autoZero"/>
        <c:auto val="1"/>
        <c:lblAlgn val="ctr"/>
        <c:lblOffset val="100"/>
        <c:noMultiLvlLbl val="0"/>
      </c:catAx>
      <c:valAx>
        <c:axId val="27216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16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43" zoomScaleSheetLayoutView="100" workbookViewId="0">
      <selection activeCell="B29" sqref="B29:C2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408</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Midoun2</v>
      </c>
    </row>
    <row r="24" spans="1:11" ht="33" customHeight="1" x14ac:dyDescent="0.25">
      <c r="A24" s="86" t="s">
        <v>328</v>
      </c>
      <c r="B24" s="302">
        <f>AVERAGE('A1 Exploitation'!D549,'A1 Technique'!D199)</f>
        <v>0.904340321278432</v>
      </c>
      <c r="C24" s="302"/>
      <c r="D24" s="78"/>
      <c r="E24" s="78"/>
      <c r="F24" s="78"/>
      <c r="G24" s="78"/>
      <c r="H24" s="78"/>
      <c r="I24" s="78"/>
    </row>
    <row r="25" spans="1:11" ht="33" customHeight="1" x14ac:dyDescent="0.25">
      <c r="A25" s="85" t="s">
        <v>329</v>
      </c>
      <c r="B25" s="302">
        <f>AVERAGE('A2 Exploitation'!D549,'A2 Technique'!D199)</f>
        <v>0</v>
      </c>
      <c r="C25" s="302"/>
      <c r="D25" s="78"/>
      <c r="E25" s="78"/>
      <c r="F25" s="78"/>
      <c r="G25" s="78"/>
      <c r="H25" s="78"/>
      <c r="I25" s="78"/>
    </row>
    <row r="26" spans="1:11" ht="33" customHeight="1" x14ac:dyDescent="0.25">
      <c r="A26" s="86" t="s">
        <v>330</v>
      </c>
      <c r="B26" s="302">
        <f>AVERAGE('A3 Exploitation'!D549,'A3 Technique'!D199)</f>
        <v>0</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Midoun2</v>
      </c>
    </row>
    <row r="34" spans="1:10" ht="33" customHeight="1" x14ac:dyDescent="0.25">
      <c r="A34" s="86" t="s">
        <v>328</v>
      </c>
      <c r="B34" s="302">
        <f>'A1 Exploitation'!D549</f>
        <v>0.92833876221498368</v>
      </c>
      <c r="C34" s="302"/>
      <c r="D34" s="78"/>
      <c r="E34" s="78"/>
      <c r="F34" s="78"/>
      <c r="G34" s="78"/>
      <c r="H34" s="78"/>
      <c r="I34" s="78"/>
    </row>
    <row r="35" spans="1:10" ht="33" customHeight="1" x14ac:dyDescent="0.25">
      <c r="A35" s="85" t="s">
        <v>329</v>
      </c>
      <c r="B35" s="302">
        <f>'A2 Exploitation'!D549</f>
        <v>0</v>
      </c>
      <c r="C35" s="302"/>
      <c r="D35" s="78"/>
      <c r="E35" s="78"/>
      <c r="F35" s="78"/>
      <c r="G35" s="78"/>
      <c r="H35" s="78"/>
      <c r="I35" s="78"/>
    </row>
    <row r="36" spans="1:10" ht="33" customHeight="1" x14ac:dyDescent="0.25">
      <c r="A36" s="86" t="s">
        <v>330</v>
      </c>
      <c r="B36" s="302">
        <f>'A3 Exploitation'!D549</f>
        <v>0</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Midoun2</v>
      </c>
    </row>
    <row r="43" spans="1:10" ht="33" customHeight="1" x14ac:dyDescent="0.25">
      <c r="A43" s="86" t="s">
        <v>328</v>
      </c>
      <c r="B43" s="302">
        <f>AVERAGE('A1 Exploitation'!D547, 'A1 Technique'!D197)</f>
        <v>1</v>
      </c>
      <c r="C43" s="302"/>
      <c r="D43" s="78"/>
      <c r="E43" s="78"/>
      <c r="F43" s="78"/>
      <c r="G43" s="78"/>
      <c r="H43" s="78"/>
      <c r="I43" s="78"/>
    </row>
    <row r="44" spans="1:10" ht="33" customHeight="1" x14ac:dyDescent="0.25">
      <c r="A44" s="85" t="s">
        <v>329</v>
      </c>
      <c r="B44" s="302" t="e">
        <f>AVERAGE('A2 Exploitation'!D547, 'A2 Technique'!D197)</f>
        <v>#DIV/0!</v>
      </c>
      <c r="C44" s="302"/>
      <c r="D44" s="78"/>
      <c r="E44" s="78"/>
      <c r="F44" s="78"/>
      <c r="G44" s="78"/>
      <c r="H44" s="78"/>
      <c r="I44" s="78"/>
    </row>
    <row r="45" spans="1:10" ht="33" customHeight="1" x14ac:dyDescent="0.25">
      <c r="A45" s="86" t="s">
        <v>330</v>
      </c>
      <c r="B45" s="302" t="e">
        <f>AVERAGE('A3 Exploitation'!D547, 'A3 Technique'!D197)</f>
        <v>#DIV/0!</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Midoun2</v>
      </c>
    </row>
    <row r="52" spans="1:10" ht="33" customHeight="1" x14ac:dyDescent="0.25">
      <c r="A52" s="86" t="s">
        <v>328</v>
      </c>
      <c r="B52" s="304">
        <f>'A1 Exploitation'!D46</f>
        <v>1</v>
      </c>
      <c r="C52" s="304"/>
      <c r="D52" s="78"/>
      <c r="E52" s="78"/>
      <c r="F52" s="78"/>
      <c r="G52" s="78"/>
      <c r="H52" s="78"/>
      <c r="I52" s="78"/>
    </row>
    <row r="53" spans="1:10" ht="33" customHeight="1" x14ac:dyDescent="0.25">
      <c r="A53" s="85" t="s">
        <v>329</v>
      </c>
      <c r="B53" s="304">
        <f>'A2 Exploitation'!D46</f>
        <v>0</v>
      </c>
      <c r="C53" s="304"/>
      <c r="D53" s="78"/>
      <c r="E53" s="78"/>
      <c r="F53" s="78"/>
      <c r="G53" s="78"/>
      <c r="H53" s="78"/>
      <c r="I53" s="78"/>
    </row>
    <row r="54" spans="1:10" ht="33" customHeight="1" x14ac:dyDescent="0.25">
      <c r="A54" s="86" t="s">
        <v>330</v>
      </c>
      <c r="B54" s="304">
        <f>'A3 Exploitation'!D46</f>
        <v>0</v>
      </c>
      <c r="C54" s="304"/>
      <c r="D54" s="78"/>
      <c r="E54" s="78"/>
      <c r="F54" s="78"/>
      <c r="G54" s="78"/>
      <c r="H54" s="78"/>
      <c r="I54" s="78"/>
    </row>
    <row r="55" spans="1:10" ht="33" customHeight="1" x14ac:dyDescent="0.25">
      <c r="A55" s="86" t="s">
        <v>331</v>
      </c>
      <c r="B55" s="304">
        <f>'A4 Exploitation'!D46</f>
        <v>0</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Midoun2</v>
      </c>
    </row>
    <row r="61" spans="1:10" ht="33" customHeight="1" x14ac:dyDescent="0.25">
      <c r="A61" s="86" t="s">
        <v>328</v>
      </c>
      <c r="B61" s="302">
        <f>'A1 Exploitation'!D103</f>
        <v>0.98529411764705888</v>
      </c>
      <c r="C61" s="302"/>
      <c r="D61" s="78"/>
      <c r="E61" s="78"/>
      <c r="F61" s="78"/>
      <c r="G61" s="78"/>
      <c r="H61" s="78"/>
      <c r="I61" s="78"/>
    </row>
    <row r="62" spans="1:10" ht="33" customHeight="1" x14ac:dyDescent="0.25">
      <c r="A62" s="85" t="s">
        <v>329</v>
      </c>
      <c r="B62" s="302">
        <f>'A2 Exploitation'!D103</f>
        <v>0</v>
      </c>
      <c r="C62" s="302"/>
      <c r="D62" s="78"/>
      <c r="E62" s="78"/>
      <c r="F62" s="78"/>
      <c r="G62" s="78"/>
      <c r="H62" s="78"/>
      <c r="I62" s="78"/>
    </row>
    <row r="63" spans="1:10" ht="33" customHeight="1" x14ac:dyDescent="0.25">
      <c r="A63" s="86" t="s">
        <v>330</v>
      </c>
      <c r="B63" s="302">
        <f>'A3 Exploitation'!D103</f>
        <v>0</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Midoun2</v>
      </c>
    </row>
    <row r="70" spans="1:10" ht="33" customHeight="1" x14ac:dyDescent="0.25">
      <c r="A70" s="86" t="s">
        <v>328</v>
      </c>
      <c r="B70" s="302">
        <f>'A1 Exploitation'!D158</f>
        <v>0.76388888888888884</v>
      </c>
      <c r="C70" s="302"/>
      <c r="D70" s="78"/>
      <c r="E70" s="78"/>
      <c r="F70" s="78"/>
      <c r="G70" s="78"/>
      <c r="H70" s="78"/>
      <c r="I70" s="78"/>
    </row>
    <row r="71" spans="1:10" ht="33" customHeight="1" x14ac:dyDescent="0.25">
      <c r="A71" s="85" t="s">
        <v>329</v>
      </c>
      <c r="B71" s="302">
        <f>'A2 Exploitation'!D158</f>
        <v>0</v>
      </c>
      <c r="C71" s="302"/>
      <c r="D71" s="78"/>
      <c r="E71" s="78"/>
      <c r="F71" s="78"/>
      <c r="G71" s="78"/>
      <c r="H71" s="78"/>
      <c r="I71" s="78"/>
    </row>
    <row r="72" spans="1:10" ht="33" customHeight="1" x14ac:dyDescent="0.25">
      <c r="A72" s="86" t="s">
        <v>330</v>
      </c>
      <c r="B72" s="302">
        <f>'A3 Exploitation'!D158</f>
        <v>0</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Midoun2</v>
      </c>
    </row>
    <row r="79" spans="1:10" ht="33" customHeight="1" x14ac:dyDescent="0.25">
      <c r="A79" s="86" t="s">
        <v>328</v>
      </c>
      <c r="B79" s="302">
        <f>'A1 Exploitation'!D205</f>
        <v>0.967741935483871</v>
      </c>
      <c r="C79" s="302"/>
      <c r="D79" s="78"/>
      <c r="E79" s="78"/>
      <c r="F79" s="78"/>
      <c r="G79" s="78"/>
      <c r="H79" s="78"/>
      <c r="I79" s="78"/>
    </row>
    <row r="80" spans="1:10" ht="33" customHeight="1" x14ac:dyDescent="0.25">
      <c r="A80" s="85" t="s">
        <v>329</v>
      </c>
      <c r="B80" s="302">
        <f>'A2 Exploitation'!D205</f>
        <v>0</v>
      </c>
      <c r="C80" s="302"/>
      <c r="D80" s="78"/>
      <c r="E80" s="78"/>
      <c r="F80" s="78"/>
      <c r="G80" s="78"/>
      <c r="H80" s="78"/>
      <c r="I80" s="78"/>
    </row>
    <row r="81" spans="1:10" ht="33" customHeight="1" x14ac:dyDescent="0.25">
      <c r="A81" s="86" t="s">
        <v>330</v>
      </c>
      <c r="B81" s="302">
        <f>'A3 Exploitation'!D205</f>
        <v>0</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Midoun2</v>
      </c>
    </row>
    <row r="88" spans="1:10" ht="33" customHeight="1" x14ac:dyDescent="0.25">
      <c r="A88" s="86" t="s">
        <v>328</v>
      </c>
      <c r="B88" s="302">
        <f>'A1 Exploitation'!D266</f>
        <v>0.84523809523809523</v>
      </c>
      <c r="C88" s="302"/>
      <c r="D88" s="78"/>
      <c r="E88" s="78"/>
      <c r="F88" s="78"/>
      <c r="G88" s="78"/>
      <c r="H88" s="78"/>
      <c r="I88" s="78"/>
    </row>
    <row r="89" spans="1:10" ht="33" customHeight="1" x14ac:dyDescent="0.25">
      <c r="A89" s="85" t="s">
        <v>329</v>
      </c>
      <c r="B89" s="302">
        <f>'A2 Exploitation'!D266</f>
        <v>0</v>
      </c>
      <c r="C89" s="302"/>
      <c r="D89" s="78"/>
      <c r="E89" s="78"/>
      <c r="F89" s="78"/>
      <c r="G89" s="78"/>
      <c r="H89" s="78"/>
      <c r="I89" s="78"/>
    </row>
    <row r="90" spans="1:10" ht="33" customHeight="1" x14ac:dyDescent="0.25">
      <c r="A90" s="86" t="s">
        <v>330</v>
      </c>
      <c r="B90" s="302">
        <f>'A3 Exploitation'!D266</f>
        <v>0</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Midoun2</v>
      </c>
    </row>
    <row r="97" spans="1:10" ht="33" customHeight="1" x14ac:dyDescent="0.25">
      <c r="A97" s="86" t="s">
        <v>328</v>
      </c>
      <c r="B97" s="302">
        <f>'A1 Exploitation'!D318</f>
        <v>0.94117647058823528</v>
      </c>
      <c r="C97" s="302"/>
      <c r="D97" s="78"/>
      <c r="E97" s="78"/>
      <c r="F97" s="78"/>
      <c r="G97" s="78"/>
      <c r="H97" s="78"/>
      <c r="I97" s="78"/>
    </row>
    <row r="98" spans="1:10" ht="33" customHeight="1" x14ac:dyDescent="0.25">
      <c r="A98" s="85" t="s">
        <v>329</v>
      </c>
      <c r="B98" s="302">
        <f>'A2 Exploitation'!D318</f>
        <v>0</v>
      </c>
      <c r="C98" s="302"/>
      <c r="D98" s="78"/>
      <c r="E98" s="78"/>
      <c r="F98" s="78"/>
      <c r="G98" s="78"/>
      <c r="H98" s="78"/>
      <c r="I98" s="78"/>
    </row>
    <row r="99" spans="1:10" ht="33" customHeight="1" x14ac:dyDescent="0.25">
      <c r="A99" s="86" t="s">
        <v>330</v>
      </c>
      <c r="B99" s="302">
        <f>'A3 Exploitation'!D318</f>
        <v>0</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Midoun2</v>
      </c>
    </row>
    <row r="106" spans="1:10" ht="33" customHeight="1" x14ac:dyDescent="0.25">
      <c r="A106" s="86" t="s">
        <v>328</v>
      </c>
      <c r="B106" s="302">
        <f>'A1 Exploitation'!D358</f>
        <v>0.95833333333333337</v>
      </c>
      <c r="C106" s="302"/>
      <c r="D106" s="78"/>
      <c r="E106" s="78"/>
      <c r="F106" s="78"/>
      <c r="G106" s="78"/>
      <c r="H106" s="78"/>
      <c r="I106" s="78"/>
    </row>
    <row r="107" spans="1:10" ht="33" customHeight="1" x14ac:dyDescent="0.25">
      <c r="A107" s="85" t="s">
        <v>329</v>
      </c>
      <c r="B107" s="302">
        <f>'A2 Exploitation'!D358</f>
        <v>0</v>
      </c>
      <c r="C107" s="302"/>
      <c r="D107" s="78"/>
      <c r="E107" s="78"/>
      <c r="F107" s="78"/>
      <c r="G107" s="78"/>
      <c r="H107" s="78"/>
      <c r="I107" s="78"/>
    </row>
    <row r="108" spans="1:10" ht="33" customHeight="1" x14ac:dyDescent="0.25">
      <c r="A108" s="86" t="s">
        <v>330</v>
      </c>
      <c r="B108" s="302">
        <f>'A3 Exploitation'!D358</f>
        <v>0</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Midoun2</v>
      </c>
    </row>
    <row r="115" spans="1:10" ht="33" customHeight="1" x14ac:dyDescent="0.25">
      <c r="A115" s="86" t="s">
        <v>328</v>
      </c>
      <c r="B115" s="302">
        <f>'A1 Exploitation'!D391</f>
        <v>1</v>
      </c>
      <c r="C115" s="302"/>
      <c r="D115" s="78"/>
      <c r="E115" s="78"/>
      <c r="F115" s="78"/>
      <c r="G115" s="78"/>
      <c r="H115" s="78"/>
      <c r="I115" s="78"/>
    </row>
    <row r="116" spans="1:10" ht="33" customHeight="1" x14ac:dyDescent="0.25">
      <c r="A116" s="85" t="s">
        <v>329</v>
      </c>
      <c r="B116" s="302">
        <f>'A2 Exploitation'!D391</f>
        <v>0</v>
      </c>
      <c r="C116" s="302"/>
      <c r="D116" s="78"/>
      <c r="E116" s="78"/>
      <c r="F116" s="78"/>
      <c r="G116" s="78"/>
      <c r="H116" s="78"/>
      <c r="I116" s="78"/>
    </row>
    <row r="117" spans="1:10" ht="33" customHeight="1" x14ac:dyDescent="0.25">
      <c r="A117" s="86" t="s">
        <v>330</v>
      </c>
      <c r="B117" s="302">
        <f>'A3 Exploitation'!D391</f>
        <v>0</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Midoun2</v>
      </c>
    </row>
    <row r="124" spans="1:10" ht="33" customHeight="1" x14ac:dyDescent="0.25">
      <c r="A124" s="86" t="s">
        <v>328</v>
      </c>
      <c r="B124" s="302">
        <f>'A1 Exploitation'!D444</f>
        <v>0.98275862068965514</v>
      </c>
      <c r="C124" s="302"/>
      <c r="D124" s="78"/>
      <c r="E124" s="78"/>
      <c r="F124" s="78"/>
      <c r="G124" s="78"/>
      <c r="H124" s="78"/>
      <c r="I124" s="78"/>
    </row>
    <row r="125" spans="1:10" ht="33" customHeight="1" x14ac:dyDescent="0.25">
      <c r="A125" s="85" t="s">
        <v>329</v>
      </c>
      <c r="B125" s="302">
        <f>'A2 Exploitation'!D444</f>
        <v>0</v>
      </c>
      <c r="C125" s="302"/>
      <c r="D125" s="78"/>
      <c r="E125" s="78"/>
      <c r="F125" s="78"/>
      <c r="G125" s="78"/>
      <c r="H125" s="78"/>
      <c r="I125" s="78"/>
    </row>
    <row r="126" spans="1:10" ht="33" customHeight="1" x14ac:dyDescent="0.25">
      <c r="A126" s="86" t="s">
        <v>330</v>
      </c>
      <c r="B126" s="302">
        <f>'A3 Exploitation'!D444</f>
        <v>0</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Midoun2</v>
      </c>
    </row>
    <row r="133" spans="1:10" ht="33" customHeight="1" x14ac:dyDescent="0.25">
      <c r="A133" s="86" t="s">
        <v>328</v>
      </c>
      <c r="B133" s="302">
        <f>'A1 Exploitation'!D481</f>
        <v>0.95238095238095233</v>
      </c>
      <c r="C133" s="302"/>
      <c r="D133" s="78"/>
      <c r="E133" s="78"/>
      <c r="F133" s="78"/>
      <c r="G133" s="78"/>
      <c r="H133" s="78"/>
      <c r="I133" s="78"/>
    </row>
    <row r="134" spans="1:10" ht="33" customHeight="1" x14ac:dyDescent="0.25">
      <c r="A134" s="85" t="s">
        <v>329</v>
      </c>
      <c r="B134" s="302">
        <f>'A2 Exploitation'!D481</f>
        <v>0</v>
      </c>
      <c r="C134" s="302"/>
      <c r="D134" s="78"/>
      <c r="E134" s="78"/>
      <c r="F134" s="78"/>
      <c r="G134" s="78"/>
      <c r="H134" s="78"/>
      <c r="I134" s="78"/>
    </row>
    <row r="135" spans="1:10" ht="33" customHeight="1" x14ac:dyDescent="0.25">
      <c r="A135" s="86" t="s">
        <v>330</v>
      </c>
      <c r="B135" s="302">
        <f>'A3 Exploitation'!D481</f>
        <v>0</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Midoun2</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0</v>
      </c>
      <c r="C143" s="302"/>
      <c r="D143" s="78"/>
      <c r="E143" s="78"/>
      <c r="F143" s="78"/>
      <c r="G143" s="78"/>
      <c r="H143" s="78"/>
      <c r="I143" s="78"/>
    </row>
    <row r="144" spans="1:10" ht="33" customHeight="1" x14ac:dyDescent="0.25">
      <c r="A144" s="86" t="s">
        <v>330</v>
      </c>
      <c r="B144" s="302">
        <f>'A3 Exploitation'!D503</f>
        <v>0</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Midoun2</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0</v>
      </c>
      <c r="C152" s="302"/>
      <c r="D152" s="78"/>
      <c r="E152" s="78"/>
      <c r="F152" s="78"/>
      <c r="G152" s="78"/>
      <c r="H152" s="78"/>
      <c r="I152" s="78"/>
    </row>
    <row r="153" spans="1:10" ht="33" customHeight="1" x14ac:dyDescent="0.25">
      <c r="A153" s="86" t="s">
        <v>330</v>
      </c>
      <c r="B153" s="302">
        <f>'A3 Exploitation'!D514</f>
        <v>0</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Midoun2</v>
      </c>
    </row>
    <row r="161" spans="1:10" ht="33" customHeight="1" x14ac:dyDescent="0.25">
      <c r="A161" s="86" t="s">
        <v>328</v>
      </c>
      <c r="B161" s="302">
        <f>'A1 Exploitation'!D534</f>
        <v>0.875</v>
      </c>
      <c r="C161" s="302"/>
      <c r="D161" s="78"/>
      <c r="E161" s="78"/>
      <c r="F161" s="78"/>
      <c r="G161" s="78"/>
      <c r="H161" s="78"/>
      <c r="I161" s="78"/>
    </row>
    <row r="162" spans="1:10" ht="33" customHeight="1" x14ac:dyDescent="0.25">
      <c r="A162" s="85" t="s">
        <v>329</v>
      </c>
      <c r="B162" s="302">
        <f>'A2 Exploitation'!D534</f>
        <v>0</v>
      </c>
      <c r="C162" s="302"/>
      <c r="D162" s="78"/>
      <c r="E162" s="78"/>
      <c r="F162" s="78"/>
      <c r="G162" s="78"/>
      <c r="H162" s="78"/>
      <c r="I162" s="78"/>
    </row>
    <row r="163" spans="1:10" ht="33" customHeight="1" x14ac:dyDescent="0.25">
      <c r="A163" s="86" t="s">
        <v>330</v>
      </c>
      <c r="B163" s="302">
        <f>'A3 Exploitation'!D534</f>
        <v>0</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Midoun2</v>
      </c>
    </row>
    <row r="170" spans="1:10" ht="33" customHeight="1" x14ac:dyDescent="0.25">
      <c r="A170" s="86" t="s">
        <v>328</v>
      </c>
      <c r="B170" s="302">
        <f>'A1 Exploitation'!D545</f>
        <v>1</v>
      </c>
      <c r="C170" s="302"/>
    </row>
    <row r="171" spans="1:10" ht="33" customHeight="1" x14ac:dyDescent="0.25">
      <c r="A171" s="85" t="s">
        <v>329</v>
      </c>
      <c r="B171" s="302">
        <f>'A2 Exploitation'!D545</f>
        <v>0</v>
      </c>
      <c r="C171" s="302"/>
    </row>
    <row r="172" spans="1:10" ht="33" customHeight="1" x14ac:dyDescent="0.25">
      <c r="A172" s="86" t="s">
        <v>330</v>
      </c>
      <c r="B172" s="302">
        <f>'A3 Exploitation'!D545</f>
        <v>0</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Midoun2</v>
      </c>
    </row>
    <row r="179" spans="1:10" ht="33" customHeight="1" x14ac:dyDescent="0.25">
      <c r="A179" s="86" t="s">
        <v>328</v>
      </c>
      <c r="B179" s="302">
        <f>'A1 Technique'!D199</f>
        <v>0.88034188034188032</v>
      </c>
      <c r="C179" s="302"/>
    </row>
    <row r="180" spans="1:10" ht="33" customHeight="1" x14ac:dyDescent="0.25">
      <c r="A180" s="85" t="s">
        <v>329</v>
      </c>
      <c r="B180" s="302">
        <f>'A2 Technique'!D199</f>
        <v>0</v>
      </c>
      <c r="C180" s="302"/>
    </row>
    <row r="181" spans="1:10" ht="33" customHeight="1" x14ac:dyDescent="0.25">
      <c r="A181" s="86" t="s">
        <v>330</v>
      </c>
      <c r="B181" s="302">
        <f>'A3 Technique'!D199</f>
        <v>0</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07"/>
      <c r="E1" s="307"/>
      <c r="F1" s="307"/>
      <c r="G1" s="307"/>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08" t="s">
        <v>179</v>
      </c>
      <c r="B7" s="308"/>
      <c r="C7" s="308"/>
      <c r="D7" s="308"/>
      <c r="E7" s="308"/>
      <c r="F7" s="308"/>
      <c r="G7" s="125"/>
    </row>
    <row r="8" spans="1:7" ht="29.25" x14ac:dyDescent="0.5">
      <c r="A8" s="309" t="str">
        <f>'Page de garde'!D18</f>
        <v>Midoun2</v>
      </c>
      <c r="B8" s="309"/>
      <c r="C8" s="309"/>
      <c r="D8" s="309"/>
      <c r="E8" s="309"/>
      <c r="F8" s="309"/>
      <c r="G8" s="125"/>
    </row>
    <row r="9" spans="1:7" ht="24.75" x14ac:dyDescent="0.5">
      <c r="A9" s="14" t="s">
        <v>42</v>
      </c>
      <c r="B9" s="310"/>
      <c r="C9" s="310"/>
      <c r="D9" s="310"/>
      <c r="E9" s="310"/>
      <c r="F9" s="310"/>
      <c r="G9" s="125"/>
    </row>
    <row r="10" spans="1:7" ht="24.75" x14ac:dyDescent="0.5">
      <c r="A10" s="15" t="s">
        <v>44</v>
      </c>
      <c r="B10" s="311"/>
      <c r="C10" s="311"/>
      <c r="D10" s="311"/>
      <c r="E10" s="311"/>
      <c r="F10" s="311"/>
      <c r="G10" s="125"/>
    </row>
    <row r="11" spans="1:7" ht="24.75" x14ac:dyDescent="0.5">
      <c r="A11" s="14" t="s">
        <v>43</v>
      </c>
      <c r="B11" s="306"/>
      <c r="C11" s="306"/>
      <c r="D11" s="306"/>
      <c r="E11" s="306"/>
      <c r="F11" s="306"/>
      <c r="G11" s="125"/>
    </row>
    <row r="12" spans="1:7" ht="24.75" x14ac:dyDescent="0.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07"/>
      <c r="E1" s="307"/>
      <c r="F1" s="307"/>
      <c r="G1" s="307"/>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31" t="s">
        <v>50</v>
      </c>
      <c r="B6" s="331"/>
      <c r="C6" s="331"/>
      <c r="D6" s="331"/>
      <c r="E6" s="331"/>
      <c r="F6" s="331"/>
      <c r="G6" s="125"/>
    </row>
    <row r="7" spans="1:7" s="12" customFormat="1" ht="21.75" customHeight="1" x14ac:dyDescent="0.5">
      <c r="A7" s="309" t="str">
        <f>'A5 Exploitation'!A8:F8</f>
        <v>Midoun2</v>
      </c>
      <c r="B7" s="309"/>
      <c r="C7" s="309"/>
      <c r="D7" s="309"/>
      <c r="E7" s="309"/>
      <c r="F7" s="309"/>
      <c r="G7" s="125"/>
    </row>
    <row r="8" spans="1:7" s="12" customFormat="1" ht="24.75" x14ac:dyDescent="0.5">
      <c r="A8" s="14" t="s">
        <v>42</v>
      </c>
      <c r="B8" s="332">
        <f>'A5 Exploitation'!B9:F9</f>
        <v>0</v>
      </c>
      <c r="C8" s="332"/>
      <c r="D8" s="332"/>
      <c r="E8" s="332"/>
      <c r="F8" s="332"/>
      <c r="G8" s="125"/>
    </row>
    <row r="9" spans="1:7" s="12" customFormat="1" ht="24.75" x14ac:dyDescent="0.5">
      <c r="A9" s="15" t="s">
        <v>44</v>
      </c>
      <c r="B9" s="333">
        <f>'A5 Exploitation'!B10:F10</f>
        <v>0</v>
      </c>
      <c r="C9" s="333"/>
      <c r="D9" s="333"/>
      <c r="E9" s="333"/>
      <c r="F9" s="333"/>
      <c r="G9" s="125"/>
    </row>
    <row r="10" spans="1:7" s="12" customFormat="1" ht="24.75" x14ac:dyDescent="0.5">
      <c r="A10" s="14" t="s">
        <v>43</v>
      </c>
      <c r="B10" s="330">
        <f>'A5 Exploitation'!B11:F11</f>
        <v>0</v>
      </c>
      <c r="C10" s="330"/>
      <c r="D10" s="330"/>
      <c r="E10" s="330"/>
      <c r="F10" s="330"/>
      <c r="G10" s="125"/>
    </row>
    <row r="11" spans="1:7" s="12" customFormat="1" ht="24.75" x14ac:dyDescent="0.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07"/>
      <c r="E1" s="307"/>
      <c r="F1" s="307"/>
      <c r="G1" s="307"/>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08" t="s">
        <v>179</v>
      </c>
      <c r="B7" s="308"/>
      <c r="C7" s="308"/>
      <c r="D7" s="308"/>
      <c r="E7" s="308"/>
      <c r="F7" s="308"/>
      <c r="G7" s="125"/>
    </row>
    <row r="8" spans="1:7" ht="29.25" x14ac:dyDescent="0.5">
      <c r="A8" s="309" t="str">
        <f>'Page de garde'!D18</f>
        <v>Midoun2</v>
      </c>
      <c r="B8" s="309"/>
      <c r="C8" s="309"/>
      <c r="D8" s="309"/>
      <c r="E8" s="309"/>
      <c r="F8" s="309"/>
      <c r="G8" s="125"/>
    </row>
    <row r="9" spans="1:7" ht="24.75" x14ac:dyDescent="0.5">
      <c r="A9" s="14" t="s">
        <v>42</v>
      </c>
      <c r="B9" s="310"/>
      <c r="C9" s="310"/>
      <c r="D9" s="310"/>
      <c r="E9" s="310"/>
      <c r="F9" s="310"/>
      <c r="G9" s="125"/>
    </row>
    <row r="10" spans="1:7" ht="24.75" x14ac:dyDescent="0.5">
      <c r="A10" s="15" t="s">
        <v>44</v>
      </c>
      <c r="B10" s="311"/>
      <c r="C10" s="311"/>
      <c r="D10" s="311"/>
      <c r="E10" s="311"/>
      <c r="F10" s="311"/>
      <c r="G10" s="125"/>
    </row>
    <row r="11" spans="1:7" ht="24.75" x14ac:dyDescent="0.5">
      <c r="A11" s="14" t="s">
        <v>43</v>
      </c>
      <c r="B11" s="306"/>
      <c r="C11" s="306"/>
      <c r="D11" s="306"/>
      <c r="E11" s="306"/>
      <c r="F11" s="306"/>
      <c r="G11" s="125"/>
    </row>
    <row r="12" spans="1:7" ht="24.75" x14ac:dyDescent="0.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07"/>
      <c r="E1" s="307"/>
      <c r="F1" s="307"/>
      <c r="G1" s="307"/>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31" t="s">
        <v>50</v>
      </c>
      <c r="B6" s="331"/>
      <c r="C6" s="331"/>
      <c r="D6" s="331"/>
      <c r="E6" s="331"/>
      <c r="F6" s="331"/>
      <c r="G6" s="125"/>
    </row>
    <row r="7" spans="1:7" s="12" customFormat="1" ht="21.75" customHeight="1" x14ac:dyDescent="0.5">
      <c r="A7" s="309" t="str">
        <f>'A6 Exploitation'!A8:F8</f>
        <v>Midoun2</v>
      </c>
      <c r="B7" s="309"/>
      <c r="C7" s="309"/>
      <c r="D7" s="309"/>
      <c r="E7" s="309"/>
      <c r="F7" s="309"/>
      <c r="G7" s="125"/>
    </row>
    <row r="8" spans="1:7" s="12" customFormat="1" ht="24.75" x14ac:dyDescent="0.5">
      <c r="A8" s="14" t="s">
        <v>42</v>
      </c>
      <c r="B8" s="332">
        <f>'A6 Exploitation'!B9:F9</f>
        <v>0</v>
      </c>
      <c r="C8" s="332"/>
      <c r="D8" s="332"/>
      <c r="E8" s="332"/>
      <c r="F8" s="332"/>
      <c r="G8" s="125"/>
    </row>
    <row r="9" spans="1:7" s="12" customFormat="1" ht="24.75" x14ac:dyDescent="0.5">
      <c r="A9" s="15" t="s">
        <v>44</v>
      </c>
      <c r="B9" s="333">
        <f>'A6 Exploitation'!B10:F10</f>
        <v>0</v>
      </c>
      <c r="C9" s="333"/>
      <c r="D9" s="333"/>
      <c r="E9" s="333"/>
      <c r="F9" s="333"/>
      <c r="G9" s="125"/>
    </row>
    <row r="10" spans="1:7" s="12" customFormat="1" ht="24.75" x14ac:dyDescent="0.5">
      <c r="A10" s="14" t="s">
        <v>43</v>
      </c>
      <c r="B10" s="330">
        <f>'A6 Exploitation'!B11:F11</f>
        <v>0</v>
      </c>
      <c r="C10" s="330"/>
      <c r="D10" s="330"/>
      <c r="E10" s="330"/>
      <c r="F10" s="330"/>
      <c r="G10" s="125"/>
    </row>
    <row r="11" spans="1:7" s="12" customFormat="1" ht="24.75" x14ac:dyDescent="0.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49" sqref="C14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07"/>
      <c r="E1" s="307"/>
      <c r="F1" s="307"/>
      <c r="G1" s="307"/>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08" t="s">
        <v>179</v>
      </c>
      <c r="B7" s="308"/>
      <c r="C7" s="308"/>
      <c r="D7" s="308"/>
      <c r="E7" s="308"/>
      <c r="F7" s="308"/>
      <c r="G7" s="125"/>
    </row>
    <row r="8" spans="1:7" ht="29.25" x14ac:dyDescent="0.5">
      <c r="A8" s="309" t="str">
        <f>'Page de garde'!D18</f>
        <v>Midoun2</v>
      </c>
      <c r="B8" s="309"/>
      <c r="C8" s="309"/>
      <c r="D8" s="309"/>
      <c r="E8" s="309"/>
      <c r="F8" s="309"/>
      <c r="G8" s="125"/>
    </row>
    <row r="9" spans="1:7" ht="24.75" x14ac:dyDescent="0.5">
      <c r="A9" s="14" t="s">
        <v>42</v>
      </c>
      <c r="B9" s="310" t="s">
        <v>409</v>
      </c>
      <c r="C9" s="310"/>
      <c r="D9" s="310"/>
      <c r="E9" s="310"/>
      <c r="F9" s="310"/>
      <c r="G9" s="125"/>
    </row>
    <row r="10" spans="1:7" ht="24.75" x14ac:dyDescent="0.5">
      <c r="A10" s="15" t="s">
        <v>44</v>
      </c>
      <c r="B10" s="311" t="s">
        <v>410</v>
      </c>
      <c r="C10" s="311"/>
      <c r="D10" s="311"/>
      <c r="E10" s="311"/>
      <c r="F10" s="311"/>
      <c r="G10" s="125"/>
    </row>
    <row r="11" spans="1:7" ht="24.75" x14ac:dyDescent="0.5">
      <c r="A11" s="14" t="s">
        <v>43</v>
      </c>
      <c r="B11" s="306">
        <v>43174</v>
      </c>
      <c r="C11" s="306"/>
      <c r="D11" s="306"/>
      <c r="E11" s="306"/>
      <c r="F11" s="306"/>
      <c r="G11" s="125"/>
    </row>
    <row r="12" spans="1:7" ht="24.75" x14ac:dyDescent="0.5">
      <c r="A12" s="14" t="s">
        <v>239</v>
      </c>
      <c r="B12" s="312">
        <f>D549</f>
        <v>0.92833876221498368</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427</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
        <v>428</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
        <v>428</v>
      </c>
      <c r="D35" s="123"/>
      <c r="E35" s="94"/>
      <c r="F35" s="204"/>
    </row>
    <row r="36" spans="1:7" ht="18" x14ac:dyDescent="0.3">
      <c r="A36" s="4" t="s">
        <v>250</v>
      </c>
      <c r="B36" s="130">
        <v>2</v>
      </c>
      <c r="C36" s="131"/>
      <c r="D36" s="139"/>
      <c r="E36" s="106"/>
      <c r="F36" s="204"/>
      <c r="G36" s="127"/>
    </row>
    <row r="37" spans="1:7" x14ac:dyDescent="0.3">
      <c r="A37" s="4" t="s">
        <v>181</v>
      </c>
      <c r="B37" s="130">
        <v>2</v>
      </c>
      <c r="C37" s="130"/>
      <c r="D37" s="95" t="s">
        <v>429</v>
      </c>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
        <v>428</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428</v>
      </c>
      <c r="D68" s="116"/>
      <c r="E68" s="94"/>
      <c r="F68" s="204"/>
      <c r="G68" s="214"/>
    </row>
    <row r="69" spans="1:7" ht="30" x14ac:dyDescent="0.3">
      <c r="A69" s="209" t="s">
        <v>380</v>
      </c>
      <c r="B69" s="130">
        <v>2</v>
      </c>
      <c r="C69" s="150" t="s">
        <v>428</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80.25" customHeight="1" x14ac:dyDescent="0.3">
      <c r="A73" s="209" t="s">
        <v>398</v>
      </c>
      <c r="B73" s="130">
        <v>1</v>
      </c>
      <c r="C73" s="218"/>
      <c r="D73" s="223" t="s">
        <v>431</v>
      </c>
      <c r="E73" s="116"/>
      <c r="F73" s="204"/>
      <c r="G73" s="214"/>
    </row>
    <row r="74" spans="1:7" s="112" customFormat="1" x14ac:dyDescent="0.3">
      <c r="A74" s="209" t="s">
        <v>393</v>
      </c>
      <c r="B74" s="130">
        <v>2</v>
      </c>
      <c r="C74" s="150" t="s">
        <v>428</v>
      </c>
      <c r="D74" s="297" t="s">
        <v>429</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2</v>
      </c>
      <c r="C79" s="150" t="s">
        <v>428</v>
      </c>
      <c r="D79" s="151" t="s">
        <v>430</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
        <v>428</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ht="33" x14ac:dyDescent="0.3">
      <c r="A110" s="7" t="s">
        <v>53</v>
      </c>
      <c r="B110" s="130">
        <v>2</v>
      </c>
      <c r="C110" s="130"/>
      <c r="D110" s="95" t="s">
        <v>432</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49.5" x14ac:dyDescent="0.3">
      <c r="A113" s="10" t="s">
        <v>27</v>
      </c>
      <c r="B113" s="130">
        <v>0</v>
      </c>
      <c r="C113" s="130"/>
      <c r="D113" s="138" t="s">
        <v>433</v>
      </c>
      <c r="E113" s="95" t="s">
        <v>434</v>
      </c>
      <c r="F113" s="204"/>
    </row>
    <row r="114" spans="1:6" ht="33" x14ac:dyDescent="0.3">
      <c r="A114" s="10" t="s">
        <v>158</v>
      </c>
      <c r="B114" s="130">
        <v>1</v>
      </c>
      <c r="C114" s="130"/>
      <c r="D114" s="123" t="s">
        <v>435</v>
      </c>
      <c r="E114" s="94"/>
      <c r="F114" s="204"/>
    </row>
    <row r="115" spans="1:6" ht="17.25" x14ac:dyDescent="0.35">
      <c r="A115" s="260" t="s">
        <v>55</v>
      </c>
      <c r="B115" s="130">
        <v>2</v>
      </c>
      <c r="C115" s="136" t="s">
        <v>428</v>
      </c>
      <c r="D115" s="95"/>
      <c r="E115" s="94"/>
      <c r="F115" s="204"/>
    </row>
    <row r="116" spans="1:6"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0.7857142857142857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436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437</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1</v>
      </c>
      <c r="C128" s="131"/>
      <c r="D128" s="95" t="s">
        <v>438</v>
      </c>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ht="82.5" x14ac:dyDescent="0.3">
      <c r="A132" s="210" t="s">
        <v>157</v>
      </c>
      <c r="B132" s="130">
        <v>0</v>
      </c>
      <c r="C132" s="150">
        <f>IF(B132=0, -5, "0")</f>
        <v>-5</v>
      </c>
      <c r="D132" s="297" t="s">
        <v>439</v>
      </c>
      <c r="E132" s="95" t="s">
        <v>440</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"0")</f>
        <v>0</v>
      </c>
      <c r="D145" s="116"/>
      <c r="E145" s="95"/>
      <c r="F145" s="204"/>
    </row>
    <row r="146" spans="1:7" x14ac:dyDescent="0.3">
      <c r="A146" s="191" t="s">
        <v>136</v>
      </c>
      <c r="B146" s="130">
        <v>0</v>
      </c>
      <c r="C146" s="150"/>
      <c r="D146" s="223"/>
      <c r="E146" s="94"/>
      <c r="F146" s="204"/>
    </row>
    <row r="147" spans="1:7" s="112" customFormat="1" ht="66" x14ac:dyDescent="0.3">
      <c r="A147" s="238" t="s">
        <v>404</v>
      </c>
      <c r="B147" s="130">
        <v>1</v>
      </c>
      <c r="C147" s="150" t="str">
        <f>IF(B147=0, -5, "0")</f>
        <v>0</v>
      </c>
      <c r="D147" s="116" t="s">
        <v>460</v>
      </c>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55</v>
      </c>
    </row>
    <row r="158" spans="1:7" ht="18" x14ac:dyDescent="0.35">
      <c r="A158" s="42" t="s">
        <v>200</v>
      </c>
      <c r="B158" s="152"/>
      <c r="C158" s="153"/>
      <c r="D158" s="144">
        <f>D157/(COUNT(B143:C147,B110:C116,B121:C138,B149:C153)*2)</f>
        <v>0.76388888888888884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x14ac:dyDescent="0.3">
      <c r="A168" s="10" t="s">
        <v>123</v>
      </c>
      <c r="B168" s="130">
        <v>2</v>
      </c>
      <c r="C168" s="130"/>
      <c r="D168" s="138" t="s">
        <v>429</v>
      </c>
      <c r="E168" s="94"/>
      <c r="F168" s="204"/>
    </row>
    <row r="169" spans="1:7" x14ac:dyDescent="0.3">
      <c r="A169" s="7" t="s">
        <v>171</v>
      </c>
      <c r="B169" s="130">
        <v>2</v>
      </c>
      <c r="C169" s="130"/>
      <c r="D169" s="95"/>
      <c r="E169" s="94"/>
      <c r="F169" s="204"/>
    </row>
    <row r="170" spans="1:7" ht="17.25" x14ac:dyDescent="0.35">
      <c r="A170" s="260" t="s">
        <v>55</v>
      </c>
      <c r="B170" s="130">
        <v>2</v>
      </c>
      <c r="C170" s="136" t="s">
        <v>428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428</v>
      </c>
      <c r="D181" s="220" t="s">
        <v>429</v>
      </c>
      <c r="E181" s="106"/>
      <c r="F181" s="204"/>
      <c r="G181" s="127"/>
    </row>
    <row r="182" spans="1:7" ht="17.25" x14ac:dyDescent="0.35">
      <c r="A182" s="260" t="s">
        <v>223</v>
      </c>
      <c r="B182" s="130">
        <v>2</v>
      </c>
      <c r="C182" s="136" t="s">
        <v>428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428</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
        <v>428</v>
      </c>
      <c r="D186" s="242"/>
      <c r="E186" s="94"/>
      <c r="F186" s="204"/>
    </row>
    <row r="187" spans="1:7" x14ac:dyDescent="0.3">
      <c r="A187" s="70" t="s">
        <v>251</v>
      </c>
      <c r="B187" s="130">
        <v>2</v>
      </c>
      <c r="C187" s="130"/>
      <c r="D187" s="116"/>
      <c r="E187" s="94"/>
      <c r="F187" s="204"/>
    </row>
    <row r="188" spans="1:7" ht="21" customHeight="1" x14ac:dyDescent="0.3">
      <c r="A188" s="70" t="s">
        <v>170</v>
      </c>
      <c r="B188" s="130">
        <v>1</v>
      </c>
      <c r="C188" s="130"/>
      <c r="D188" s="116" t="s">
        <v>441</v>
      </c>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428</v>
      </c>
      <c r="D190" s="116" t="s">
        <v>442</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428</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6" t="s">
        <v>423</v>
      </c>
      <c r="E238" s="95" t="s">
        <v>424</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443</v>
      </c>
      <c r="E240" s="94"/>
      <c r="F240" s="204"/>
      <c r="G240" s="127"/>
    </row>
    <row r="241" spans="1:7" ht="49.5" x14ac:dyDescent="0.3">
      <c r="A241" s="8" t="s">
        <v>75</v>
      </c>
      <c r="B241" s="130">
        <v>0</v>
      </c>
      <c r="C241" s="130"/>
      <c r="D241" s="95" t="s">
        <v>425</v>
      </c>
      <c r="E241" s="95" t="s">
        <v>411</v>
      </c>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ht="49.5" x14ac:dyDescent="0.3">
      <c r="A260" s="219" t="s">
        <v>392</v>
      </c>
      <c r="B260" s="130">
        <v>1</v>
      </c>
      <c r="C260" s="131"/>
      <c r="D260" s="147" t="s">
        <v>412</v>
      </c>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0.84523809523809523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428</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444</v>
      </c>
      <c r="E293" s="106"/>
      <c r="F293" s="204"/>
      <c r="G293" s="214"/>
    </row>
    <row r="294" spans="1:7" s="16" customFormat="1" ht="17.25" x14ac:dyDescent="0.35">
      <c r="A294" s="261" t="s">
        <v>7</v>
      </c>
      <c r="B294" s="130">
        <v>2</v>
      </c>
      <c r="C294" s="136" t="s">
        <v>428</v>
      </c>
      <c r="D294" s="156"/>
      <c r="E294" s="106"/>
      <c r="F294" s="204"/>
      <c r="G294" s="214"/>
    </row>
    <row r="295" spans="1:7" s="16" customFormat="1" x14ac:dyDescent="0.3">
      <c r="A295" s="269" t="s">
        <v>375</v>
      </c>
      <c r="B295" s="130">
        <v>2</v>
      </c>
      <c r="C295" s="136" t="s">
        <v>428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428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
        <v>428</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
        <v>428</v>
      </c>
      <c r="D304" s="165" t="s">
        <v>445</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t="s">
        <v>446</v>
      </c>
      <c r="E309" s="116" t="s">
        <v>447</v>
      </c>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115.5" x14ac:dyDescent="0.3">
      <c r="A352" s="219" t="s">
        <v>392</v>
      </c>
      <c r="B352" s="130">
        <v>0</v>
      </c>
      <c r="C352" s="131"/>
      <c r="D352" s="116" t="s">
        <v>426</v>
      </c>
      <c r="E352" s="116" t="s">
        <v>414</v>
      </c>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1</v>
      </c>
      <c r="C436" s="130"/>
      <c r="D436" s="129" t="s">
        <v>415</v>
      </c>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33" x14ac:dyDescent="0.3">
      <c r="A453" s="6" t="s">
        <v>113</v>
      </c>
      <c r="B453" s="130">
        <v>1</v>
      </c>
      <c r="C453" s="130"/>
      <c r="D453" s="95" t="s">
        <v>413</v>
      </c>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416</v>
      </c>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43174</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t="s">
        <v>32</v>
      </c>
      <c r="C520" s="130"/>
      <c r="D520" s="95"/>
      <c r="E520" s="94"/>
      <c r="F520" s="204"/>
    </row>
    <row r="521" spans="1:7" ht="49.5" x14ac:dyDescent="0.3">
      <c r="A521" s="70" t="s">
        <v>390</v>
      </c>
      <c r="B521" s="130">
        <v>1</v>
      </c>
      <c r="C521" s="130"/>
      <c r="D521" s="95" t="s">
        <v>448</v>
      </c>
      <c r="E521" s="94"/>
      <c r="F521" s="204"/>
    </row>
    <row r="522" spans="1:7" ht="49.5" x14ac:dyDescent="0.3">
      <c r="A522" s="4" t="s">
        <v>47</v>
      </c>
      <c r="B522" s="130">
        <v>1</v>
      </c>
      <c r="C522" s="130"/>
      <c r="D522" s="95" t="s">
        <v>449</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450</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0.92833876221498368</v>
      </c>
    </row>
  </sheetData>
  <sheetProtection algorithmName="SHA-512" hashValue="jnEHTi2nfervXCURqY0cGRYnnFhSZjqRXbURFgkRg93y2JHpS/dTCHoVb4YyOcf7bw6aVSnE7oH/bz8iSTPq7g==" saltValue="NJ43pNGLi1WhDHOtFnFV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88:B93 B29:B37 B65:B83 B110:B116 B121:B138 B95:B98 B143:B147 B165:B171 B149:B152 B212:B221 B226:B243 B248:B255 B176:B194 B273:B284 B196:B199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99 B153 B200 B261 B313 B353 B386 B439 B476 B498 B512 B532 B41"/>
  </dataValidations>
  <pageMargins left="0.7" right="0.7" top="0.75" bottom="0.75" header="0.3" footer="0.3"/>
  <pageSetup paperSize="9" scale="37" orientation="portrait" r:id="rId1"/>
  <rowBreaks count="3" manualBreakCount="3">
    <brk id="85" max="6" man="1"/>
    <brk id="173"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90" zoomScaleNormal="90" zoomScaleSheetLayoutView="9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07"/>
      <c r="E1" s="307"/>
      <c r="F1" s="307"/>
      <c r="G1" s="307"/>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31" t="s">
        <v>50</v>
      </c>
      <c r="B6" s="331"/>
      <c r="C6" s="331"/>
      <c r="D6" s="331"/>
      <c r="E6" s="331"/>
      <c r="F6" s="331"/>
      <c r="G6" s="125"/>
    </row>
    <row r="7" spans="1:7" s="12" customFormat="1" ht="21.75" customHeight="1" x14ac:dyDescent="0.5">
      <c r="A7" s="309" t="str">
        <f>'A1 Exploitation'!A8:F8</f>
        <v>Midoun2</v>
      </c>
      <c r="B7" s="309"/>
      <c r="C7" s="309"/>
      <c r="D7" s="309"/>
      <c r="E7" s="309"/>
      <c r="F7" s="309"/>
      <c r="G7" s="125"/>
    </row>
    <row r="8" spans="1:7" s="12" customFormat="1" ht="24.75" x14ac:dyDescent="0.5">
      <c r="A8" s="14" t="s">
        <v>42</v>
      </c>
      <c r="B8" s="332" t="str">
        <f>'A1 Exploitation'!B9:F9</f>
        <v>Dr Mejed HENI et M Dhia MECHLAOUI</v>
      </c>
      <c r="C8" s="332"/>
      <c r="D8" s="332"/>
      <c r="E8" s="332"/>
      <c r="F8" s="332"/>
      <c r="G8" s="125"/>
    </row>
    <row r="9" spans="1:7" s="12" customFormat="1" ht="24.75" x14ac:dyDescent="0.5">
      <c r="A9" s="15" t="s">
        <v>44</v>
      </c>
      <c r="B9" s="333" t="str">
        <f>'A1 Exploitation'!B10:F10</f>
        <v>Chefs rayon</v>
      </c>
      <c r="C9" s="333"/>
      <c r="D9" s="333"/>
      <c r="E9" s="333"/>
      <c r="F9" s="333"/>
      <c r="G9" s="125"/>
    </row>
    <row r="10" spans="1:7" s="12" customFormat="1" ht="24.75" x14ac:dyDescent="0.5">
      <c r="A10" s="14" t="s">
        <v>43</v>
      </c>
      <c r="B10" s="330">
        <f>'A1 Exploitation'!B11:F11</f>
        <v>43174</v>
      </c>
      <c r="C10" s="330"/>
      <c r="D10" s="330"/>
      <c r="E10" s="330"/>
      <c r="F10" s="330"/>
      <c r="G10" s="125"/>
    </row>
    <row r="11" spans="1:7" s="12" customFormat="1" ht="24.75" x14ac:dyDescent="0.5">
      <c r="A11" s="14" t="s">
        <v>294</v>
      </c>
      <c r="B11" s="334">
        <f>D199</f>
        <v>0.88034188034188032</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ht="33" x14ac:dyDescent="0.3">
      <c r="A17" s="17" t="s">
        <v>269</v>
      </c>
      <c r="B17" s="94">
        <v>1</v>
      </c>
      <c r="C17" s="94"/>
      <c r="D17" s="95" t="s">
        <v>451</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417</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46.5" x14ac:dyDescent="0.35">
      <c r="A80" s="43" t="s">
        <v>167</v>
      </c>
      <c r="B80" s="100">
        <v>1</v>
      </c>
      <c r="C80" s="120" t="str">
        <f>IF(B80=0, -5, "0")</f>
        <v>0</v>
      </c>
      <c r="D80" s="107" t="s">
        <v>452</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25</v>
      </c>
    </row>
    <row r="85" spans="1:7" x14ac:dyDescent="0.3">
      <c r="A85" s="335" t="s">
        <v>295</v>
      </c>
      <c r="B85" s="336"/>
      <c r="C85" s="337"/>
      <c r="D85" s="33">
        <f>D84/(COUNT(B67:C83)*2)</f>
        <v>0.96153846153846156</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28</v>
      </c>
    </row>
    <row r="103" spans="1:7" x14ac:dyDescent="0.3">
      <c r="A103" s="335" t="s">
        <v>295</v>
      </c>
      <c r="B103" s="336"/>
      <c r="C103" s="337"/>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420</v>
      </c>
      <c r="E126" s="102"/>
      <c r="F126" s="94"/>
    </row>
    <row r="127" spans="1:7" ht="36" x14ac:dyDescent="0.35">
      <c r="A127" s="43" t="s">
        <v>213</v>
      </c>
      <c r="B127" s="111">
        <v>2</v>
      </c>
      <c r="C127" s="120" t="str">
        <f>IF(B127=0, -5, "0")</f>
        <v>0</v>
      </c>
      <c r="D127" s="107"/>
      <c r="E127" s="102"/>
      <c r="F127" s="94"/>
    </row>
    <row r="128" spans="1:7" ht="33.75" x14ac:dyDescent="0.35">
      <c r="A128" s="40" t="s">
        <v>236</v>
      </c>
      <c r="B128" s="111">
        <v>2</v>
      </c>
      <c r="C128" s="120" t="str">
        <f>IF(B128=0, -5, "0")</f>
        <v>0</v>
      </c>
      <c r="D128" s="95" t="s">
        <v>419</v>
      </c>
      <c r="E128" s="95"/>
      <c r="F128" s="94"/>
    </row>
    <row r="129" spans="1:7" x14ac:dyDescent="0.3">
      <c r="A129" s="20" t="s">
        <v>166</v>
      </c>
      <c r="B129" s="111">
        <v>2</v>
      </c>
      <c r="C129" s="121"/>
      <c r="D129" s="95"/>
      <c r="E129" s="95"/>
      <c r="F129" s="94"/>
    </row>
    <row r="130" spans="1:7" ht="36" x14ac:dyDescent="0.35">
      <c r="A130" s="43" t="s">
        <v>194</v>
      </c>
      <c r="B130" s="111">
        <v>0</v>
      </c>
      <c r="C130" s="120">
        <f>IF(B130=0, -5, "0")</f>
        <v>-5</v>
      </c>
      <c r="D130" s="95" t="s">
        <v>421</v>
      </c>
      <c r="E130" s="95" t="s">
        <v>422</v>
      </c>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14</v>
      </c>
    </row>
    <row r="134" spans="1:7" x14ac:dyDescent="0.3">
      <c r="A134" s="335" t="s">
        <v>295</v>
      </c>
      <c r="B134" s="336"/>
      <c r="C134" s="337"/>
      <c r="D134" s="32">
        <f>D133/(COUNT(B122:C132)*2)</f>
        <v>0.58333333333333337</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0</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0</v>
      </c>
      <c r="C145" s="120">
        <f>IF(B145=0, -5, "0")</f>
        <v>-5</v>
      </c>
      <c r="D145" s="129" t="s">
        <v>453</v>
      </c>
      <c r="E145" s="94" t="s">
        <v>454</v>
      </c>
      <c r="F145" s="94"/>
    </row>
    <row r="146" spans="1:7" x14ac:dyDescent="0.3">
      <c r="A146" s="23" t="s">
        <v>95</v>
      </c>
      <c r="B146" s="110">
        <v>2</v>
      </c>
      <c r="C146" s="95"/>
      <c r="D146" s="98"/>
      <c r="E146" s="94"/>
      <c r="F146" s="94"/>
    </row>
    <row r="147" spans="1:7" x14ac:dyDescent="0.3">
      <c r="A147" s="50" t="s">
        <v>214</v>
      </c>
      <c r="B147" s="110">
        <v>1</v>
      </c>
      <c r="C147" s="95"/>
      <c r="D147" s="98" t="s">
        <v>455</v>
      </c>
      <c r="E147" s="94"/>
      <c r="F147" s="94"/>
    </row>
    <row r="148" spans="1:7" x14ac:dyDescent="0.3">
      <c r="A148" s="17" t="s">
        <v>305</v>
      </c>
      <c r="B148" s="110">
        <v>2</v>
      </c>
      <c r="C148" s="95"/>
      <c r="D148" s="115"/>
      <c r="E148" s="94"/>
      <c r="F148" s="94"/>
    </row>
    <row r="149" spans="1:7" x14ac:dyDescent="0.3">
      <c r="A149" s="335" t="s">
        <v>36</v>
      </c>
      <c r="B149" s="336"/>
      <c r="C149" s="337"/>
      <c r="D149" s="248">
        <f>SUM(B137:C148)</f>
        <v>14</v>
      </c>
    </row>
    <row r="150" spans="1:7" x14ac:dyDescent="0.3">
      <c r="A150" s="335" t="s">
        <v>295</v>
      </c>
      <c r="B150" s="336"/>
      <c r="C150" s="337"/>
      <c r="D150" s="33">
        <f>D149/(COUNT(B137:C148)*2)</f>
        <v>0.53846153846153844</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456</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t="s">
        <v>457</v>
      </c>
      <c r="E181" s="95" t="s">
        <v>458</v>
      </c>
      <c r="F181" s="94"/>
    </row>
    <row r="182" spans="1:7" ht="49.5" x14ac:dyDescent="0.3">
      <c r="A182" s="52" t="s">
        <v>220</v>
      </c>
      <c r="B182" s="94">
        <v>1</v>
      </c>
      <c r="C182" s="94"/>
      <c r="D182" s="95" t="s">
        <v>459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7</v>
      </c>
    </row>
    <row r="187" spans="1:7" x14ac:dyDescent="0.3">
      <c r="A187" s="335" t="s">
        <v>295</v>
      </c>
      <c r="B187" s="336"/>
      <c r="C187" s="337"/>
      <c r="D187" s="33">
        <f>D186/(COUNT(B181:C185)*2)</f>
        <v>0.7</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6</v>
      </c>
    </row>
    <row r="195" spans="1:6" x14ac:dyDescent="0.3">
      <c r="A195" s="335" t="s">
        <v>295</v>
      </c>
      <c r="B195" s="336"/>
      <c r="C195" s="337"/>
      <c r="D195" s="33">
        <f>D194/(COUNT(B190:C193)*2)</f>
        <v>1</v>
      </c>
    </row>
    <row r="197" spans="1:6" ht="18" x14ac:dyDescent="0.35">
      <c r="A197" s="64" t="s">
        <v>246</v>
      </c>
      <c r="B197" s="63"/>
      <c r="C197" s="63"/>
      <c r="D197" s="293">
        <v>1</v>
      </c>
      <c r="E197" s="286"/>
      <c r="F197" s="287"/>
    </row>
    <row r="198" spans="1:6" ht="22.5" x14ac:dyDescent="0.3">
      <c r="A198" s="35" t="s">
        <v>322</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0.88034188034188032</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07"/>
      <c r="E1" s="307"/>
      <c r="F1" s="307"/>
      <c r="G1" s="307"/>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5">
      <c r="A7" s="308" t="s">
        <v>179</v>
      </c>
      <c r="B7" s="308"/>
      <c r="C7" s="308"/>
      <c r="D7" s="308"/>
      <c r="E7" s="308"/>
      <c r="F7" s="308"/>
      <c r="G7" s="125"/>
    </row>
    <row r="8" spans="1:7" ht="29.25" x14ac:dyDescent="0.5">
      <c r="A8" s="309" t="str">
        <f>'Page de garde'!D18</f>
        <v>Midoun2</v>
      </c>
      <c r="B8" s="309"/>
      <c r="C8" s="309"/>
      <c r="D8" s="309"/>
      <c r="E8" s="309"/>
      <c r="F8" s="309"/>
      <c r="G8" s="125"/>
    </row>
    <row r="9" spans="1:7" ht="24.75" x14ac:dyDescent="0.5">
      <c r="A9" s="14" t="s">
        <v>42</v>
      </c>
      <c r="B9" s="310"/>
      <c r="C9" s="310"/>
      <c r="D9" s="310"/>
      <c r="E9" s="310"/>
      <c r="F9" s="310"/>
      <c r="G9" s="125"/>
    </row>
    <row r="10" spans="1:7" ht="24.75" x14ac:dyDescent="0.5">
      <c r="A10" s="15" t="s">
        <v>44</v>
      </c>
      <c r="B10" s="311"/>
      <c r="C10" s="311"/>
      <c r="D10" s="311"/>
      <c r="E10" s="311"/>
      <c r="F10" s="311"/>
      <c r="G10" s="125"/>
    </row>
    <row r="11" spans="1:7" ht="24.75" x14ac:dyDescent="0.5">
      <c r="A11" s="14" t="s">
        <v>43</v>
      </c>
      <c r="B11" s="306"/>
      <c r="C11" s="306"/>
      <c r="D11" s="306"/>
      <c r="E11" s="306"/>
      <c r="F11" s="306"/>
      <c r="G11" s="125"/>
    </row>
    <row r="12" spans="1:7" ht="24.75" x14ac:dyDescent="0.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49"/>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49"/>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49"/>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07"/>
      <c r="E1" s="307"/>
      <c r="F1" s="307"/>
      <c r="G1" s="307"/>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31" t="s">
        <v>50</v>
      </c>
      <c r="B6" s="331"/>
      <c r="C6" s="331"/>
      <c r="D6" s="331"/>
      <c r="E6" s="331"/>
      <c r="F6" s="331"/>
      <c r="G6" s="125"/>
    </row>
    <row r="7" spans="1:7" s="12" customFormat="1" ht="21.75" customHeight="1" x14ac:dyDescent="0.5">
      <c r="A7" s="309" t="str">
        <f>'A2 Exploitation'!A8:F8</f>
        <v>Midoun2</v>
      </c>
      <c r="B7" s="309"/>
      <c r="C7" s="309"/>
      <c r="D7" s="309"/>
      <c r="E7" s="309"/>
      <c r="F7" s="309"/>
      <c r="G7" s="125"/>
    </row>
    <row r="8" spans="1:7" s="12" customFormat="1" ht="24.75" x14ac:dyDescent="0.5">
      <c r="A8" s="14" t="s">
        <v>42</v>
      </c>
      <c r="B8" s="332">
        <f>'A2 Exploitation'!B9:F9</f>
        <v>0</v>
      </c>
      <c r="C8" s="332"/>
      <c r="D8" s="332"/>
      <c r="E8" s="332"/>
      <c r="F8" s="332"/>
      <c r="G8" s="125"/>
    </row>
    <row r="9" spans="1:7" s="12" customFormat="1" ht="24.75" x14ac:dyDescent="0.5">
      <c r="A9" s="15" t="s">
        <v>44</v>
      </c>
      <c r="B9" s="333">
        <f>'A2 Exploitation'!B10:F10</f>
        <v>0</v>
      </c>
      <c r="C9" s="333"/>
      <c r="D9" s="333"/>
      <c r="E9" s="333"/>
      <c r="F9" s="333"/>
      <c r="G9" s="125"/>
    </row>
    <row r="10" spans="1:7" s="12" customFormat="1" ht="24.75" x14ac:dyDescent="0.5">
      <c r="A10" s="14" t="s">
        <v>43</v>
      </c>
      <c r="B10" s="330">
        <f>'A2 Exploitation'!B11:F11</f>
        <v>0</v>
      </c>
      <c r="C10" s="330"/>
      <c r="D10" s="330"/>
      <c r="E10" s="330"/>
      <c r="F10" s="330"/>
      <c r="G10" s="125"/>
    </row>
    <row r="11" spans="1:7" s="12" customFormat="1" ht="24.75" x14ac:dyDescent="0.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0">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8">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8">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8">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8">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8">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8">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8">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8">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8">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0">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8">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8">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8">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COUNTIF('A1 Technique'!F17:F193,"ok")</f>
        <v>0</v>
      </c>
      <c r="F197" s="287">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60" workbookViewId="0">
      <selection activeCell="D547" sqref="D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07"/>
      <c r="E1" s="307"/>
      <c r="F1" s="307"/>
      <c r="G1" s="307"/>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08" t="s">
        <v>179</v>
      </c>
      <c r="B7" s="308"/>
      <c r="C7" s="308"/>
      <c r="D7" s="308"/>
      <c r="E7" s="308"/>
      <c r="F7" s="308"/>
      <c r="G7" s="125"/>
    </row>
    <row r="8" spans="1:7" ht="29.25" x14ac:dyDescent="0.5">
      <c r="A8" s="309" t="str">
        <f>'Page de garde'!D18</f>
        <v>Midoun2</v>
      </c>
      <c r="B8" s="309"/>
      <c r="C8" s="309"/>
      <c r="D8" s="309"/>
      <c r="E8" s="309"/>
      <c r="F8" s="309"/>
      <c r="G8" s="125"/>
    </row>
    <row r="9" spans="1:7" ht="24.75" x14ac:dyDescent="0.5">
      <c r="A9" s="14" t="s">
        <v>42</v>
      </c>
      <c r="B9" s="310"/>
      <c r="C9" s="310"/>
      <c r="D9" s="310"/>
      <c r="E9" s="310"/>
      <c r="F9" s="310"/>
      <c r="G9" s="125"/>
    </row>
    <row r="10" spans="1:7" ht="24.75" x14ac:dyDescent="0.5">
      <c r="A10" s="15" t="s">
        <v>44</v>
      </c>
      <c r="B10" s="311"/>
      <c r="C10" s="311"/>
      <c r="D10" s="311"/>
      <c r="E10" s="311"/>
      <c r="F10" s="311"/>
      <c r="G10" s="125"/>
    </row>
    <row r="11" spans="1:7" ht="24.75" x14ac:dyDescent="0.5">
      <c r="A11" s="14" t="s">
        <v>43</v>
      </c>
      <c r="B11" s="306"/>
      <c r="C11" s="306"/>
      <c r="D11" s="306"/>
      <c r="E11" s="306"/>
      <c r="F11" s="306"/>
      <c r="G11" s="125"/>
    </row>
    <row r="12" spans="1:7" ht="24.75" x14ac:dyDescent="0.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07"/>
      <c r="E1" s="307"/>
      <c r="F1" s="307"/>
      <c r="G1" s="307"/>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31" t="s">
        <v>50</v>
      </c>
      <c r="B6" s="331"/>
      <c r="C6" s="331"/>
      <c r="D6" s="331"/>
      <c r="E6" s="331"/>
      <c r="F6" s="331"/>
      <c r="G6" s="125"/>
    </row>
    <row r="7" spans="1:7" s="12" customFormat="1" ht="21.75" customHeight="1" x14ac:dyDescent="0.5">
      <c r="A7" s="309" t="str">
        <f>'A3 Exploitation'!A8:F8</f>
        <v>Midoun2</v>
      </c>
      <c r="B7" s="309"/>
      <c r="C7" s="309"/>
      <c r="D7" s="309"/>
      <c r="E7" s="309"/>
      <c r="F7" s="309"/>
      <c r="G7" s="125"/>
    </row>
    <row r="8" spans="1:7" s="12" customFormat="1" ht="24.75" x14ac:dyDescent="0.5">
      <c r="A8" s="14" t="s">
        <v>42</v>
      </c>
      <c r="B8" s="332">
        <f>'A3 Exploitation'!B9:F9</f>
        <v>0</v>
      </c>
      <c r="C8" s="332"/>
      <c r="D8" s="332"/>
      <c r="E8" s="332"/>
      <c r="F8" s="332"/>
      <c r="G8" s="125"/>
    </row>
    <row r="9" spans="1:7" s="12" customFormat="1" ht="24.75" x14ac:dyDescent="0.5">
      <c r="A9" s="15" t="s">
        <v>44</v>
      </c>
      <c r="B9" s="333">
        <f>'A3 Exploitation'!B10:F10</f>
        <v>0</v>
      </c>
      <c r="C9" s="333"/>
      <c r="D9" s="333"/>
      <c r="E9" s="333"/>
      <c r="F9" s="333"/>
      <c r="G9" s="125"/>
    </row>
    <row r="10" spans="1:7" s="12" customFormat="1" ht="24.75" x14ac:dyDescent="0.5">
      <c r="A10" s="14" t="s">
        <v>43</v>
      </c>
      <c r="B10" s="330">
        <f>'A3 Exploitation'!B11:F11</f>
        <v>0</v>
      </c>
      <c r="C10" s="330"/>
      <c r="D10" s="330"/>
      <c r="E10" s="330"/>
      <c r="F10" s="330"/>
      <c r="G10" s="125"/>
    </row>
    <row r="11" spans="1:7" s="12" customFormat="1" ht="24.75" x14ac:dyDescent="0.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92">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91">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91">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91">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91">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91">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91">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91">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91">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91">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92">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91">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91">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91">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07"/>
      <c r="E1" s="307"/>
      <c r="F1" s="307"/>
      <c r="G1" s="307"/>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08" t="s">
        <v>179</v>
      </c>
      <c r="B7" s="308"/>
      <c r="C7" s="308"/>
      <c r="D7" s="308"/>
      <c r="E7" s="308"/>
      <c r="F7" s="308"/>
      <c r="G7" s="125"/>
    </row>
    <row r="8" spans="1:7" ht="29.25" x14ac:dyDescent="0.5">
      <c r="A8" s="309" t="str">
        <f>'Page de garde'!D18</f>
        <v>Midoun2</v>
      </c>
      <c r="B8" s="309"/>
      <c r="C8" s="309"/>
      <c r="D8" s="309"/>
      <c r="E8" s="309"/>
      <c r="F8" s="309"/>
      <c r="G8" s="125"/>
    </row>
    <row r="9" spans="1:7" ht="24.75" x14ac:dyDescent="0.5">
      <c r="A9" s="14" t="s">
        <v>42</v>
      </c>
      <c r="B9" s="310"/>
      <c r="C9" s="310"/>
      <c r="D9" s="310"/>
      <c r="E9" s="310"/>
      <c r="F9" s="310"/>
      <c r="G9" s="125"/>
    </row>
    <row r="10" spans="1:7" ht="24.75" x14ac:dyDescent="0.5">
      <c r="A10" s="15" t="s">
        <v>44</v>
      </c>
      <c r="B10" s="311"/>
      <c r="C10" s="311"/>
      <c r="D10" s="311"/>
      <c r="E10" s="311"/>
      <c r="F10" s="311"/>
      <c r="G10" s="125"/>
    </row>
    <row r="11" spans="1:7" ht="24.75" x14ac:dyDescent="0.5">
      <c r="A11" s="14" t="s">
        <v>43</v>
      </c>
      <c r="B11" s="306"/>
      <c r="C11" s="306"/>
      <c r="D11" s="306"/>
      <c r="E11" s="306"/>
      <c r="F11" s="306"/>
      <c r="G11" s="125"/>
    </row>
    <row r="12" spans="1:7" ht="24.75" x14ac:dyDescent="0.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07"/>
      <c r="E1" s="307"/>
      <c r="F1" s="307"/>
      <c r="G1" s="307"/>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31" t="s">
        <v>50</v>
      </c>
      <c r="B6" s="331"/>
      <c r="C6" s="331"/>
      <c r="D6" s="331"/>
      <c r="E6" s="331"/>
      <c r="F6" s="331"/>
      <c r="G6" s="125"/>
    </row>
    <row r="7" spans="1:7" s="12" customFormat="1" ht="21.75" customHeight="1" x14ac:dyDescent="0.5">
      <c r="A7" s="309" t="e">
        <f>#REF!</f>
        <v>#REF!</v>
      </c>
      <c r="B7" s="309"/>
      <c r="C7" s="309"/>
      <c r="D7" s="309"/>
      <c r="E7" s="309"/>
      <c r="F7" s="309"/>
      <c r="G7" s="125"/>
    </row>
    <row r="8" spans="1:7" s="12" customFormat="1" ht="24.75" x14ac:dyDescent="0.5">
      <c r="A8" s="14" t="s">
        <v>42</v>
      </c>
      <c r="B8" s="332">
        <f>'A4 Exploitation'!B9:F9</f>
        <v>0</v>
      </c>
      <c r="C8" s="332"/>
      <c r="D8" s="332"/>
      <c r="E8" s="332"/>
      <c r="F8" s="332"/>
      <c r="G8" s="125"/>
    </row>
    <row r="9" spans="1:7" s="12" customFormat="1" ht="24.75" x14ac:dyDescent="0.5">
      <c r="A9" s="15" t="s">
        <v>44</v>
      </c>
      <c r="B9" s="333">
        <f>'A4 Exploitation'!B10:F10</f>
        <v>0</v>
      </c>
      <c r="C9" s="333"/>
      <c r="D9" s="333"/>
      <c r="E9" s="333"/>
      <c r="F9" s="333"/>
      <c r="G9" s="125"/>
    </row>
    <row r="10" spans="1:7" s="12" customFormat="1" ht="24.75" x14ac:dyDescent="0.5">
      <c r="A10" s="14" t="s">
        <v>43</v>
      </c>
      <c r="B10" s="330">
        <f>'A4 Exploitation'!A8:F8</f>
        <v>0</v>
      </c>
      <c r="C10" s="330"/>
      <c r="D10" s="330"/>
      <c r="E10" s="330"/>
      <c r="F10" s="330"/>
      <c r="G10" s="125"/>
    </row>
    <row r="11" spans="1:7" s="12" customFormat="1" ht="24.75" x14ac:dyDescent="0.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45">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4">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4">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4">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4">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4">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4">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4">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4">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4">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4">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4">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4">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2018-02-22T14:54:44Z</cp:lastPrinted>
  <dcterms:created xsi:type="dcterms:W3CDTF">2015-10-03T07:44:26Z</dcterms:created>
  <dcterms:modified xsi:type="dcterms:W3CDTF">2018-03-22T08:33:26Z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