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CM Manouba\"/>
    </mc:Choice>
  </mc:AlternateContent>
  <bookViews>
    <workbookView xWindow="0" yWindow="0" windowWidth="20490" windowHeight="7755" tabRatio="99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A7" i="17" s="1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6" i="27"/>
  <c r="D185" i="27"/>
  <c r="D177" i="27"/>
  <c r="D176" i="27"/>
  <c r="C164" i="27"/>
  <c r="D168" i="27" s="1"/>
  <c r="D169" i="27" s="1"/>
  <c r="C156" i="27"/>
  <c r="C155" i="27"/>
  <c r="C154" i="27"/>
  <c r="C144" i="27"/>
  <c r="C143" i="27"/>
  <c r="C137" i="27"/>
  <c r="D148" i="27" s="1"/>
  <c r="D149" i="27" s="1"/>
  <c r="C131" i="27"/>
  <c r="C129" i="27"/>
  <c r="C127" i="27"/>
  <c r="C126" i="27"/>
  <c r="D132" i="27" s="1"/>
  <c r="D133" i="27" s="1"/>
  <c r="C115" i="27"/>
  <c r="C114" i="27"/>
  <c r="D117" i="27" s="1"/>
  <c r="D118" i="27" s="1"/>
  <c r="C111" i="27"/>
  <c r="C99" i="27"/>
  <c r="C98" i="27"/>
  <c r="C93" i="27"/>
  <c r="C92" i="27"/>
  <c r="C81" i="27"/>
  <c r="C79" i="27"/>
  <c r="C76" i="27"/>
  <c r="C75" i="27"/>
  <c r="C74" i="27"/>
  <c r="D83" i="27" s="1"/>
  <c r="D84" i="27" s="1"/>
  <c r="C60" i="27"/>
  <c r="C59" i="27"/>
  <c r="C55" i="27"/>
  <c r="D62" i="27" s="1"/>
  <c r="D63" i="27" s="1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6" i="25"/>
  <c r="D185" i="25"/>
  <c r="D177" i="25"/>
  <c r="D176" i="25"/>
  <c r="C164" i="25"/>
  <c r="D168" i="25" s="1"/>
  <c r="D169" i="25" s="1"/>
  <c r="C156" i="25"/>
  <c r="C155" i="25"/>
  <c r="C154" i="25"/>
  <c r="C144" i="25"/>
  <c r="C143" i="25"/>
  <c r="C137" i="25"/>
  <c r="D148" i="25" s="1"/>
  <c r="D149" i="25" s="1"/>
  <c r="C131" i="25"/>
  <c r="C129" i="25"/>
  <c r="C127" i="25"/>
  <c r="C126" i="25"/>
  <c r="D132" i="25" s="1"/>
  <c r="D133" i="25" s="1"/>
  <c r="C115" i="25"/>
  <c r="C114" i="25"/>
  <c r="C111" i="25"/>
  <c r="C99" i="25"/>
  <c r="C98" i="25"/>
  <c r="C93" i="25"/>
  <c r="C92" i="25"/>
  <c r="C81" i="25"/>
  <c r="C79" i="25"/>
  <c r="C76" i="25"/>
  <c r="C75" i="25"/>
  <c r="C74" i="25"/>
  <c r="D83" i="25" s="1"/>
  <c r="D84" i="25" s="1"/>
  <c r="C60" i="25"/>
  <c r="C59" i="25"/>
  <c r="C55" i="25"/>
  <c r="D62" i="25" s="1"/>
  <c r="D63" i="25" s="1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D148" i="23" s="1"/>
  <c r="D149" i="23" s="1"/>
  <c r="C131" i="23"/>
  <c r="C129" i="23"/>
  <c r="C127" i="23"/>
  <c r="C126" i="23"/>
  <c r="D132" i="23" s="1"/>
  <c r="D133" i="23" s="1"/>
  <c r="C115" i="23"/>
  <c r="C114" i="23"/>
  <c r="C111" i="23"/>
  <c r="C99" i="23"/>
  <c r="C98" i="23"/>
  <c r="C93" i="23"/>
  <c r="C92" i="23"/>
  <c r="C81" i="23"/>
  <c r="C79" i="23"/>
  <c r="C76" i="23"/>
  <c r="C75" i="23"/>
  <c r="C74" i="23"/>
  <c r="D83" i="23" s="1"/>
  <c r="D84" i="23" s="1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6" i="21"/>
  <c r="D185" i="21"/>
  <c r="D177" i="21"/>
  <c r="D176" i="21"/>
  <c r="C164" i="21"/>
  <c r="D168" i="21" s="1"/>
  <c r="D169" i="21" s="1"/>
  <c r="C156" i="21"/>
  <c r="C155" i="21"/>
  <c r="D160" i="21" s="1"/>
  <c r="D161" i="21" s="1"/>
  <c r="C154" i="21"/>
  <c r="C144" i="21"/>
  <c r="C143" i="21"/>
  <c r="C137" i="21"/>
  <c r="D148" i="21" s="1"/>
  <c r="D149" i="21" s="1"/>
  <c r="C131" i="21"/>
  <c r="C129" i="21"/>
  <c r="C127" i="21"/>
  <c r="C126" i="21"/>
  <c r="D132" i="21" s="1"/>
  <c r="D133" i="21" s="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D83" i="21" s="1"/>
  <c r="D84" i="21" s="1"/>
  <c r="C60" i="21"/>
  <c r="C59" i="21"/>
  <c r="C55" i="21"/>
  <c r="D62" i="21" s="1"/>
  <c r="D63" i="21" s="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D193" i="19"/>
  <c r="C190" i="19"/>
  <c r="D186" i="19"/>
  <c r="D185" i="19"/>
  <c r="D177" i="19"/>
  <c r="D176" i="19"/>
  <c r="C164" i="19"/>
  <c r="D168" i="19" s="1"/>
  <c r="D169" i="19" s="1"/>
  <c r="C156" i="19"/>
  <c r="C155" i="19"/>
  <c r="D160" i="19" s="1"/>
  <c r="D161" i="19" s="1"/>
  <c r="C154" i="19"/>
  <c r="C144" i="19"/>
  <c r="C143" i="19"/>
  <c r="C137" i="19"/>
  <c r="D148" i="19" s="1"/>
  <c r="D149" i="19" s="1"/>
  <c r="C131" i="19"/>
  <c r="C129" i="19"/>
  <c r="C127" i="19"/>
  <c r="C126" i="19"/>
  <c r="D132" i="19" s="1"/>
  <c r="D133" i="19" s="1"/>
  <c r="C115" i="19"/>
  <c r="C114" i="19"/>
  <c r="D117" i="19" s="1"/>
  <c r="D118" i="19" s="1"/>
  <c r="C111" i="19"/>
  <c r="C99" i="19"/>
  <c r="C98" i="19"/>
  <c r="C93" i="19"/>
  <c r="C92" i="19"/>
  <c r="C81" i="19"/>
  <c r="C79" i="19"/>
  <c r="C76" i="19"/>
  <c r="C75" i="19"/>
  <c r="C74" i="19"/>
  <c r="D83" i="19" s="1"/>
  <c r="D84" i="19" s="1"/>
  <c r="C60" i="19"/>
  <c r="C59" i="19"/>
  <c r="C55" i="19"/>
  <c r="D62" i="19" s="1"/>
  <c r="D63" i="19" s="1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D415" i="26"/>
  <c r="D416" i="26" s="1"/>
  <c r="C413" i="26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D302" i="26"/>
  <c r="D303" i="26" s="1"/>
  <c r="C300" i="26"/>
  <c r="A292" i="26"/>
  <c r="C279" i="26"/>
  <c r="C277" i="26"/>
  <c r="C271" i="26"/>
  <c r="C260" i="26"/>
  <c r="C256" i="26"/>
  <c r="C251" i="26"/>
  <c r="A249" i="26"/>
  <c r="C236" i="26"/>
  <c r="D242" i="26" s="1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D146" i="26" s="1"/>
  <c r="C129" i="26"/>
  <c r="C127" i="26"/>
  <c r="C125" i="26"/>
  <c r="C121" i="26"/>
  <c r="D134" i="26" s="1"/>
  <c r="D135" i="26" s="1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D81" i="26" s="1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D451" i="24" s="1"/>
  <c r="D452" i="24" s="1"/>
  <c r="C439" i="24"/>
  <c r="A436" i="24"/>
  <c r="C426" i="24"/>
  <c r="C423" i="24"/>
  <c r="D429" i="24" s="1"/>
  <c r="C419" i="24"/>
  <c r="D415" i="24"/>
  <c r="D416" i="24" s="1"/>
  <c r="C413" i="24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D349" i="24" s="1"/>
  <c r="D350" i="24" s="1"/>
  <c r="C333" i="24"/>
  <c r="C331" i="24"/>
  <c r="D336" i="24" s="1"/>
  <c r="D337" i="24" s="1"/>
  <c r="C330" i="24"/>
  <c r="A325" i="24"/>
  <c r="C315" i="24"/>
  <c r="C311" i="24"/>
  <c r="D318" i="24" s="1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D206" i="24" s="1"/>
  <c r="D207" i="24" s="1"/>
  <c r="A193" i="24"/>
  <c r="C180" i="24"/>
  <c r="C176" i="24"/>
  <c r="C174" i="24"/>
  <c r="C172" i="24"/>
  <c r="C160" i="24"/>
  <c r="D163" i="24" s="1"/>
  <c r="A153" i="24"/>
  <c r="C143" i="24"/>
  <c r="C141" i="24"/>
  <c r="C140" i="24"/>
  <c r="D146" i="24" s="1"/>
  <c r="C129" i="24"/>
  <c r="C127" i="24"/>
  <c r="C125" i="24"/>
  <c r="C121" i="24"/>
  <c r="D134" i="24" s="1"/>
  <c r="D135" i="24" s="1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D81" i="24" s="1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D388" i="22" s="1"/>
  <c r="D389" i="22" s="1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D206" i="22" s="1"/>
  <c r="D207" i="22" s="1"/>
  <c r="C195" i="22"/>
  <c r="A193" i="22"/>
  <c r="C180" i="22"/>
  <c r="C176" i="22"/>
  <c r="C174" i="22"/>
  <c r="C172" i="22"/>
  <c r="D186" i="22" s="1"/>
  <c r="D187" i="22" s="1"/>
  <c r="C160" i="22"/>
  <c r="D163" i="22" s="1"/>
  <c r="A153" i="22"/>
  <c r="C143" i="22"/>
  <c r="C141" i="22"/>
  <c r="C140" i="22"/>
  <c r="D146" i="22" s="1"/>
  <c r="C129" i="22"/>
  <c r="C127" i="22"/>
  <c r="C125" i="22"/>
  <c r="C121" i="22"/>
  <c r="D134" i="22" s="1"/>
  <c r="D135" i="22" s="1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D54" i="22" s="1"/>
  <c r="D55" i="22" s="1"/>
  <c r="A44" i="22"/>
  <c r="C33" i="22"/>
  <c r="D37" i="22" s="1"/>
  <c r="C28" i="22"/>
  <c r="D23" i="22"/>
  <c r="D24" i="22" s="1"/>
  <c r="A17" i="22"/>
  <c r="A8" i="22"/>
  <c r="D503" i="20"/>
  <c r="C498" i="20"/>
  <c r="D500" i="20" s="1"/>
  <c r="C477" i="20"/>
  <c r="C476" i="20"/>
  <c r="D491" i="20" s="1"/>
  <c r="D492" i="20" s="1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D346" i="20"/>
  <c r="C341" i="20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D285" i="20" s="1"/>
  <c r="C260" i="20"/>
  <c r="C256" i="20"/>
  <c r="C251" i="20"/>
  <c r="A249" i="20"/>
  <c r="C236" i="20"/>
  <c r="C235" i="20"/>
  <c r="C224" i="20"/>
  <c r="C222" i="20"/>
  <c r="C214" i="20"/>
  <c r="C211" i="20"/>
  <c r="D229" i="20" s="1"/>
  <c r="D230" i="20" s="1"/>
  <c r="C204" i="20"/>
  <c r="C203" i="20"/>
  <c r="C195" i="20"/>
  <c r="A193" i="20"/>
  <c r="C180" i="20"/>
  <c r="C176" i="20"/>
  <c r="C174" i="20"/>
  <c r="C172" i="20"/>
  <c r="D186" i="20" s="1"/>
  <c r="D187" i="20" s="1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37" i="20" s="1"/>
  <c r="D38" i="20" s="1"/>
  <c r="D23" i="20"/>
  <c r="D24" i="20" s="1"/>
  <c r="A17" i="20"/>
  <c r="A8" i="20"/>
  <c r="C498" i="18"/>
  <c r="D500" i="18" s="1"/>
  <c r="C477" i="18"/>
  <c r="C476" i="18"/>
  <c r="D491" i="18" s="1"/>
  <c r="D492" i="18" s="1"/>
  <c r="C467" i="18"/>
  <c r="D470" i="18" s="1"/>
  <c r="D471" i="18" s="1"/>
  <c r="D461" i="18"/>
  <c r="D462" i="18" s="1"/>
  <c r="D448" i="18"/>
  <c r="D451" i="18" s="1"/>
  <c r="D452" i="18" s="1"/>
  <c r="D442" i="18"/>
  <c r="D443" i="18" s="1"/>
  <c r="C439" i="18"/>
  <c r="A436" i="18"/>
  <c r="C426" i="18"/>
  <c r="C423" i="18"/>
  <c r="C419" i="18"/>
  <c r="D415" i="18"/>
  <c r="D416" i="18" s="1"/>
  <c r="C413" i="18"/>
  <c r="A406" i="18"/>
  <c r="C396" i="18"/>
  <c r="C395" i="18"/>
  <c r="D399" i="18" s="1"/>
  <c r="C387" i="18"/>
  <c r="C384" i="18"/>
  <c r="D388" i="18" s="1"/>
  <c r="D389" i="18" s="1"/>
  <c r="C374" i="18"/>
  <c r="C369" i="18"/>
  <c r="D379" i="18" s="1"/>
  <c r="D380" i="18" s="1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D206" i="18" s="1"/>
  <c r="D207" i="18" s="1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C107" i="18"/>
  <c r="D110" i="18" s="1"/>
  <c r="D111" i="18" s="1"/>
  <c r="A100" i="18"/>
  <c r="C87" i="18"/>
  <c r="D93" i="18" s="1"/>
  <c r="D94" i="18" s="1"/>
  <c r="C76" i="18"/>
  <c r="C75" i="18"/>
  <c r="C70" i="18"/>
  <c r="C64" i="18"/>
  <c r="C62" i="18"/>
  <c r="D81" i="18" s="1"/>
  <c r="C53" i="18"/>
  <c r="C51" i="18"/>
  <c r="D54" i="18" s="1"/>
  <c r="D55" i="18" s="1"/>
  <c r="A44" i="18"/>
  <c r="C33" i="18"/>
  <c r="C28" i="18"/>
  <c r="D37" i="18" s="1"/>
  <c r="D23" i="18"/>
  <c r="D24" i="18" s="1"/>
  <c r="A17" i="18"/>
  <c r="A8" i="18"/>
  <c r="C419" i="16"/>
  <c r="C423" i="16"/>
  <c r="D318" i="20" l="1"/>
  <c r="D263" i="18"/>
  <c r="D264" i="18" s="1"/>
  <c r="D336" i="20"/>
  <c r="D337" i="20" s="1"/>
  <c r="D429" i="20"/>
  <c r="D263" i="26"/>
  <c r="D264" i="26" s="1"/>
  <c r="D451" i="26"/>
  <c r="D452" i="26" s="1"/>
  <c r="D186" i="18"/>
  <c r="D187" i="18" s="1"/>
  <c r="D229" i="18"/>
  <c r="D230" i="18" s="1"/>
  <c r="D285" i="18"/>
  <c r="D318" i="18"/>
  <c r="D336" i="18"/>
  <c r="D337" i="18" s="1"/>
  <c r="D429" i="18"/>
  <c r="D54" i="20"/>
  <c r="D55" i="20" s="1"/>
  <c r="D81" i="20"/>
  <c r="D134" i="20"/>
  <c r="D135" i="20" s="1"/>
  <c r="D146" i="20"/>
  <c r="D206" i="20"/>
  <c r="D207" i="20" s="1"/>
  <c r="D242" i="20"/>
  <c r="D263" i="20"/>
  <c r="D264" i="20" s="1"/>
  <c r="D379" i="20"/>
  <c r="D380" i="20" s="1"/>
  <c r="D388" i="20"/>
  <c r="D389" i="20" s="1"/>
  <c r="D399" i="20"/>
  <c r="D81" i="22"/>
  <c r="D110" i="22"/>
  <c r="D111" i="22" s="1"/>
  <c r="D229" i="22"/>
  <c r="D230" i="22" s="1"/>
  <c r="D242" i="22"/>
  <c r="D263" i="22"/>
  <c r="D264" i="22" s="1"/>
  <c r="D285" i="22"/>
  <c r="D318" i="22"/>
  <c r="D336" i="22"/>
  <c r="D337" i="22" s="1"/>
  <c r="D429" i="22"/>
  <c r="D451" i="22"/>
  <c r="D452" i="22" s="1"/>
  <c r="D186" i="24"/>
  <c r="D187" i="24" s="1"/>
  <c r="D229" i="24"/>
  <c r="D230" i="24" s="1"/>
  <c r="D242" i="24"/>
  <c r="D263" i="24"/>
  <c r="D264" i="24" s="1"/>
  <c r="D285" i="24"/>
  <c r="D443" i="24"/>
  <c r="D186" i="26"/>
  <c r="D187" i="26" s="1"/>
  <c r="D229" i="26"/>
  <c r="D230" i="26" s="1"/>
  <c r="D285" i="26"/>
  <c r="D318" i="26"/>
  <c r="D336" i="26"/>
  <c r="D337" i="26" s="1"/>
  <c r="D429" i="26"/>
  <c r="D101" i="19"/>
  <c r="D102" i="19" s="1"/>
  <c r="D101" i="21"/>
  <c r="D102" i="21" s="1"/>
  <c r="D101" i="23"/>
  <c r="D102" i="23" s="1"/>
  <c r="D117" i="23"/>
  <c r="D118" i="23" s="1"/>
  <c r="D160" i="23"/>
  <c r="D161" i="23" s="1"/>
  <c r="D101" i="25"/>
  <c r="D102" i="25" s="1"/>
  <c r="D117" i="25"/>
  <c r="D118" i="25" s="1"/>
  <c r="D160" i="25"/>
  <c r="D161" i="25" s="1"/>
  <c r="D101" i="27"/>
  <c r="D102" i="27" s="1"/>
  <c r="D160" i="27"/>
  <c r="D161" i="27" s="1"/>
  <c r="D40" i="18"/>
  <c r="D41" i="18" s="1"/>
  <c r="D40" i="24"/>
  <c r="D41" i="24" s="1"/>
  <c r="D40" i="26"/>
  <c r="D41" i="26" s="1"/>
  <c r="D197" i="27"/>
  <c r="D198" i="27" s="1"/>
  <c r="B11" i="27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7" i="19"/>
  <c r="D198" i="19" s="1"/>
  <c r="B11" i="19" s="1"/>
  <c r="D194" i="19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D430" i="26"/>
  <c r="D501" i="26"/>
  <c r="D96" i="26"/>
  <c r="D97" i="26" s="1"/>
  <c r="D82" i="26"/>
  <c r="D147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88" i="24"/>
  <c r="D289" i="24" s="1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96" i="24"/>
  <c r="D97" i="24" s="1"/>
  <c r="D82" i="24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430" i="22"/>
  <c r="D82" i="22"/>
  <c r="D96" i="22"/>
  <c r="D97" i="22" s="1"/>
  <c r="D149" i="22"/>
  <c r="D150" i="22" s="1"/>
  <c r="D243" i="22"/>
  <c r="D245" i="22"/>
  <c r="D246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96" i="20"/>
  <c r="D97" i="20" s="1"/>
  <c r="D82" i="20"/>
  <c r="D245" i="20"/>
  <c r="D246" i="20" s="1"/>
  <c r="D243" i="20"/>
  <c r="D451" i="20"/>
  <c r="D452" i="20" s="1"/>
  <c r="D347" i="20"/>
  <c r="D40" i="20"/>
  <c r="D41" i="20" s="1"/>
  <c r="D449" i="20"/>
  <c r="D286" i="18"/>
  <c r="D288" i="18"/>
  <c r="D289" i="18" s="1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349" i="26" l="1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B192" i="29"/>
  <c r="B191" i="29"/>
  <c r="B188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A7" i="25" l="1"/>
  <c r="A7" i="27"/>
  <c r="A7" i="19"/>
  <c r="A7" i="21"/>
  <c r="A7" i="23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<sst xmlns="http://schemas.openxmlformats.org/spreadsheetml/2006/main" count="4644" uniqueCount="455">
  <si>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</si>
  <si>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</si>
  <si>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</si>
  <si>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</si>
  <si>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</si>
  <si>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</si>
  <si>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</si>
  <si>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</si>
  <si>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</si>
  <si>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</si>
  <si>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</si>
  <si>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</si>
  <si>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</si>
  <si>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</si>
  <si>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</si>
  <si>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</si>
  <si>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</si>
  <si>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</si>
  <si>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</si>
  <si>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</si>
  <si>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</si>
  <si>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</si>
  <si>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</si>
  <si>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</si>
  <si>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</si>
  <si>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</si>
  <si>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</si>
  <si>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</si>
  <si>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</si>
  <si>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</si>
  <si>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</si>
  <si>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</si>
  <si>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</si>
  <si>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</si>
  <si>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</si>
  <si>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</si>
  <si>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</si>
  <si>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</si>
  <si>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</si>
  <si>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</si>
  <si>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</si>
  <si>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</si>
  <si>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</si>
  <si>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</si>
  <si>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</si>
  <si>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</si>
  <si>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</si>
  <si>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</si>
  <si>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</si>
  <si>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</si>
  <si>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</si>
  <si>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</si>
  <si>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</si>
  <si>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</si>
  <si>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</si>
  <si>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</si>
  <si>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</si>
  <si>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</si>
  <si>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</si>
  <si>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</si>
  <si>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</si>
  <si>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</si>
  <si>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</si>
  <si>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</si>
  <si>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</si>
  <si>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</si>
  <si>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</si>
  <si>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</si>
  <si>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</si>
  <si>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</si>
  <si>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</si>
  <si>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</si>
  <si>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</si>
  <si>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</si>
  <si>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</si>
  <si>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</si>
  <si>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</si>
  <si>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</si>
  <si>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</si>
  <si>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</si>
  <si>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</si>
  <si>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</si>
  <si>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</si>
  <si>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</si>
  <si>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</si>
  <si>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</si>
  <si>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</si>
  <si>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</si>
  <si>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</si>
  <si>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</si>
  <si>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</si>
  <si>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</si>
  <si>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</si>
  <si>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</si>
  <si>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</si>
  <si>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</si>
  <si>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</si>
  <si>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</si>
  <si>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</si>
  <si>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</si>
  <si>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</si>
  <si>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</si>
  <si>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</si>
  <si>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</si>
  <si>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</si>
  <si>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</si>
  <si>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</si>
  <si>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</si>
  <si>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</si>
  <si>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</si>
  <si>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</si>
  <si>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</si>
  <si>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</si>
  <si>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</si>
  <si>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</si>
  <si>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</si>
  <si>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</si>
  <si>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</si>
  <si>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</si>
  <si>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</si>
  <si>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</si>
  <si>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</si>
  <si>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</si>
  <si>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</si>
  <si>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</si>
  <si>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</si>
  <si>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</si>
  <si>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</si>
  <si>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</si>
  <si>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</si>
  <si>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</si>
  <si>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</si>
  <si>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</si>
  <si>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</si>
  <si>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</si>
  <si>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</si>
  <si>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</si>
  <si>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</si>
  <si>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</si>
  <si>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</si>
  <si>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</si>
  <si>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</si>
  <si>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</si>
  <si>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</si>
  <si>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</si>
  <si>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</si>
  <si>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</si>
  <si>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</si>
  <si>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</si>
  <si>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</si>
  <si>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</si>
  <si>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</si>
  <si>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</si>
  <si>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</si>
  <si>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</si>
  <si>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</si>
  <si>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</si>
  <si>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</si>
  <si>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</si>
  <si>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</si>
  <si>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</si>
  <si>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</si>
  <si>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</si>
  <si>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</si>
  <si>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</si>
  <si>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</si>
  <si>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</si>
  <si>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</si>
  <si>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</si>
  <si>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</si>
  <si>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</si>
  <si>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</si>
  <si>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</si>
  <si>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</si>
  <si>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</si>
  <si>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</si>
  <si>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</si>
  <si>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</si>
  <si>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</si>
  <si>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</si>
  <si>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</si>
  <si>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</si>
  <si>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</si>
  <si>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</si>
  <si>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</si>
  <si>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</si>
  <si>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</si>
  <si>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</si>
  <si>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</si>
  <si>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</si>
  <si>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</si>
  <si>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</si>
  <si>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</si>
  <si>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</si>
  <si>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</si>
  <si>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</si>
  <si>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</si>
  <si>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</si>
  <si>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</si>
  <si>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</si>
  <si>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</si>
  <si>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</si>
  <si>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</si>
  <si>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</si>
  <si>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</si>
  <si>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</si>
  <si>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</si>
  <si>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</si>
  <si>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</si>
  <si>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</si>
  <si>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</si>
  <si>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</si>
  <si>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</si>
  <si>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</si>
  <si>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</si>
  <si>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</si>
  <si>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</si>
  <si>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</si>
  <si>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</si>
  <si>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</si>
  <si>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</si>
  <si>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</si>
  <si>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</si>
  <si>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</si>
  <si>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</si>
  <si>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</si>
  <si>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</si>
  <si>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</si>
  <si>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</si>
  <si>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</si>
  <si>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</si>
  <si>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</si>
  <si>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</si>
  <si>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</si>
  <si>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</si>
  <si>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</si>
  <si>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</si>
  <si>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</si>
  <si>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</si>
  <si>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</si>
  <si>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</si>
  <si>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</si>
  <si>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</si>
  <si>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</si>
  <si>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</si>
  <si>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</si>
  <si>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</si>
  <si>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</si>
  <si>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</si>
  <si>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</si>
  <si>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</si>
  <si>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</si>
  <si>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</si>
  <si>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</si>
  <si>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</si>
  <si>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</si>
  <si>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</si>
  <si>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</si>
  <si>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</si>
  <si>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</si>
  <si>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</si>
  <si>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</si>
  <si>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</si>
  <si>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</si>
  <si>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</si>
  <si>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</si>
  <si>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</si>
  <si>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</si>
  <si>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</si>
  <si>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</si>
  <si>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</si>
  <si>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</si>
  <si>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</si>
  <si>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</si>
  <si>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</si>
  <si>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</si>
  <si>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</si>
  <si>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</si>
  <si>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</si>
  <si>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</si>
  <si>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</si>
  <si>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</si>
  <si>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</si>
  <si>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</si>
  <si>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</si>
  <si>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</si>
  <si>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</si>
  <si>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</si>
  <si>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</si>
  <si>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</si>
  <si>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</si>
  <si>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</si>
  <si>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</si>
  <si>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</si>
  <si>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</si>
  <si>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</si>
  <si>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</si>
  <si>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</si>
  <si>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</si>
  <si>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</si>
  <si>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</si>
  <si>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</si>
  <si>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</si>
  <si>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</si>
  <si>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</si>
  <si>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</si>
  <si>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</si>
  <si>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</si>
  <si>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</si>
  <si>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</si>
  <si>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</si>
  <si>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</si>
  <si>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</si>
  <si>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</si>
  <si>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</si>
  <si>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</si>
  <si>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</si>
  <si>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</si>
  <si>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</si>
  <si>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</si>
  <si>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</si>
  <si>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</si>
  <si>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</si>
  <si>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</si>
  <si>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</si>
  <si>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</si>
  <si>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</si>
  <si>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</si>
  <si>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</si>
  <si>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</si>
  <si>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</si>
  <si>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</si>
  <si>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</si>
  <si>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</si>
  <si>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</si>
  <si>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</si>
  <si>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</si>
  <si>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</si>
  <si>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</si>
  <si>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</si>
  <si>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</si>
  <si>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</si>
  <si>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</si>
  <si>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</si>
  <si>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</si>
  <si>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</si>
  <si>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</si>
  <si>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</si>
  <si>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</si>
  <si>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</si>
  <si>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</si>
  <si>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</si>
  <si>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</si>
  <si>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</si>
  <si>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</si>
  <si>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</si>
  <si>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</si>
  <si>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</si>
  <si>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</si>
  <si>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</si>
  <si>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</si>
  <si>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</si>
  <si>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</si>
  <si>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</si>
  <si>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</si>
  <si>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</si>
  <si>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</si>
  <si>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</si>
  <si>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</si>
  <si>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</si>
  <si>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</si>
  <si>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</si>
  <si>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</si>
  <si>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</si>
  <si>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</si>
  <si>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</si>
  <si>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</si>
  <si>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</si>
  <si>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</si>
  <si>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</si>
  <si>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</si>
  <si>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</si>
  <si>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</si>
  <si>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</si>
  <si>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</si>
  <si>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</si>
  <si>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</si>
  <si>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</si>
  <si>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</si>
  <si>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</si>
  <si>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</si>
  <si>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</si>
  <si>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</si>
  <si>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</si>
  <si>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</si>
  <si>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</si>
  <si>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</si>
  <si>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</si>
  <si>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</si>
  <si>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</si>
  <si>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</si>
  <si>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</si>
  <si>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</si>
  <si>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</si>
  <si>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</si>
  <si>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</si>
  <si>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</si>
  <si>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</si>
  <si>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</si>
  <si>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</si>
  <si>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</si>
  <si>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Durée d'exposition des produits</t>
  </si>
  <si>
    <t>Mme Sameh SLAIMI &amp; M. Haithem BOUGAALECH</t>
  </si>
  <si>
    <t>Le local poubelle n'est pas climatisé</t>
  </si>
  <si>
    <t>prévoir un système de climatisation du local</t>
  </si>
  <si>
    <t>Les instructions sont imprimées en couleur noir et blanc</t>
  </si>
  <si>
    <t>Renforcer le nettoyage à ce niveau</t>
  </si>
  <si>
    <t>Les horaires de sortie de la poubelle ne sont pas fixés</t>
  </si>
  <si>
    <t>Manouba</t>
  </si>
  <si>
    <t>Directeur magasin Mr. Chawki REZGUI</t>
  </si>
  <si>
    <t>Le quai de réception manquait de propreté</t>
  </si>
  <si>
    <t xml:space="preserve">Rangement insuffisant </t>
  </si>
  <si>
    <t xml:space="preserve">Absence d'aération dans le local, une élévation de la température à été constaté </t>
  </si>
  <si>
    <t xml:space="preserve">Prévoir un système d'aération </t>
  </si>
  <si>
    <t>Température de la chambre froide 
affichée : 5,1°C
mesurée : 5,5°C</t>
  </si>
  <si>
    <t>La vérification du thermomètre du mois de mars 2017 n'était pas conforme.</t>
  </si>
  <si>
    <t>1/ Afficher l'instruction de séparation de décontamination
2/ Le local dispose d'une plonge à 2 bacs. Afficher le protocole correspondant (2bacs)</t>
  </si>
  <si>
    <t>Température du linéaire des produits préemballés
Affiché : 11°C
Mesuré : 10°C</t>
  </si>
  <si>
    <t xml:space="preserve">Le linéaire des légumes et celui des produits préemballés manquaient de propreté. </t>
  </si>
  <si>
    <t xml:space="preserve">Espace de stockage insuffisant et propreté insuffisante </t>
  </si>
  <si>
    <t>Propreté moyenne</t>
  </si>
  <si>
    <t xml:space="preserve">1/ Les sacs de sucre sont entreposés sur des palettes en bois. Cette pratique est proscrite. 
2/ Les sacs de sucre sont entreposés à l'entrée du magasin et à côté de la poubelle, cet emplacement favorise la contamination croisée  </t>
  </si>
  <si>
    <t>1/ Transvaser les sacs sur des palettes en PVC afin de protéger ce produit.
2/ Changer l'emplacement des palettes de sucre</t>
  </si>
  <si>
    <t>Taux d'humidité 57°C</t>
  </si>
  <si>
    <t>Température du meuble des surgelés
affiché : -15,9
mesuré : -16,7</t>
  </si>
  <si>
    <t xml:space="preserve">Présence de piqûres de moisissures sur les supports de fromage </t>
  </si>
  <si>
    <t>Absence de cache du distributeur de papier commun</t>
  </si>
  <si>
    <t>L'appreil DEIV du rayon fruits et légumes est situé sur le linéaire des légumes. Les cadavres d'insectes risquent de tomber sur les produits exposés</t>
  </si>
  <si>
    <t>Le quai de réception manquait d'étanchièté</t>
  </si>
  <si>
    <t>Les dernières analyses datent depuis 21/03/2016</t>
  </si>
  <si>
    <t>Mettre à jour l'état des analyses de l'année 2017</t>
  </si>
  <si>
    <t>Absence de plan d'action des analyses non conformes</t>
  </si>
  <si>
    <t>Le système GTC n'est pas fonctionnel</t>
  </si>
  <si>
    <t>Le revêtement du sol de la chambre froide est écaillé</t>
  </si>
  <si>
    <t>Chambre froide pâtisserie : Présence de rouille au niveau de la jointure du sol</t>
  </si>
  <si>
    <t>1/ La portière de l'appareil UV ne ferme pas
2/ Les plaques de cuisson à pain sont usés, la couche anti-adhésive est écaillée
3/ Linéaire des gâteaux : Les portes étiquettes sont usées</t>
  </si>
  <si>
    <t>La liste des ingrédients du kaak dattes (fournisseur: Société Essaada de Pâtisserie Tunisienne) ne mentionne pas l'existence du sésame présent dans le produit. La non-conformité est d'ordre réglementaire (AM:03/09/2008). Aviser le fournisseur sur cet écart.</t>
  </si>
  <si>
    <t>L'afficheur de la température du linéaire des gâteaux n'est pas fonctionnel
Température mesurée 5,2°C</t>
  </si>
  <si>
    <t>Le linéaire des gâteaux n'était pas propre</t>
  </si>
  <si>
    <t>Les meubles d'exposition (baguette et cake) sont usés</t>
  </si>
  <si>
    <t>Le fraise en barquette est moisi. Renforcer le tri au niveau du linéaire et du stockage</t>
  </si>
  <si>
    <t xml:space="preserve">Le carrelage du sol de la réserve est crevassé </t>
  </si>
  <si>
    <t>La vitre de la fenêtre du sanitaire des hommes est brisée</t>
  </si>
  <si>
    <t>le thermomètre n’est plus fiable si l’écart est &gt; 2°C</t>
  </si>
  <si>
    <t>1/ Présence de boite de conserve de tomate cabosées. Renforcer le tri
2/ Entreposage des produits à même le sol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</si>
</sst>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Alignment="1">
      <alignment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  <xf numFmtId="165" fontId="11" fillId="14" borderId="1" xfId="0" applyNumberFormat="1" applyFont="1" applyFill="1" applyBorder="1" applyAlignment="1" applyProtection="1">
      <alignment horizontal="center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71392"/>
        <c:axId val="219571952"/>
      </c:barChart>
      <c:catAx>
        <c:axId val="21957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71952"/>
        <c:crosses val="autoZero"/>
        <c:auto val="1"/>
        <c:lblAlgn val="ctr"/>
        <c:lblOffset val="100"/>
        <c:noMultiLvlLbl val="0"/>
      </c:catAx>
      <c:valAx>
        <c:axId val="219571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7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158288"/>
        <c:axId val="221158848"/>
      </c:barChart>
      <c:catAx>
        <c:axId val="22115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158848"/>
        <c:crosses val="autoZero"/>
        <c:auto val="1"/>
        <c:lblAlgn val="ctr"/>
        <c:lblOffset val="100"/>
        <c:noMultiLvlLbl val="0"/>
      </c:catAx>
      <c:valAx>
        <c:axId val="22115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15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161648"/>
        <c:axId val="221162208"/>
      </c:barChart>
      <c:catAx>
        <c:axId val="22116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162208"/>
        <c:crosses val="autoZero"/>
        <c:auto val="1"/>
        <c:lblAlgn val="ctr"/>
        <c:lblOffset val="100"/>
        <c:noMultiLvlLbl val="0"/>
      </c:catAx>
      <c:valAx>
        <c:axId val="22116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16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165008"/>
        <c:axId val="221294560"/>
      </c:barChart>
      <c:catAx>
        <c:axId val="22116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294560"/>
        <c:crosses val="autoZero"/>
        <c:auto val="1"/>
        <c:lblAlgn val="ctr"/>
        <c:lblOffset val="100"/>
        <c:noMultiLvlLbl val="0"/>
      </c:catAx>
      <c:valAx>
        <c:axId val="221294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16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297360"/>
        <c:axId val="221297920"/>
      </c:barChart>
      <c:catAx>
        <c:axId val="22129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297920"/>
        <c:crosses val="autoZero"/>
        <c:auto val="1"/>
        <c:lblAlgn val="ctr"/>
        <c:lblOffset val="100"/>
        <c:noMultiLvlLbl val="0"/>
      </c:catAx>
      <c:valAx>
        <c:axId val="221297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29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300720"/>
        <c:axId val="221301280"/>
      </c:barChart>
      <c:catAx>
        <c:axId val="22130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301280"/>
        <c:crosses val="autoZero"/>
        <c:auto val="1"/>
        <c:lblAlgn val="ctr"/>
        <c:lblOffset val="100"/>
        <c:noMultiLvlLbl val="0"/>
      </c:catAx>
      <c:valAx>
        <c:axId val="22130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30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640368"/>
        <c:axId val="221640928"/>
      </c:barChart>
      <c:catAx>
        <c:axId val="22164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640928"/>
        <c:crosses val="autoZero"/>
        <c:auto val="1"/>
        <c:lblAlgn val="ctr"/>
        <c:lblOffset val="100"/>
        <c:noMultiLvlLbl val="0"/>
      </c:catAx>
      <c:valAx>
        <c:axId val="221640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64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0.89682539682539686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643728"/>
        <c:axId val="221644288"/>
      </c:barChart>
      <c:catAx>
        <c:axId val="22164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644288"/>
        <c:crosses val="autoZero"/>
        <c:auto val="1"/>
        <c:lblAlgn val="ctr"/>
        <c:lblOffset val="100"/>
        <c:noMultiLvlLbl val="0"/>
      </c:catAx>
      <c:valAx>
        <c:axId val="22164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64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0.93065693430656937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216816"/>
        <c:axId val="222217376"/>
      </c:barChart>
      <c:catAx>
        <c:axId val="22221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217376"/>
        <c:crosses val="autoZero"/>
        <c:auto val="1"/>
        <c:lblAlgn val="ctr"/>
        <c:lblOffset val="100"/>
        <c:noMultiLvlLbl val="0"/>
      </c:catAx>
      <c:valAx>
        <c:axId val="22221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216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0.91374116556598306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2220176"/>
        <c:axId val="222220736"/>
        <c:extLst/>
      </c:barChart>
      <c:catAx>
        <c:axId val="2222201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220736"/>
        <c:crosses val="autoZero"/>
        <c:auto val="1"/>
        <c:lblAlgn val="ctr"/>
        <c:lblOffset val="100"/>
        <c:noMultiLvlLbl val="0"/>
      </c:catAx>
      <c:valAx>
        <c:axId val="2222207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22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2223536"/>
        <c:axId val="222167104"/>
        <c:extLst/>
      </c:barChart>
      <c:catAx>
        <c:axId val="22222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167104"/>
        <c:crosses val="autoZero"/>
        <c:auto val="1"/>
        <c:lblAlgn val="ctr"/>
        <c:lblOffset val="100"/>
        <c:noMultiLvlLbl val="0"/>
      </c:catAx>
      <c:valAx>
        <c:axId val="22216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22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0.92647058823529416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74752"/>
        <c:axId val="219575312"/>
      </c:barChart>
      <c:catAx>
        <c:axId val="21957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75312"/>
        <c:crosses val="autoZero"/>
        <c:auto val="1"/>
        <c:lblAlgn val="ctr"/>
        <c:lblOffset val="100"/>
        <c:noMultiLvlLbl val="0"/>
      </c:catAx>
      <c:valAx>
        <c:axId val="219575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7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324256"/>
        <c:axId val="220324816"/>
      </c:barChart>
      <c:catAx>
        <c:axId val="22032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324816"/>
        <c:crosses val="autoZero"/>
        <c:auto val="1"/>
        <c:lblAlgn val="ctr"/>
        <c:lblOffset val="100"/>
        <c:noMultiLvlLbl val="0"/>
      </c:catAx>
      <c:valAx>
        <c:axId val="22032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32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327616"/>
        <c:axId val="220328176"/>
      </c:barChart>
      <c:catAx>
        <c:axId val="2203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328176"/>
        <c:crosses val="autoZero"/>
        <c:auto val="1"/>
        <c:lblAlgn val="ctr"/>
        <c:lblOffset val="100"/>
        <c:noMultiLvlLbl val="0"/>
      </c:catAx>
      <c:valAx>
        <c:axId val="22032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32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330976"/>
        <c:axId val="220475824"/>
      </c:barChart>
      <c:catAx>
        <c:axId val="22033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475824"/>
        <c:crosses val="autoZero"/>
        <c:auto val="1"/>
        <c:lblAlgn val="ctr"/>
        <c:lblOffset val="100"/>
        <c:noMultiLvlLbl val="0"/>
      </c:catAx>
      <c:valAx>
        <c:axId val="22047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330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478624"/>
        <c:axId val="220479184"/>
      </c:barChart>
      <c:catAx>
        <c:axId val="22047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479184"/>
        <c:crosses val="autoZero"/>
        <c:auto val="1"/>
        <c:lblAlgn val="ctr"/>
        <c:lblOffset val="100"/>
        <c:noMultiLvlLbl val="0"/>
      </c:catAx>
      <c:valAx>
        <c:axId val="220479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47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481984"/>
        <c:axId val="220482544"/>
      </c:barChart>
      <c:catAx>
        <c:axId val="22048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482544"/>
        <c:crosses val="autoZero"/>
        <c:auto val="1"/>
        <c:lblAlgn val="ctr"/>
        <c:lblOffset val="100"/>
        <c:noMultiLvlLbl val="0"/>
      </c:catAx>
      <c:valAx>
        <c:axId val="22048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48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0.8214285714285714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869232"/>
        <c:axId val="220869792"/>
      </c:barChart>
      <c:catAx>
        <c:axId val="22086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869792"/>
        <c:crosses val="autoZero"/>
        <c:auto val="1"/>
        <c:lblAlgn val="ctr"/>
        <c:lblOffset val="100"/>
        <c:noMultiLvlLbl val="0"/>
      </c:catAx>
      <c:valAx>
        <c:axId val="220869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86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872592"/>
        <c:axId val="220873152"/>
      </c:barChart>
      <c:catAx>
        <c:axId val="22087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873152"/>
        <c:crosses val="autoZero"/>
        <c:auto val="1"/>
        <c:lblAlgn val="ctr"/>
        <c:lblOffset val="100"/>
        <c:noMultiLvlLbl val="0"/>
      </c:catAx>
      <c:valAx>
        <c:axId val="220873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87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="60" zoomScaleNormal="100" workbookViewId="0">
      <selection activeCell="B43" sqref="B43:C43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68" t="s">
        <v>379</v>
      </c>
      <c r="B18" s="268"/>
      <c r="C18" s="268"/>
      <c r="D18" s="269" t="s">
        <v>418</v>
      </c>
      <c r="E18" s="269"/>
      <c r="F18" s="269"/>
      <c r="G18" s="269"/>
      <c r="H18" s="269"/>
      <c r="I18" s="269"/>
      <c r="J18" s="269"/>
      <c r="K18" s="269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0" t="s">
        <v>380</v>
      </c>
      <c r="B21" s="270"/>
      <c r="C21" s="270"/>
      <c r="D21" s="270"/>
      <c r="E21" s="270"/>
      <c r="F21" s="270"/>
      <c r="G21" s="270"/>
      <c r="H21" s="270"/>
      <c r="I21" s="270"/>
      <c r="J21" s="270"/>
      <c r="K21" s="270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1" t="s">
        <v>382</v>
      </c>
      <c r="C23" s="271"/>
      <c r="D23" s="199"/>
      <c r="E23" s="199"/>
      <c r="F23" s="199"/>
      <c r="G23" s="199"/>
      <c r="H23" s="199"/>
      <c r="I23" s="199"/>
      <c r="J23" s="198" t="str">
        <f>D18</f>
        <v>Manouba</v>
      </c>
    </row>
    <row r="24" spans="1:11" ht="33" customHeight="1" x14ac:dyDescent="0.25">
      <c r="A24" s="207" t="s">
        <v>383</v>
      </c>
      <c r="B24" s="272">
        <f>AVERAGE('A1 Exploitation'!D505,'A1 Technique'!D198)</f>
        <v>0.91374116556598306</v>
      </c>
      <c r="C24" s="272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2">
        <f>AVERAGE('A2 Exploitation'!D506,'A2 Technique'!D198)</f>
        <v>0</v>
      </c>
      <c r="C25" s="272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2">
        <f>AVERAGE('A3 Exploitation'!D506,'A3 Technique'!D198)</f>
        <v>0</v>
      </c>
      <c r="C26" s="272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2">
        <f>AVERAGE('A4 Exploitation'!D506,'A4 Technique'!D198)</f>
        <v>0</v>
      </c>
      <c r="C27" s="272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2">
        <f>AVERAGE('A5 Exploitation'!D506,'A5 Technique'!D198)</f>
        <v>0</v>
      </c>
      <c r="C28" s="272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2">
        <f>AVERAGE('A6 Exploitation'!D506,'A6 Technique'!D198)</f>
        <v>0</v>
      </c>
      <c r="C29" s="272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1" t="s">
        <v>389</v>
      </c>
      <c r="C33" s="271"/>
      <c r="D33" s="199"/>
      <c r="E33" s="199"/>
      <c r="F33" s="199"/>
      <c r="G33" s="199"/>
      <c r="H33" s="199"/>
      <c r="I33" s="199"/>
      <c r="J33" s="198" t="str">
        <f>D18</f>
        <v>Manouba</v>
      </c>
    </row>
    <row r="34" spans="1:10" ht="33" customHeight="1" x14ac:dyDescent="0.25">
      <c r="A34" s="207" t="s">
        <v>383</v>
      </c>
      <c r="B34" s="272">
        <f>'A1 Exploitation'!D505</f>
        <v>0.93065693430656937</v>
      </c>
      <c r="C34" s="272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2">
        <f>'A2 Exploitation'!D506</f>
        <v>0</v>
      </c>
      <c r="C35" s="272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2">
        <f>'A3 Exploitation'!D506</f>
        <v>0</v>
      </c>
      <c r="C36" s="272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2">
        <f>'A4 Exploitation'!D506</f>
        <v>0</v>
      </c>
      <c r="C37" s="272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2">
        <f>'A5 Exploitation'!D506</f>
        <v>0</v>
      </c>
      <c r="C38" s="272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2">
        <f>'A6 Exploitation'!D506</f>
        <v>0</v>
      </c>
      <c r="C39" s="272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3" t="s">
        <v>390</v>
      </c>
      <c r="C42" s="273"/>
      <c r="D42" s="199"/>
      <c r="E42" s="199"/>
      <c r="F42" s="199"/>
      <c r="G42" s="199"/>
      <c r="H42" s="199"/>
      <c r="I42" s="199"/>
      <c r="J42" s="198" t="str">
        <f>D18</f>
        <v>Manouba</v>
      </c>
    </row>
    <row r="43" spans="1:10" ht="33" customHeight="1" x14ac:dyDescent="0.25">
      <c r="A43" s="207" t="s">
        <v>383</v>
      </c>
      <c r="B43" s="272">
        <f>AVERAGE('A1 Exploitation'!D503, 'A1 Technique'!D196)</f>
        <v>0.95</v>
      </c>
      <c r="C43" s="272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2">
        <f>AVERAGE('A2 Exploitation'!D504, 'A2 Technique'!D196)</f>
        <v>0</v>
      </c>
      <c r="C44" s="272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2">
        <f>AVERAGE('A3 Exploitation'!D504, 'A3 Technique'!D196)</f>
        <v>0</v>
      </c>
      <c r="C45" s="272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2">
        <f>AVERAGE('A4 Exploitation'!D504, 'A4 Technique'!D196)</f>
        <v>0</v>
      </c>
      <c r="C46" s="272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2">
        <f>AVERAGE('A5 Exploitation'!D504, 'A5 Technique'!D196)</f>
        <v>0</v>
      </c>
      <c r="C47" s="272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2">
        <f>AVERAGE('A6 Exploitation'!D504, 'A6 Technique'!D196)</f>
        <v>0</v>
      </c>
      <c r="C48" s="272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1" t="s">
        <v>391</v>
      </c>
      <c r="C51" s="271"/>
      <c r="D51" s="199"/>
      <c r="E51" s="199"/>
      <c r="F51" s="199"/>
      <c r="G51" s="199"/>
      <c r="H51" s="199"/>
      <c r="I51" s="199"/>
      <c r="J51" s="198" t="str">
        <f>D18</f>
        <v>Manouba</v>
      </c>
    </row>
    <row r="52" spans="1:10" ht="33" customHeight="1" x14ac:dyDescent="0.25">
      <c r="A52" s="207" t="s">
        <v>383</v>
      </c>
      <c r="B52" s="274">
        <f>'A1 Exploitation'!D41</f>
        <v>0.91666666666666663</v>
      </c>
      <c r="C52" s="274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4">
        <f>'A2 Exploitation'!D41</f>
        <v>0</v>
      </c>
      <c r="C53" s="274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4">
        <f>'A3 Exploitation'!D41</f>
        <v>0</v>
      </c>
      <c r="C54" s="274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4">
        <f>'A4 Exploitation'!D41</f>
        <v>0</v>
      </c>
      <c r="C55" s="274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4">
        <f>'A5 Exploitation'!D41</f>
        <v>0</v>
      </c>
      <c r="C56" s="274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4">
        <f>'A6 Exploitation'!D41</f>
        <v>0</v>
      </c>
      <c r="C57" s="274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1" t="s">
        <v>392</v>
      </c>
      <c r="C60" s="271"/>
      <c r="D60" s="199"/>
      <c r="E60" s="199"/>
      <c r="F60" s="199"/>
      <c r="G60" s="199"/>
      <c r="H60" s="199"/>
      <c r="I60" s="199"/>
      <c r="J60" s="198" t="str">
        <f>D18</f>
        <v>Manouba</v>
      </c>
    </row>
    <row r="61" spans="1:10" ht="33" customHeight="1" x14ac:dyDescent="0.25">
      <c r="A61" s="207" t="s">
        <v>383</v>
      </c>
      <c r="B61" s="272">
        <f>'A1 Exploitation'!D97</f>
        <v>0.92647058823529416</v>
      </c>
      <c r="C61" s="272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2">
        <f>'A2 Exploitation'!D97</f>
        <v>0</v>
      </c>
      <c r="C62" s="272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2">
        <f>'A3 Exploitation'!D97</f>
        <v>0</v>
      </c>
      <c r="C63" s="272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2">
        <f>'A4 Exploitation'!D97</f>
        <v>0</v>
      </c>
      <c r="C64" s="272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2">
        <f>'A5 Exploitation'!D97</f>
        <v>0</v>
      </c>
      <c r="C65" s="272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2">
        <f>'A6 Exploitation'!D97</f>
        <v>0</v>
      </c>
      <c r="C66" s="272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1" t="s">
        <v>393</v>
      </c>
      <c r="C69" s="271"/>
      <c r="D69" s="199"/>
      <c r="E69" s="199"/>
      <c r="F69" s="199"/>
      <c r="G69" s="199"/>
      <c r="H69" s="199"/>
      <c r="I69" s="199"/>
      <c r="J69" s="198" t="str">
        <f>D18</f>
        <v>Manouba</v>
      </c>
    </row>
    <row r="70" spans="1:10" ht="33" customHeight="1" x14ac:dyDescent="0.25">
      <c r="A70" s="207" t="s">
        <v>383</v>
      </c>
      <c r="B70" s="272" t="e">
        <f>'A1 Exploitation'!D150</f>
        <v>#DIV/0!</v>
      </c>
      <c r="C70" s="272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2">
        <f>'A2 Exploitation'!D150</f>
        <v>0</v>
      </c>
      <c r="C71" s="272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2">
        <f>'A3 Exploitation'!D150</f>
        <v>0</v>
      </c>
      <c r="C72" s="272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2">
        <f>'A4 Exploitation'!D150</f>
        <v>0</v>
      </c>
      <c r="C73" s="272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2">
        <f>'A5 Exploitation'!D150</f>
        <v>0</v>
      </c>
      <c r="C74" s="272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2">
        <f>'A6 Exploitation'!D150</f>
        <v>0</v>
      </c>
      <c r="C75" s="272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1" t="s">
        <v>394</v>
      </c>
      <c r="C78" s="271"/>
      <c r="D78" s="199"/>
      <c r="E78" s="199"/>
      <c r="F78" s="199"/>
      <c r="G78" s="199"/>
      <c r="H78" s="199"/>
      <c r="I78" s="199"/>
      <c r="J78" s="198" t="str">
        <f>D18</f>
        <v>Manouba</v>
      </c>
    </row>
    <row r="79" spans="1:10" ht="33" customHeight="1" x14ac:dyDescent="0.25">
      <c r="A79" s="207" t="s">
        <v>383</v>
      </c>
      <c r="B79" s="272" t="e">
        <f>'A1 Exploitation'!D190</f>
        <v>#DIV/0!</v>
      </c>
      <c r="C79" s="272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2">
        <f>'A2 Exploitation'!D190</f>
        <v>0</v>
      </c>
      <c r="C80" s="272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2">
        <f>'A3 Exploitation'!D190</f>
        <v>0</v>
      </c>
      <c r="C81" s="272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2">
        <f>'A4 Exploitation'!D190</f>
        <v>0</v>
      </c>
      <c r="C82" s="272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2">
        <f>'A5 Exploitation'!D190</f>
        <v>0</v>
      </c>
      <c r="C83" s="272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2">
        <f>'A6 Exploitation'!D190</f>
        <v>0</v>
      </c>
      <c r="C84" s="272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1" t="s">
        <v>395</v>
      </c>
      <c r="C87" s="271"/>
      <c r="D87" s="199"/>
      <c r="E87" s="199"/>
      <c r="F87" s="199"/>
      <c r="G87" s="199"/>
      <c r="H87" s="199"/>
      <c r="I87" s="199"/>
      <c r="J87" s="198" t="str">
        <f>D18</f>
        <v>Manouba</v>
      </c>
    </row>
    <row r="88" spans="1:10" ht="33" customHeight="1" x14ac:dyDescent="0.25">
      <c r="A88" s="207" t="s">
        <v>383</v>
      </c>
      <c r="B88" s="272" t="e">
        <f>'A1 Exploitation'!D246</f>
        <v>#DIV/0!</v>
      </c>
      <c r="C88" s="272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2">
        <f>'A2 Exploitation'!D246</f>
        <v>0</v>
      </c>
      <c r="C89" s="272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2">
        <f>'A3 Exploitation'!D246</f>
        <v>0</v>
      </c>
      <c r="C90" s="272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2">
        <f>'A4 Exploitation'!D246</f>
        <v>0</v>
      </c>
      <c r="C91" s="272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2">
        <f>'A5 Exploitation'!D246</f>
        <v>0</v>
      </c>
      <c r="C92" s="272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2">
        <f>'A6 Exploitation'!D246</f>
        <v>0</v>
      </c>
      <c r="C93" s="272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1" t="s">
        <v>396</v>
      </c>
      <c r="C96" s="271"/>
      <c r="D96" s="199"/>
      <c r="E96" s="199"/>
      <c r="F96" s="199"/>
      <c r="G96" s="199"/>
      <c r="H96" s="199"/>
      <c r="I96" s="199"/>
      <c r="J96" s="198" t="str">
        <f>D18</f>
        <v>Manouba</v>
      </c>
    </row>
    <row r="97" spans="1:10" ht="33" customHeight="1" x14ac:dyDescent="0.25">
      <c r="A97" s="207" t="s">
        <v>383</v>
      </c>
      <c r="B97" s="272" t="e">
        <f>'A1 Exploitation'!D289</f>
        <v>#DIV/0!</v>
      </c>
      <c r="C97" s="272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2">
        <f>'A2 Exploitation'!D289</f>
        <v>0</v>
      </c>
      <c r="C98" s="272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2">
        <f>'A3 Exploitation'!D289</f>
        <v>0</v>
      </c>
      <c r="C99" s="272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2">
        <f>'A4 Exploitation'!D289</f>
        <v>0</v>
      </c>
      <c r="C100" s="272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2">
        <f>'A5 Exploitation'!D289</f>
        <v>0</v>
      </c>
      <c r="C101" s="272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2">
        <f>'A6 Exploitation'!D289</f>
        <v>0</v>
      </c>
      <c r="C102" s="272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1" t="s">
        <v>397</v>
      </c>
      <c r="C105" s="271"/>
      <c r="D105" s="199"/>
      <c r="E105" s="199"/>
      <c r="F105" s="199"/>
      <c r="G105" s="199"/>
      <c r="H105" s="199"/>
      <c r="I105" s="199"/>
      <c r="J105" s="198" t="str">
        <f>D18</f>
        <v>Manouba</v>
      </c>
    </row>
    <row r="106" spans="1:10" ht="33" customHeight="1" x14ac:dyDescent="0.25">
      <c r="A106" s="207" t="s">
        <v>383</v>
      </c>
      <c r="B106" s="272">
        <f>'A1 Exploitation'!D322</f>
        <v>0.92105263157894735</v>
      </c>
      <c r="C106" s="272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2">
        <f>'A2 Exploitation'!D322</f>
        <v>0</v>
      </c>
      <c r="C107" s="272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2">
        <f>'A3 Exploitation'!D322</f>
        <v>0</v>
      </c>
      <c r="C108" s="272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2">
        <f>'A4 Exploitation'!D322</f>
        <v>0</v>
      </c>
      <c r="C109" s="272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2">
        <f>'A5 Exploitation'!D322</f>
        <v>0</v>
      </c>
      <c r="C110" s="272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2">
        <f>'A6 Exploitation'!D322</f>
        <v>0</v>
      </c>
      <c r="C111" s="272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1" t="s">
        <v>398</v>
      </c>
      <c r="C114" s="271"/>
      <c r="D114" s="199"/>
      <c r="E114" s="199"/>
      <c r="F114" s="199"/>
      <c r="G114" s="199"/>
      <c r="H114" s="199"/>
      <c r="I114" s="199"/>
      <c r="J114" s="198" t="str">
        <f>D18</f>
        <v>Manouba</v>
      </c>
    </row>
    <row r="115" spans="1:10" ht="33" customHeight="1" x14ac:dyDescent="0.25">
      <c r="A115" s="207" t="s">
        <v>383</v>
      </c>
      <c r="B115" s="272">
        <f>'A1 Exploitation'!D350</f>
        <v>0.8214285714285714</v>
      </c>
      <c r="C115" s="272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2">
        <f>'A2 Exploitation'!D350</f>
        <v>0</v>
      </c>
      <c r="C116" s="272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2">
        <f>'A3 Exploitation'!D350</f>
        <v>0</v>
      </c>
      <c r="C117" s="272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2">
        <f>'A4 Exploitation'!D350</f>
        <v>0</v>
      </c>
      <c r="C118" s="272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2">
        <f>'A5 Exploitation'!D350</f>
        <v>0</v>
      </c>
      <c r="C119" s="272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2">
        <f>'A6 Exploitation'!D350</f>
        <v>0</v>
      </c>
      <c r="C120" s="272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1" t="s">
        <v>399</v>
      </c>
      <c r="C123" s="271"/>
      <c r="D123" s="199"/>
      <c r="E123" s="199"/>
      <c r="F123" s="199"/>
      <c r="G123" s="199"/>
      <c r="H123" s="199"/>
      <c r="I123" s="199"/>
      <c r="J123" s="198" t="str">
        <f>D18</f>
        <v>Manouba</v>
      </c>
    </row>
    <row r="124" spans="1:10" ht="33" customHeight="1" x14ac:dyDescent="0.25">
      <c r="A124" s="207" t="s">
        <v>383</v>
      </c>
      <c r="B124" s="272">
        <f>'A1 Exploitation'!D403</f>
        <v>0.9838709677419355</v>
      </c>
      <c r="C124" s="272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2">
        <f>'A2 Exploitation'!D403</f>
        <v>0</v>
      </c>
      <c r="C125" s="272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2">
        <f>'A3 Exploitation'!D403</f>
        <v>0</v>
      </c>
      <c r="C126" s="272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2">
        <f>'A4 Exploitation'!D403</f>
        <v>0</v>
      </c>
      <c r="C127" s="272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2">
        <f>'A5 Exploitation'!D403</f>
        <v>0</v>
      </c>
      <c r="C128" s="272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2">
        <f>'A6 Exploitation'!D403</f>
        <v>0</v>
      </c>
      <c r="C129" s="272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1" t="s">
        <v>400</v>
      </c>
      <c r="C132" s="271"/>
      <c r="D132" s="199"/>
      <c r="E132" s="199"/>
      <c r="F132" s="199"/>
      <c r="G132" s="199"/>
      <c r="H132" s="199"/>
      <c r="I132" s="199"/>
      <c r="J132" s="198" t="str">
        <f>D18</f>
        <v>Manouba</v>
      </c>
    </row>
    <row r="133" spans="1:10" ht="33" customHeight="1" x14ac:dyDescent="0.25">
      <c r="A133" s="207" t="s">
        <v>383</v>
      </c>
      <c r="B133" s="272" t="e">
        <f>'A1 Exploitation'!D433</f>
        <v>#DIV/0!</v>
      </c>
      <c r="C133" s="272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2">
        <f>'A2 Exploitation'!D434</f>
        <v>0</v>
      </c>
      <c r="C134" s="272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2">
        <f>'A3 Exploitation'!D434</f>
        <v>0</v>
      </c>
      <c r="C135" s="272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2">
        <f>'A4 Exploitation'!D434</f>
        <v>0</v>
      </c>
      <c r="C136" s="272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2">
        <f>'A5 Exploitation'!D434</f>
        <v>0</v>
      </c>
      <c r="C137" s="272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2">
        <f>'A6 Exploitation'!D434</f>
        <v>0</v>
      </c>
      <c r="C138" s="272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1" t="s">
        <v>401</v>
      </c>
      <c r="C141" s="271"/>
      <c r="D141" s="199"/>
      <c r="E141" s="199"/>
      <c r="F141" s="199"/>
      <c r="G141" s="199"/>
      <c r="H141" s="199"/>
      <c r="I141" s="199"/>
      <c r="J141" s="198" t="str">
        <f>D18</f>
        <v>Manouba</v>
      </c>
    </row>
    <row r="142" spans="1:10" ht="33" customHeight="1" x14ac:dyDescent="0.25">
      <c r="A142" s="207" t="s">
        <v>383</v>
      </c>
      <c r="B142" s="272">
        <f>'A1 Exploitation'!D452</f>
        <v>1</v>
      </c>
      <c r="C142" s="272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2">
        <f>'A2 Exploitation'!D453</f>
        <v>0</v>
      </c>
      <c r="C143" s="272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2">
        <f>'A3 Exploitation'!D453</f>
        <v>0</v>
      </c>
      <c r="C144" s="272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2">
        <f>'A4 Exploitation'!D453</f>
        <v>0</v>
      </c>
      <c r="C145" s="272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2">
        <f>'A5 Exploitation'!D453</f>
        <v>0</v>
      </c>
      <c r="C146" s="272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2">
        <f>'A6 Exploitation'!D453</f>
        <v>0</v>
      </c>
      <c r="C147" s="272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1" t="s">
        <v>402</v>
      </c>
      <c r="C150" s="271"/>
      <c r="D150" s="199"/>
      <c r="E150" s="199"/>
      <c r="F150" s="199"/>
      <c r="G150" s="199"/>
      <c r="H150" s="199"/>
      <c r="I150" s="199"/>
      <c r="J150" s="198" t="str">
        <f>D18</f>
        <v>Manouba</v>
      </c>
    </row>
    <row r="151" spans="1:10" ht="33" customHeight="1" x14ac:dyDescent="0.25">
      <c r="A151" s="207" t="s">
        <v>383</v>
      </c>
      <c r="B151" s="272">
        <f>'A1 Exploitation'!D462</f>
        <v>0.875</v>
      </c>
      <c r="C151" s="272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2">
        <f>'A2 Exploitation'!D463</f>
        <v>0</v>
      </c>
      <c r="C152" s="272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2">
        <f>'A3 Exploitation'!D463</f>
        <v>0</v>
      </c>
      <c r="C153" s="272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2">
        <f>'A4 Exploitation'!D463</f>
        <v>0</v>
      </c>
      <c r="C154" s="272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2">
        <f>'A5 Exploitation'!D463</f>
        <v>0</v>
      </c>
      <c r="C155" s="272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2">
        <f>'A6 Exploitation'!D463</f>
        <v>0</v>
      </c>
      <c r="C156" s="272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1" t="s">
        <v>403</v>
      </c>
      <c r="C159" s="271"/>
      <c r="D159" s="199"/>
      <c r="E159" s="199"/>
      <c r="F159" s="199"/>
      <c r="G159" s="199"/>
      <c r="H159" s="199"/>
      <c r="I159" s="199"/>
      <c r="J159" s="198" t="str">
        <f>D18</f>
        <v>Manouba</v>
      </c>
    </row>
    <row r="160" spans="1:10" ht="33" customHeight="1" x14ac:dyDescent="0.25">
      <c r="A160" s="207" t="s">
        <v>383</v>
      </c>
      <c r="B160" s="272">
        <f>'A1 Exploitation'!D471</f>
        <v>0.83333333333333337</v>
      </c>
      <c r="C160" s="272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2">
        <f>'A2 Exploitation'!D472</f>
        <v>0</v>
      </c>
      <c r="C161" s="272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2">
        <f>'A3 Exploitation'!D472</f>
        <v>0</v>
      </c>
      <c r="C162" s="272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2">
        <f>'A4 Exploitation'!D472</f>
        <v>0</v>
      </c>
      <c r="C163" s="272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2">
        <f>'A5 Exploitation'!D472</f>
        <v>0</v>
      </c>
      <c r="C164" s="272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2">
        <f>'A6 Exploitation'!D472</f>
        <v>0</v>
      </c>
      <c r="C165" s="272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5"/>
      <c r="C166" s="275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5"/>
      <c r="C167" s="275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1" t="s">
        <v>404</v>
      </c>
      <c r="C168" s="271"/>
      <c r="D168" s="199"/>
      <c r="E168" s="199"/>
      <c r="F168" s="199"/>
      <c r="G168" s="199"/>
      <c r="H168" s="199"/>
      <c r="I168" s="199"/>
      <c r="J168" s="198" t="str">
        <f>D18</f>
        <v>Manouba</v>
      </c>
    </row>
    <row r="169" spans="1:10" ht="33" customHeight="1" x14ac:dyDescent="0.25">
      <c r="A169" s="207" t="s">
        <v>383</v>
      </c>
      <c r="B169" s="272">
        <f>'A1 Exploitation'!D492</f>
        <v>0.875</v>
      </c>
      <c r="C169" s="272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2">
        <f>'A2 Exploitation'!D493</f>
        <v>0</v>
      </c>
      <c r="C170" s="272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2">
        <f>'A3 Exploitation'!D493</f>
        <v>0</v>
      </c>
      <c r="C171" s="272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2">
        <f>'A4 Exploitation'!D493</f>
        <v>0</v>
      </c>
      <c r="C172" s="272"/>
    </row>
    <row r="173" spans="1:10" ht="33" customHeight="1" x14ac:dyDescent="0.25">
      <c r="A173" s="206" t="s">
        <v>387</v>
      </c>
      <c r="B173" s="272">
        <f>'A5 Exploitation'!D493</f>
        <v>0</v>
      </c>
      <c r="C173" s="272"/>
    </row>
    <row r="174" spans="1:10" ht="33" customHeight="1" x14ac:dyDescent="0.25">
      <c r="A174" s="206" t="s">
        <v>388</v>
      </c>
      <c r="B174" s="272">
        <f>'A6 Exploitation'!D493</f>
        <v>0</v>
      </c>
      <c r="C174" s="272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1" t="s">
        <v>405</v>
      </c>
      <c r="C177" s="271"/>
      <c r="J177" s="198" t="str">
        <f>D18</f>
        <v>Manouba</v>
      </c>
    </row>
    <row r="178" spans="1:10" ht="33" customHeight="1" x14ac:dyDescent="0.25">
      <c r="A178" s="207" t="s">
        <v>383</v>
      </c>
      <c r="B178" s="272">
        <f>'A1 Exploitation'!D501</f>
        <v>1</v>
      </c>
      <c r="C178" s="272"/>
    </row>
    <row r="179" spans="1:10" ht="33" customHeight="1" x14ac:dyDescent="0.25">
      <c r="A179" s="206" t="s">
        <v>384</v>
      </c>
      <c r="B179" s="272">
        <f>'A2 Exploitation'!D502</f>
        <v>0</v>
      </c>
      <c r="C179" s="272"/>
    </row>
    <row r="180" spans="1:10" ht="33" customHeight="1" x14ac:dyDescent="0.25">
      <c r="A180" s="207" t="s">
        <v>385</v>
      </c>
      <c r="B180" s="272">
        <f>'A3 Exploitation'!D502</f>
        <v>0</v>
      </c>
      <c r="C180" s="272"/>
    </row>
    <row r="181" spans="1:10" ht="33" customHeight="1" x14ac:dyDescent="0.25">
      <c r="A181" s="207" t="s">
        <v>386</v>
      </c>
      <c r="B181" s="272">
        <f>'A4 Exploitation'!D502</f>
        <v>0</v>
      </c>
      <c r="C181" s="272"/>
    </row>
    <row r="182" spans="1:10" ht="33" customHeight="1" x14ac:dyDescent="0.25">
      <c r="A182" s="206" t="s">
        <v>387</v>
      </c>
      <c r="B182" s="272">
        <f>'A5 Exploitation'!D502</f>
        <v>0</v>
      </c>
      <c r="C182" s="272"/>
    </row>
    <row r="183" spans="1:10" ht="33" customHeight="1" x14ac:dyDescent="0.25">
      <c r="A183" s="206" t="s">
        <v>388</v>
      </c>
      <c r="B183" s="272">
        <f>'A6 Exploitation'!D502</f>
        <v>0</v>
      </c>
      <c r="C183" s="272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1" t="s">
        <v>406</v>
      </c>
      <c r="C186" s="271"/>
      <c r="J186" s="198" t="str">
        <f>D18</f>
        <v>Manouba</v>
      </c>
    </row>
    <row r="187" spans="1:10" ht="33" customHeight="1" x14ac:dyDescent="0.25">
      <c r="A187" s="207" t="s">
        <v>383</v>
      </c>
      <c r="B187" s="272">
        <f>'A1 Technique'!D198</f>
        <v>0.89682539682539686</v>
      </c>
      <c r="C187" s="272"/>
    </row>
    <row r="188" spans="1:10" ht="33" customHeight="1" x14ac:dyDescent="0.25">
      <c r="A188" s="206" t="s">
        <v>384</v>
      </c>
      <c r="B188" s="272">
        <f>'A2 Technique'!D198</f>
        <v>0</v>
      </c>
      <c r="C188" s="272"/>
    </row>
    <row r="189" spans="1:10" ht="33" customHeight="1" x14ac:dyDescent="0.25">
      <c r="A189" s="207" t="s">
        <v>385</v>
      </c>
      <c r="B189" s="272">
        <f>'A3 Technique'!D198</f>
        <v>0</v>
      </c>
      <c r="C189" s="272"/>
    </row>
    <row r="190" spans="1:10" ht="33" customHeight="1" x14ac:dyDescent="0.25">
      <c r="A190" s="207" t="s">
        <v>386</v>
      </c>
      <c r="B190" s="272">
        <f>'A4 Technique'!D198</f>
        <v>0</v>
      </c>
      <c r="C190" s="272"/>
    </row>
    <row r="191" spans="1:10" ht="33" customHeight="1" x14ac:dyDescent="0.25">
      <c r="A191" s="206" t="s">
        <v>387</v>
      </c>
      <c r="B191" s="272">
        <f>'A5 Technique'!D198</f>
        <v>0</v>
      </c>
      <c r="C191" s="272"/>
    </row>
    <row r="192" spans="1:10" ht="33" customHeight="1" x14ac:dyDescent="0.25">
      <c r="A192" s="206" t="s">
        <v>388</v>
      </c>
      <c r="B192" s="272">
        <f>'A6 Technique'!D198</f>
        <v>0</v>
      </c>
      <c r="C192" s="272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2"/>
      <c r="E1" s="282"/>
      <c r="F1" s="282"/>
      <c r="G1" s="282"/>
      <c r="H1" s="282"/>
      <c r="I1" s="28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3" t="s">
        <v>201</v>
      </c>
      <c r="B7" s="283"/>
      <c r="C7" s="283"/>
      <c r="D7" s="283"/>
      <c r="E7" s="283"/>
      <c r="F7" s="283"/>
      <c r="G7" s="213"/>
      <c r="H7" s="213"/>
      <c r="I7" s="213"/>
    </row>
    <row r="8" spans="1:9" ht="29.25" x14ac:dyDescent="0.5">
      <c r="A8" s="284" t="str">
        <f>'Page de garde'!D18</f>
        <v>Manouba</v>
      </c>
      <c r="B8" s="284"/>
      <c r="C8" s="284"/>
      <c r="D8" s="284"/>
      <c r="E8" s="284"/>
      <c r="F8" s="284"/>
      <c r="G8" s="216"/>
      <c r="H8" s="216"/>
      <c r="I8" s="213"/>
    </row>
    <row r="9" spans="1:9" ht="24.75" x14ac:dyDescent="0.5">
      <c r="A9" s="38" t="s">
        <v>44</v>
      </c>
      <c r="B9" s="285"/>
      <c r="C9" s="285"/>
      <c r="D9" s="285"/>
      <c r="E9" s="285"/>
      <c r="F9" s="285"/>
      <c r="G9" s="216"/>
      <c r="H9" s="216"/>
      <c r="I9" s="213"/>
    </row>
    <row r="10" spans="1:9" ht="24.75" x14ac:dyDescent="0.5">
      <c r="A10" s="39" t="s">
        <v>46</v>
      </c>
      <c r="B10" s="286"/>
      <c r="C10" s="286"/>
      <c r="D10" s="286"/>
      <c r="E10" s="286"/>
      <c r="F10" s="286"/>
      <c r="G10" s="216"/>
      <c r="H10" s="216"/>
      <c r="I10" s="213"/>
    </row>
    <row r="11" spans="1:9" ht="24.75" x14ac:dyDescent="0.5">
      <c r="A11" s="38" t="s">
        <v>45</v>
      </c>
      <c r="B11" s="281"/>
      <c r="C11" s="281"/>
      <c r="D11" s="281"/>
      <c r="E11" s="281"/>
      <c r="F11" s="281"/>
      <c r="G11" s="216"/>
      <c r="H11" s="216"/>
      <c r="I11" s="213"/>
    </row>
    <row r="12" spans="1:9" ht="24.75" x14ac:dyDescent="0.5">
      <c r="A12" s="38" t="s">
        <v>276</v>
      </c>
      <c r="B12" s="287">
        <f>D505</f>
        <v>0</v>
      </c>
      <c r="C12" s="287"/>
      <c r="D12" s="287"/>
      <c r="E12" s="287"/>
      <c r="F12" s="287"/>
      <c r="G12" s="216"/>
      <c r="H12" s="216"/>
      <c r="I12" s="213"/>
    </row>
    <row r="13" spans="1:9" ht="22.5" x14ac:dyDescent="0.45">
      <c r="A13" s="35"/>
      <c r="B13" s="36"/>
      <c r="C13" s="36"/>
      <c r="D13" s="288"/>
      <c r="E13" s="288"/>
      <c r="F13" s="288"/>
      <c r="G13" s="288"/>
      <c r="H13" s="288"/>
      <c r="I13" s="3"/>
    </row>
    <row r="14" spans="1:9" ht="16.5" customHeight="1" x14ac:dyDescent="0.3">
      <c r="A14" s="289" t="s">
        <v>32</v>
      </c>
      <c r="B14" s="290" t="s">
        <v>33</v>
      </c>
      <c r="C14" s="290"/>
      <c r="D14" s="290" t="s">
        <v>48</v>
      </c>
      <c r="E14" s="291" t="s">
        <v>358</v>
      </c>
      <c r="F14" s="290" t="s">
        <v>214</v>
      </c>
      <c r="G14" s="36"/>
      <c r="H14" s="36"/>
    </row>
    <row r="15" spans="1:9" ht="16.5" customHeight="1" x14ac:dyDescent="0.3">
      <c r="A15" s="289"/>
      <c r="B15" s="77" t="s">
        <v>36</v>
      </c>
      <c r="C15" s="77" t="s">
        <v>35</v>
      </c>
      <c r="D15" s="290"/>
      <c r="E15" s="291"/>
      <c r="F15" s="290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2" t="s">
        <v>1</v>
      </c>
      <c r="B18" s="293"/>
      <c r="C18" s="293"/>
      <c r="D18" s="293"/>
      <c r="E18" s="293"/>
      <c r="F18" s="293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6" t="s">
        <v>18</v>
      </c>
      <c r="B26" s="277"/>
      <c r="C26" s="277"/>
      <c r="D26" s="277"/>
      <c r="E26" s="277"/>
      <c r="F26" s="27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9" t="s">
        <v>63</v>
      </c>
      <c r="B45" s="280"/>
      <c r="C45" s="280"/>
      <c r="D45" s="280"/>
      <c r="E45" s="280"/>
      <c r="F45" s="28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6" t="s">
        <v>65</v>
      </c>
      <c r="B57" s="277"/>
      <c r="C57" s="277"/>
      <c r="D57" s="277"/>
      <c r="E57" s="277"/>
      <c r="F57" s="27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6" t="s">
        <v>25</v>
      </c>
      <c r="B84" s="277"/>
      <c r="C84" s="277"/>
      <c r="D84" s="277"/>
      <c r="E84" s="277"/>
      <c r="F84" s="27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9" t="s">
        <v>63</v>
      </c>
      <c r="B101" s="280"/>
      <c r="C101" s="280"/>
      <c r="D101" s="280"/>
      <c r="E101" s="280"/>
      <c r="F101" s="28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6" t="s">
        <v>133</v>
      </c>
      <c r="B113" s="277"/>
      <c r="C113" s="277"/>
      <c r="D113" s="277"/>
      <c r="E113" s="277"/>
      <c r="F113" s="27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6" t="s">
        <v>73</v>
      </c>
      <c r="B137" s="277"/>
      <c r="C137" s="277"/>
      <c r="D137" s="277"/>
      <c r="E137" s="277"/>
      <c r="F137" s="27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9" t="s">
        <v>63</v>
      </c>
      <c r="B154" s="280"/>
      <c r="C154" s="280"/>
      <c r="D154" s="280"/>
      <c r="E154" s="280"/>
      <c r="F154" s="28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6" t="s">
        <v>134</v>
      </c>
      <c r="B166" s="277"/>
      <c r="C166" s="277"/>
      <c r="D166" s="277"/>
      <c r="E166" s="277"/>
      <c r="F166" s="27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6" t="s">
        <v>158</v>
      </c>
      <c r="B194" s="277"/>
      <c r="C194" s="277"/>
      <c r="D194" s="277"/>
      <c r="E194" s="277"/>
      <c r="F194" s="27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6" t="s">
        <v>76</v>
      </c>
      <c r="B209" s="277"/>
      <c r="C209" s="277"/>
      <c r="D209" s="277"/>
      <c r="E209" s="277"/>
      <c r="F209" s="27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6" t="s">
        <v>191</v>
      </c>
      <c r="B232" s="277"/>
      <c r="C232" s="277"/>
      <c r="D232" s="277"/>
      <c r="E232" s="277"/>
      <c r="F232" s="27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6" t="s">
        <v>79</v>
      </c>
      <c r="B250" s="277"/>
      <c r="C250" s="277"/>
      <c r="D250" s="277"/>
      <c r="E250" s="277"/>
      <c r="F250" s="27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6" t="s">
        <v>81</v>
      </c>
      <c r="B266" s="277"/>
      <c r="C266" s="277"/>
      <c r="D266" s="277"/>
      <c r="E266" s="277"/>
      <c r="F266" s="27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6" t="s">
        <v>19</v>
      </c>
      <c r="B293" s="277"/>
      <c r="C293" s="277"/>
      <c r="D293" s="277"/>
      <c r="E293" s="277"/>
      <c r="F293" s="27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6" t="s">
        <v>122</v>
      </c>
      <c r="B305" s="277"/>
      <c r="C305" s="277"/>
      <c r="D305" s="277"/>
      <c r="E305" s="277"/>
      <c r="F305" s="27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6" t="s">
        <v>12</v>
      </c>
      <c r="B326" s="277"/>
      <c r="C326" s="277"/>
      <c r="D326" s="277"/>
      <c r="E326" s="277"/>
      <c r="F326" s="27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6" t="s">
        <v>25</v>
      </c>
      <c r="B339" s="277"/>
      <c r="C339" s="277"/>
      <c r="D339" s="277"/>
      <c r="E339" s="277"/>
      <c r="F339" s="27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9" t="s">
        <v>113</v>
      </c>
      <c r="B354" s="280"/>
      <c r="C354" s="280"/>
      <c r="D354" s="280"/>
      <c r="E354" s="280"/>
      <c r="F354" s="28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6" t="s">
        <v>25</v>
      </c>
      <c r="B366" s="277"/>
      <c r="C366" s="277"/>
      <c r="D366" s="277"/>
      <c r="E366" s="277"/>
      <c r="F366" s="27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6" t="s">
        <v>124</v>
      </c>
      <c r="B382" s="277"/>
      <c r="C382" s="277"/>
      <c r="D382" s="277"/>
      <c r="E382" s="277"/>
      <c r="F382" s="27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6" t="s">
        <v>29</v>
      </c>
      <c r="B391" s="277"/>
      <c r="C391" s="277"/>
      <c r="D391" s="277"/>
      <c r="E391" s="277"/>
      <c r="F391" s="27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9" t="s">
        <v>19</v>
      </c>
      <c r="B407" s="280"/>
      <c r="C407" s="280"/>
      <c r="D407" s="280"/>
      <c r="E407" s="280"/>
      <c r="F407" s="28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9" t="s">
        <v>122</v>
      </c>
      <c r="B418" s="280"/>
      <c r="C418" s="280"/>
      <c r="D418" s="280"/>
      <c r="E418" s="280"/>
      <c r="F418" s="28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8" t="s">
        <v>374</v>
      </c>
      <c r="B435" s="278"/>
      <c r="C435" s="278"/>
      <c r="D435" s="278"/>
      <c r="E435" s="278"/>
      <c r="F435" s="27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6" t="s">
        <v>375</v>
      </c>
      <c r="B437" s="277"/>
      <c r="C437" s="277"/>
      <c r="D437" s="277"/>
      <c r="E437" s="277"/>
      <c r="F437" s="27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6" t="s">
        <v>31</v>
      </c>
      <c r="B444" s="277"/>
      <c r="C444" s="277"/>
      <c r="D444" s="277"/>
      <c r="E444" s="277"/>
      <c r="F444" s="27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8" t="s">
        <v>152</v>
      </c>
      <c r="B494" s="278"/>
      <c r="C494" s="278"/>
      <c r="D494" s="278"/>
      <c r="E494" s="278"/>
      <c r="F494" s="27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i86tTGlIIIaAjqRKMqqUR8BkW3joWerwMD6n3nG5IBFmI56XxZNBRlK3ZGcDqJIzT3HpJCdQVNAwwIAjnFGWw==" saltValue="WwmSbOK5MfGJVAH+zv0iyw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6"/>
      <c r="E1" s="306"/>
      <c r="F1" s="306"/>
      <c r="G1" s="306"/>
      <c r="H1" s="306"/>
      <c r="I1" s="30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3" t="s">
        <v>52</v>
      </c>
      <c r="B6" s="283"/>
      <c r="C6" s="283"/>
      <c r="D6" s="283"/>
      <c r="E6" s="283"/>
      <c r="F6" s="283"/>
      <c r="G6" s="216"/>
      <c r="H6" s="216"/>
      <c r="I6" s="216"/>
    </row>
    <row r="7" spans="1:9" s="36" customFormat="1" ht="21.75" customHeight="1" x14ac:dyDescent="0.5">
      <c r="A7" s="284" t="str">
        <f>'A1 Exploitation'!A8:F8</f>
        <v>Manouba</v>
      </c>
      <c r="B7" s="284"/>
      <c r="C7" s="284"/>
      <c r="D7" s="284"/>
      <c r="E7" s="284"/>
      <c r="F7" s="284"/>
      <c r="G7" s="216"/>
      <c r="H7" s="216"/>
      <c r="I7" s="216"/>
    </row>
    <row r="8" spans="1:9" s="36" customFormat="1" ht="24.75" x14ac:dyDescent="0.5">
      <c r="A8" s="38" t="s">
        <v>44</v>
      </c>
      <c r="B8" s="307">
        <f>'A5 Exploitation'!B9:F9</f>
        <v>0</v>
      </c>
      <c r="C8" s="307"/>
      <c r="D8" s="307"/>
      <c r="E8" s="307"/>
      <c r="F8" s="307"/>
      <c r="G8" s="216"/>
      <c r="H8" s="216"/>
      <c r="I8" s="216"/>
    </row>
    <row r="9" spans="1:9" s="36" customFormat="1" ht="24.75" x14ac:dyDescent="0.5">
      <c r="A9" s="39" t="s">
        <v>46</v>
      </c>
      <c r="B9" s="308">
        <f>'A5 Exploitation'!B10:F10</f>
        <v>0</v>
      </c>
      <c r="C9" s="308"/>
      <c r="D9" s="308"/>
      <c r="E9" s="308"/>
      <c r="F9" s="308"/>
      <c r="G9" s="216"/>
      <c r="H9" s="216"/>
      <c r="I9" s="216"/>
    </row>
    <row r="10" spans="1:9" s="36" customFormat="1" ht="24.75" x14ac:dyDescent="0.5">
      <c r="A10" s="38" t="s">
        <v>45</v>
      </c>
      <c r="B10" s="305">
        <f>'A5 Exploitation'!B11:F11</f>
        <v>0</v>
      </c>
      <c r="C10" s="305"/>
      <c r="D10" s="305"/>
      <c r="E10" s="305"/>
      <c r="F10" s="305"/>
      <c r="G10" s="216"/>
      <c r="H10" s="216"/>
      <c r="I10" s="216"/>
    </row>
    <row r="11" spans="1:9" s="36" customFormat="1" ht="24.75" x14ac:dyDescent="0.5">
      <c r="A11" s="38" t="s">
        <v>341</v>
      </c>
      <c r="B11" s="297">
        <f>D198</f>
        <v>0</v>
      </c>
      <c r="C11" s="297"/>
      <c r="D11" s="297"/>
      <c r="E11" s="297"/>
      <c r="F11" s="297"/>
      <c r="G11" s="216"/>
      <c r="H11" s="216"/>
      <c r="I11" s="216"/>
    </row>
    <row r="12" spans="1:9" s="36" customFormat="1" ht="22.5" x14ac:dyDescent="0.45">
      <c r="A12" s="35"/>
      <c r="D12" s="288"/>
      <c r="E12" s="288"/>
      <c r="F12" s="288"/>
      <c r="G12" s="288"/>
      <c r="H12" s="288"/>
      <c r="I12" s="40"/>
    </row>
    <row r="13" spans="1:9" s="36" customFormat="1" ht="11.25" customHeight="1" x14ac:dyDescent="0.3">
      <c r="A13" s="289" t="s">
        <v>32</v>
      </c>
      <c r="B13" s="290" t="s">
        <v>33</v>
      </c>
      <c r="C13" s="290"/>
      <c r="D13" s="290" t="s">
        <v>48</v>
      </c>
      <c r="E13" s="290" t="s">
        <v>213</v>
      </c>
      <c r="F13" s="290" t="s">
        <v>214</v>
      </c>
    </row>
    <row r="14" spans="1:9" s="36" customFormat="1" ht="12.75" customHeight="1" x14ac:dyDescent="0.3">
      <c r="A14" s="289"/>
      <c r="B14" s="70" t="s">
        <v>36</v>
      </c>
      <c r="C14" s="70" t="s">
        <v>35</v>
      </c>
      <c r="D14" s="290"/>
      <c r="E14" s="290"/>
      <c r="F14" s="290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0" t="s">
        <v>38</v>
      </c>
      <c r="B22" s="301"/>
      <c r="C22" s="302"/>
      <c r="D22" s="215">
        <f>SUM(B17:C21)</f>
        <v>0</v>
      </c>
    </row>
    <row r="23" spans="1:6" x14ac:dyDescent="0.3">
      <c r="A23" s="294" t="s">
        <v>342</v>
      </c>
      <c r="B23" s="295"/>
      <c r="C23" s="29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4" t="s">
        <v>38</v>
      </c>
      <c r="B32" s="295"/>
      <c r="C32" s="296"/>
      <c r="D32" s="214">
        <f>SUM(B26:C31)</f>
        <v>0</v>
      </c>
    </row>
    <row r="33" spans="1:6" x14ac:dyDescent="0.3">
      <c r="A33" s="294" t="s">
        <v>342</v>
      </c>
      <c r="B33" s="295"/>
      <c r="C33" s="29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4" t="s">
        <v>38</v>
      </c>
      <c r="B41" s="295"/>
      <c r="C41" s="296"/>
      <c r="D41" s="214">
        <f>SUM(B36:C40)</f>
        <v>0</v>
      </c>
      <c r="E41" s="37"/>
      <c r="F41" s="37"/>
    </row>
    <row r="42" spans="1:6" s="50" customFormat="1" x14ac:dyDescent="0.3">
      <c r="A42" s="294" t="s">
        <v>342</v>
      </c>
      <c r="B42" s="295"/>
      <c r="C42" s="29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9" t="s">
        <v>21</v>
      </c>
      <c r="B44" s="310"/>
      <c r="C44" s="310"/>
      <c r="D44" s="310"/>
      <c r="E44" s="310"/>
      <c r="F44" s="310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4" t="s">
        <v>38</v>
      </c>
      <c r="B51" s="295"/>
      <c r="C51" s="296"/>
      <c r="D51" s="214">
        <f>SUM(B45:C50)</f>
        <v>0</v>
      </c>
    </row>
    <row r="52" spans="1:6" x14ac:dyDescent="0.3">
      <c r="A52" s="294" t="s">
        <v>342</v>
      </c>
      <c r="B52" s="295"/>
      <c r="C52" s="29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4" t="s">
        <v>38</v>
      </c>
      <c r="B62" s="295"/>
      <c r="C62" s="296"/>
      <c r="D62" s="214">
        <f>SUM(B55:C61)</f>
        <v>0</v>
      </c>
    </row>
    <row r="63" spans="1:6" x14ac:dyDescent="0.3">
      <c r="A63" s="294" t="s">
        <v>342</v>
      </c>
      <c r="B63" s="295"/>
      <c r="C63" s="29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4" t="s">
        <v>38</v>
      </c>
      <c r="B83" s="295"/>
      <c r="C83" s="296"/>
      <c r="D83" s="214">
        <f>SUM(B66:C82)</f>
        <v>0</v>
      </c>
    </row>
    <row r="84" spans="1:6" x14ac:dyDescent="0.3">
      <c r="A84" s="294" t="s">
        <v>342</v>
      </c>
      <c r="B84" s="295"/>
      <c r="C84" s="29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4" t="s">
        <v>38</v>
      </c>
      <c r="B101" s="295"/>
      <c r="C101" s="296"/>
      <c r="D101" s="214">
        <f>SUM(B87:C100)</f>
        <v>0</v>
      </c>
    </row>
    <row r="102" spans="1:6" x14ac:dyDescent="0.3">
      <c r="A102" s="294" t="s">
        <v>342</v>
      </c>
      <c r="B102" s="295"/>
      <c r="C102" s="29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4" t="s">
        <v>38</v>
      </c>
      <c r="B117" s="295"/>
      <c r="C117" s="296"/>
      <c r="D117" s="214">
        <f>SUM(B106:C116)</f>
        <v>0</v>
      </c>
      <c r="E117" s="37"/>
      <c r="F117" s="37"/>
    </row>
    <row r="118" spans="1:6" s="50" customFormat="1" x14ac:dyDescent="0.3">
      <c r="A118" s="294" t="s">
        <v>342</v>
      </c>
      <c r="B118" s="295"/>
      <c r="C118" s="29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4" t="s">
        <v>38</v>
      </c>
      <c r="B132" s="295"/>
      <c r="C132" s="296"/>
      <c r="D132" s="214">
        <f>SUM(B121:C131)</f>
        <v>0</v>
      </c>
    </row>
    <row r="133" spans="1:6" x14ac:dyDescent="0.3">
      <c r="A133" s="294" t="s">
        <v>342</v>
      </c>
      <c r="B133" s="295"/>
      <c r="C133" s="29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4" t="s">
        <v>38</v>
      </c>
      <c r="B148" s="295"/>
      <c r="C148" s="296"/>
      <c r="D148" s="214">
        <f>SUM(B136:C147)</f>
        <v>0</v>
      </c>
    </row>
    <row r="149" spans="1:6" x14ac:dyDescent="0.3">
      <c r="A149" s="294" t="s">
        <v>342</v>
      </c>
      <c r="B149" s="295"/>
      <c r="C149" s="29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4" t="s">
        <v>38</v>
      </c>
      <c r="B160" s="301"/>
      <c r="C160" s="302"/>
      <c r="D160" s="215">
        <f>SUM(B152:C159)</f>
        <v>0</v>
      </c>
    </row>
    <row r="161" spans="1:6" x14ac:dyDescent="0.3">
      <c r="A161" s="294" t="s">
        <v>342</v>
      </c>
      <c r="B161" s="295"/>
      <c r="C161" s="29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4" t="s">
        <v>38</v>
      </c>
      <c r="B168" s="295"/>
      <c r="C168" s="296"/>
      <c r="D168" s="214">
        <f>SUM(B164:C167)</f>
        <v>0</v>
      </c>
    </row>
    <row r="169" spans="1:6" x14ac:dyDescent="0.3">
      <c r="A169" s="294" t="s">
        <v>342</v>
      </c>
      <c r="B169" s="295"/>
      <c r="C169" s="29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4" t="s">
        <v>38</v>
      </c>
      <c r="B176" s="295"/>
      <c r="C176" s="296"/>
      <c r="D176" s="214">
        <f>SUM(B172:C175)</f>
        <v>0</v>
      </c>
    </row>
    <row r="177" spans="1:6" x14ac:dyDescent="0.3">
      <c r="A177" s="294" t="s">
        <v>342</v>
      </c>
      <c r="B177" s="295"/>
      <c r="C177" s="29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4" t="s">
        <v>38</v>
      </c>
      <c r="B185" s="295"/>
      <c r="C185" s="296"/>
      <c r="D185" s="214">
        <f>SUM(B180:C184)</f>
        <v>0</v>
      </c>
    </row>
    <row r="186" spans="1:6" x14ac:dyDescent="0.3">
      <c r="A186" s="294" t="s">
        <v>342</v>
      </c>
      <c r="B186" s="295"/>
      <c r="C186" s="29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4" t="s">
        <v>38</v>
      </c>
      <c r="B193" s="295"/>
      <c r="C193" s="296"/>
      <c r="D193" s="97">
        <f>SUM(B189:C192)</f>
        <v>0</v>
      </c>
    </row>
    <row r="194" spans="1:4" x14ac:dyDescent="0.3">
      <c r="A194" s="294" t="s">
        <v>342</v>
      </c>
      <c r="B194" s="295"/>
      <c r="C194" s="29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2"/>
      <c r="E1" s="282"/>
      <c r="F1" s="282"/>
      <c r="G1" s="282"/>
      <c r="H1" s="282"/>
      <c r="I1" s="28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3" t="s">
        <v>201</v>
      </c>
      <c r="B7" s="283"/>
      <c r="C7" s="283"/>
      <c r="D7" s="283"/>
      <c r="E7" s="283"/>
      <c r="F7" s="283"/>
      <c r="G7" s="213"/>
      <c r="H7" s="213"/>
      <c r="I7" s="213"/>
    </row>
    <row r="8" spans="1:9" ht="29.25" x14ac:dyDescent="0.5">
      <c r="A8" s="284" t="str">
        <f>'Page de garde'!D18</f>
        <v>Manouba</v>
      </c>
      <c r="B8" s="284"/>
      <c r="C8" s="284"/>
      <c r="D8" s="284"/>
      <c r="E8" s="284"/>
      <c r="F8" s="284"/>
      <c r="G8" s="216"/>
      <c r="H8" s="216"/>
      <c r="I8" s="213"/>
    </row>
    <row r="9" spans="1:9" ht="24.75" x14ac:dyDescent="0.5">
      <c r="A9" s="38" t="s">
        <v>44</v>
      </c>
      <c r="B9" s="285"/>
      <c r="C9" s="285"/>
      <c r="D9" s="285"/>
      <c r="E9" s="285"/>
      <c r="F9" s="285"/>
      <c r="G9" s="216"/>
      <c r="H9" s="216"/>
      <c r="I9" s="213"/>
    </row>
    <row r="10" spans="1:9" ht="24.75" x14ac:dyDescent="0.5">
      <c r="A10" s="39" t="s">
        <v>46</v>
      </c>
      <c r="B10" s="286"/>
      <c r="C10" s="286"/>
      <c r="D10" s="286"/>
      <c r="E10" s="286"/>
      <c r="F10" s="286"/>
      <c r="G10" s="216"/>
      <c r="H10" s="216"/>
      <c r="I10" s="213"/>
    </row>
    <row r="11" spans="1:9" ht="24.75" x14ac:dyDescent="0.5">
      <c r="A11" s="38" t="s">
        <v>45</v>
      </c>
      <c r="B11" s="281"/>
      <c r="C11" s="281"/>
      <c r="D11" s="281"/>
      <c r="E11" s="281"/>
      <c r="F11" s="281"/>
      <c r="G11" s="216"/>
      <c r="H11" s="216"/>
      <c r="I11" s="213"/>
    </row>
    <row r="12" spans="1:9" ht="24.75" x14ac:dyDescent="0.5">
      <c r="A12" s="38" t="s">
        <v>276</v>
      </c>
      <c r="B12" s="287">
        <f>D505</f>
        <v>0</v>
      </c>
      <c r="C12" s="287"/>
      <c r="D12" s="287"/>
      <c r="E12" s="287"/>
      <c r="F12" s="287"/>
      <c r="G12" s="216"/>
      <c r="H12" s="216"/>
      <c r="I12" s="213"/>
    </row>
    <row r="13" spans="1:9" ht="22.5" x14ac:dyDescent="0.45">
      <c r="A13" s="35"/>
      <c r="B13" s="36"/>
      <c r="C13" s="36"/>
      <c r="D13" s="288"/>
      <c r="E13" s="288"/>
      <c r="F13" s="288"/>
      <c r="G13" s="288"/>
      <c r="H13" s="288"/>
      <c r="I13" s="3"/>
    </row>
    <row r="14" spans="1:9" ht="16.5" customHeight="1" x14ac:dyDescent="0.3">
      <c r="A14" s="289" t="s">
        <v>32</v>
      </c>
      <c r="B14" s="290" t="s">
        <v>33</v>
      </c>
      <c r="C14" s="290"/>
      <c r="D14" s="290" t="s">
        <v>48</v>
      </c>
      <c r="E14" s="291" t="s">
        <v>358</v>
      </c>
      <c r="F14" s="290" t="s">
        <v>214</v>
      </c>
      <c r="G14" s="36"/>
      <c r="H14" s="36"/>
    </row>
    <row r="15" spans="1:9" ht="16.5" customHeight="1" x14ac:dyDescent="0.3">
      <c r="A15" s="289"/>
      <c r="B15" s="77" t="s">
        <v>36</v>
      </c>
      <c r="C15" s="77" t="s">
        <v>35</v>
      </c>
      <c r="D15" s="290"/>
      <c r="E15" s="291"/>
      <c r="F15" s="290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2" t="s">
        <v>1</v>
      </c>
      <c r="B18" s="293"/>
      <c r="C18" s="293"/>
      <c r="D18" s="293"/>
      <c r="E18" s="293"/>
      <c r="F18" s="293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6" t="s">
        <v>18</v>
      </c>
      <c r="B26" s="277"/>
      <c r="C26" s="277"/>
      <c r="D26" s="277"/>
      <c r="E26" s="277"/>
      <c r="F26" s="27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9" t="s">
        <v>63</v>
      </c>
      <c r="B45" s="280"/>
      <c r="C45" s="280"/>
      <c r="D45" s="280"/>
      <c r="E45" s="280"/>
      <c r="F45" s="28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6" t="s">
        <v>65</v>
      </c>
      <c r="B57" s="277"/>
      <c r="C57" s="277"/>
      <c r="D57" s="277"/>
      <c r="E57" s="277"/>
      <c r="F57" s="27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6" t="s">
        <v>25</v>
      </c>
      <c r="B84" s="277"/>
      <c r="C84" s="277"/>
      <c r="D84" s="277"/>
      <c r="E84" s="277"/>
      <c r="F84" s="27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9" t="s">
        <v>63</v>
      </c>
      <c r="B101" s="280"/>
      <c r="C101" s="280"/>
      <c r="D101" s="280"/>
      <c r="E101" s="280"/>
      <c r="F101" s="28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6" t="s">
        <v>133</v>
      </c>
      <c r="B113" s="277"/>
      <c r="C113" s="277"/>
      <c r="D113" s="277"/>
      <c r="E113" s="277"/>
      <c r="F113" s="27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6" t="s">
        <v>73</v>
      </c>
      <c r="B137" s="277"/>
      <c r="C137" s="277"/>
      <c r="D137" s="277"/>
      <c r="E137" s="277"/>
      <c r="F137" s="27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9" t="s">
        <v>63</v>
      </c>
      <c r="B154" s="280"/>
      <c r="C154" s="280"/>
      <c r="D154" s="280"/>
      <c r="E154" s="280"/>
      <c r="F154" s="28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6" t="s">
        <v>134</v>
      </c>
      <c r="B166" s="277"/>
      <c r="C166" s="277"/>
      <c r="D166" s="277"/>
      <c r="E166" s="277"/>
      <c r="F166" s="27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6" t="s">
        <v>158</v>
      </c>
      <c r="B194" s="277"/>
      <c r="C194" s="277"/>
      <c r="D194" s="277"/>
      <c r="E194" s="277"/>
      <c r="F194" s="277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6" t="s">
        <v>76</v>
      </c>
      <c r="B209" s="277"/>
      <c r="C209" s="277"/>
      <c r="D209" s="277"/>
      <c r="E209" s="277"/>
      <c r="F209" s="27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6" t="s">
        <v>191</v>
      </c>
      <c r="B232" s="277"/>
      <c r="C232" s="277"/>
      <c r="D232" s="277"/>
      <c r="E232" s="277"/>
      <c r="F232" s="27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6" t="s">
        <v>79</v>
      </c>
      <c r="B250" s="277"/>
      <c r="C250" s="277"/>
      <c r="D250" s="277"/>
      <c r="E250" s="277"/>
      <c r="F250" s="27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6" t="s">
        <v>81</v>
      </c>
      <c r="B266" s="277"/>
      <c r="C266" s="277"/>
      <c r="D266" s="277"/>
      <c r="E266" s="277"/>
      <c r="F266" s="27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6" t="s">
        <v>19</v>
      </c>
      <c r="B293" s="277"/>
      <c r="C293" s="277"/>
      <c r="D293" s="277"/>
      <c r="E293" s="277"/>
      <c r="F293" s="27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6" t="s">
        <v>122</v>
      </c>
      <c r="B305" s="277"/>
      <c r="C305" s="277"/>
      <c r="D305" s="277"/>
      <c r="E305" s="277"/>
      <c r="F305" s="27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6" t="s">
        <v>12</v>
      </c>
      <c r="B326" s="277"/>
      <c r="C326" s="277"/>
      <c r="D326" s="277"/>
      <c r="E326" s="277"/>
      <c r="F326" s="27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6" t="s">
        <v>25</v>
      </c>
      <c r="B339" s="277"/>
      <c r="C339" s="277"/>
      <c r="D339" s="277"/>
      <c r="E339" s="277"/>
      <c r="F339" s="27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9" t="s">
        <v>113</v>
      </c>
      <c r="B354" s="280"/>
      <c r="C354" s="280"/>
      <c r="D354" s="280"/>
      <c r="E354" s="280"/>
      <c r="F354" s="28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6" t="s">
        <v>25</v>
      </c>
      <c r="B366" s="277"/>
      <c r="C366" s="277"/>
      <c r="D366" s="277"/>
      <c r="E366" s="277"/>
      <c r="F366" s="27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6" t="s">
        <v>124</v>
      </c>
      <c r="B382" s="277"/>
      <c r="C382" s="277"/>
      <c r="D382" s="277"/>
      <c r="E382" s="277"/>
      <c r="F382" s="27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6" t="s">
        <v>29</v>
      </c>
      <c r="B391" s="277"/>
      <c r="C391" s="277"/>
      <c r="D391" s="277"/>
      <c r="E391" s="277"/>
      <c r="F391" s="27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9" t="s">
        <v>19</v>
      </c>
      <c r="B407" s="280"/>
      <c r="C407" s="280"/>
      <c r="D407" s="280"/>
      <c r="E407" s="280"/>
      <c r="F407" s="28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9" t="s">
        <v>122</v>
      </c>
      <c r="B418" s="280"/>
      <c r="C418" s="280"/>
      <c r="D418" s="280"/>
      <c r="E418" s="280"/>
      <c r="F418" s="28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8" t="s">
        <v>374</v>
      </c>
      <c r="B435" s="278"/>
      <c r="C435" s="278"/>
      <c r="D435" s="278"/>
      <c r="E435" s="278"/>
      <c r="F435" s="27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6" t="s">
        <v>375</v>
      </c>
      <c r="B437" s="277"/>
      <c r="C437" s="277"/>
      <c r="D437" s="277"/>
      <c r="E437" s="277"/>
      <c r="F437" s="27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6" t="s">
        <v>31</v>
      </c>
      <c r="B444" s="277"/>
      <c r="C444" s="277"/>
      <c r="D444" s="277"/>
      <c r="E444" s="277"/>
      <c r="F444" s="27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8" t="s">
        <v>152</v>
      </c>
      <c r="B494" s="278"/>
      <c r="C494" s="278"/>
      <c r="D494" s="278"/>
      <c r="E494" s="278"/>
      <c r="F494" s="27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qvyY65mZNzfYrvq5/I8eHFyz2hdDOH7Qb+p883CYTN+K/sQ/RvPIerDKCg+yfFmdocLhNfBLuBpSda/veXgfw==" saltValue="plxiJKEOE44aRpCLy925Dw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6"/>
      <c r="E1" s="306"/>
      <c r="F1" s="306"/>
      <c r="G1" s="306"/>
      <c r="H1" s="306"/>
      <c r="I1" s="30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3" t="s">
        <v>52</v>
      </c>
      <c r="B6" s="283"/>
      <c r="C6" s="283"/>
      <c r="D6" s="283"/>
      <c r="E6" s="283"/>
      <c r="F6" s="283"/>
      <c r="G6" s="216"/>
      <c r="H6" s="216"/>
      <c r="I6" s="216"/>
    </row>
    <row r="7" spans="1:9" s="36" customFormat="1" ht="21.75" customHeight="1" x14ac:dyDescent="0.5">
      <c r="A7" s="284" t="str">
        <f>'A1 Exploitation'!A8:F8</f>
        <v>Manouba</v>
      </c>
      <c r="B7" s="284"/>
      <c r="C7" s="284"/>
      <c r="D7" s="284"/>
      <c r="E7" s="284"/>
      <c r="F7" s="284"/>
      <c r="G7" s="216"/>
      <c r="H7" s="216"/>
      <c r="I7" s="216"/>
    </row>
    <row r="8" spans="1:9" s="36" customFormat="1" ht="24.75" x14ac:dyDescent="0.5">
      <c r="A8" s="38" t="s">
        <v>44</v>
      </c>
      <c r="B8" s="307">
        <f>'A6 Exploitation'!B9:F9</f>
        <v>0</v>
      </c>
      <c r="C8" s="307"/>
      <c r="D8" s="307"/>
      <c r="E8" s="307"/>
      <c r="F8" s="307"/>
      <c r="G8" s="216"/>
      <c r="H8" s="216"/>
      <c r="I8" s="216"/>
    </row>
    <row r="9" spans="1:9" s="36" customFormat="1" ht="24.75" x14ac:dyDescent="0.5">
      <c r="A9" s="39" t="s">
        <v>46</v>
      </c>
      <c r="B9" s="308">
        <f>'A6 Exploitation'!B10:F10</f>
        <v>0</v>
      </c>
      <c r="C9" s="308"/>
      <c r="D9" s="308"/>
      <c r="E9" s="308"/>
      <c r="F9" s="308"/>
      <c r="G9" s="216"/>
      <c r="H9" s="216"/>
      <c r="I9" s="216"/>
    </row>
    <row r="10" spans="1:9" s="36" customFormat="1" ht="24.75" x14ac:dyDescent="0.5">
      <c r="A10" s="38" t="s">
        <v>45</v>
      </c>
      <c r="B10" s="305">
        <f>'A6 Exploitation'!B11:F11</f>
        <v>0</v>
      </c>
      <c r="C10" s="305"/>
      <c r="D10" s="305"/>
      <c r="E10" s="305"/>
      <c r="F10" s="305"/>
      <c r="G10" s="216"/>
      <c r="H10" s="216"/>
      <c r="I10" s="216"/>
    </row>
    <row r="11" spans="1:9" s="36" customFormat="1" ht="24.75" x14ac:dyDescent="0.5">
      <c r="A11" s="38" t="s">
        <v>341</v>
      </c>
      <c r="B11" s="297">
        <f>D198</f>
        <v>0</v>
      </c>
      <c r="C11" s="297"/>
      <c r="D11" s="297"/>
      <c r="E11" s="297"/>
      <c r="F11" s="297"/>
      <c r="G11" s="216"/>
      <c r="H11" s="216"/>
      <c r="I11" s="216"/>
    </row>
    <row r="12" spans="1:9" s="36" customFormat="1" ht="22.5" x14ac:dyDescent="0.45">
      <c r="A12" s="35"/>
      <c r="D12" s="288"/>
      <c r="E12" s="288"/>
      <c r="F12" s="288"/>
      <c r="G12" s="288"/>
      <c r="H12" s="288"/>
      <c r="I12" s="40"/>
    </row>
    <row r="13" spans="1:9" s="36" customFormat="1" ht="11.25" customHeight="1" x14ac:dyDescent="0.3">
      <c r="A13" s="289" t="s">
        <v>32</v>
      </c>
      <c r="B13" s="290" t="s">
        <v>33</v>
      </c>
      <c r="C13" s="290"/>
      <c r="D13" s="290" t="s">
        <v>48</v>
      </c>
      <c r="E13" s="290" t="s">
        <v>213</v>
      </c>
      <c r="F13" s="290" t="s">
        <v>214</v>
      </c>
    </row>
    <row r="14" spans="1:9" s="36" customFormat="1" ht="12.75" customHeight="1" x14ac:dyDescent="0.3">
      <c r="A14" s="289"/>
      <c r="B14" s="70" t="s">
        <v>36</v>
      </c>
      <c r="C14" s="70" t="s">
        <v>35</v>
      </c>
      <c r="D14" s="290"/>
      <c r="E14" s="290"/>
      <c r="F14" s="290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0" t="s">
        <v>38</v>
      </c>
      <c r="B22" s="301"/>
      <c r="C22" s="302"/>
      <c r="D22" s="215">
        <f>SUM(B17:C21)</f>
        <v>0</v>
      </c>
    </row>
    <row r="23" spans="1:6" x14ac:dyDescent="0.3">
      <c r="A23" s="294" t="s">
        <v>342</v>
      </c>
      <c r="B23" s="295"/>
      <c r="C23" s="29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4" t="s">
        <v>38</v>
      </c>
      <c r="B32" s="295"/>
      <c r="C32" s="296"/>
      <c r="D32" s="214">
        <f>SUM(B26:C31)</f>
        <v>0</v>
      </c>
    </row>
    <row r="33" spans="1:6" x14ac:dyDescent="0.3">
      <c r="A33" s="294" t="s">
        <v>342</v>
      </c>
      <c r="B33" s="295"/>
      <c r="C33" s="29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4" t="s">
        <v>38</v>
      </c>
      <c r="B41" s="295"/>
      <c r="C41" s="296"/>
      <c r="D41" s="214">
        <f>SUM(B36:C40)</f>
        <v>0</v>
      </c>
      <c r="E41" s="37"/>
      <c r="F41" s="37"/>
    </row>
    <row r="42" spans="1:6" s="50" customFormat="1" x14ac:dyDescent="0.3">
      <c r="A42" s="294" t="s">
        <v>342</v>
      </c>
      <c r="B42" s="295"/>
      <c r="C42" s="29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9" t="s">
        <v>21</v>
      </c>
      <c r="B44" s="310"/>
      <c r="C44" s="310"/>
      <c r="D44" s="310"/>
      <c r="E44" s="310"/>
      <c r="F44" s="310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4" t="s">
        <v>38</v>
      </c>
      <c r="B51" s="295"/>
      <c r="C51" s="296"/>
      <c r="D51" s="214">
        <f>SUM(B45:C50)</f>
        <v>0</v>
      </c>
    </row>
    <row r="52" spans="1:6" x14ac:dyDescent="0.3">
      <c r="A52" s="294" t="s">
        <v>342</v>
      </c>
      <c r="B52" s="295"/>
      <c r="C52" s="29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4" t="s">
        <v>38</v>
      </c>
      <c r="B62" s="295"/>
      <c r="C62" s="296"/>
      <c r="D62" s="214">
        <f>SUM(B55:C61)</f>
        <v>0</v>
      </c>
    </row>
    <row r="63" spans="1:6" x14ac:dyDescent="0.3">
      <c r="A63" s="294" t="s">
        <v>342</v>
      </c>
      <c r="B63" s="295"/>
      <c r="C63" s="29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4" t="s">
        <v>38</v>
      </c>
      <c r="B83" s="295"/>
      <c r="C83" s="296"/>
      <c r="D83" s="214">
        <f>SUM(B66:C82)</f>
        <v>0</v>
      </c>
    </row>
    <row r="84" spans="1:6" x14ac:dyDescent="0.3">
      <c r="A84" s="294" t="s">
        <v>342</v>
      </c>
      <c r="B84" s="295"/>
      <c r="C84" s="29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4" t="s">
        <v>38</v>
      </c>
      <c r="B101" s="295"/>
      <c r="C101" s="296"/>
      <c r="D101" s="214">
        <f>SUM(B87:C100)</f>
        <v>0</v>
      </c>
    </row>
    <row r="102" spans="1:6" x14ac:dyDescent="0.3">
      <c r="A102" s="294" t="s">
        <v>342</v>
      </c>
      <c r="B102" s="295"/>
      <c r="C102" s="29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4" t="s">
        <v>38</v>
      </c>
      <c r="B117" s="295"/>
      <c r="C117" s="296"/>
      <c r="D117" s="214">
        <f>SUM(B106:C116)</f>
        <v>0</v>
      </c>
      <c r="E117" s="37"/>
      <c r="F117" s="37"/>
    </row>
    <row r="118" spans="1:6" s="50" customFormat="1" x14ac:dyDescent="0.3">
      <c r="A118" s="294" t="s">
        <v>342</v>
      </c>
      <c r="B118" s="295"/>
      <c r="C118" s="29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4" t="s">
        <v>38</v>
      </c>
      <c r="B132" s="295"/>
      <c r="C132" s="296"/>
      <c r="D132" s="214">
        <f>SUM(B121:C131)</f>
        <v>0</v>
      </c>
    </row>
    <row r="133" spans="1:6" x14ac:dyDescent="0.3">
      <c r="A133" s="294" t="s">
        <v>342</v>
      </c>
      <c r="B133" s="295"/>
      <c r="C133" s="29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4" t="s">
        <v>38</v>
      </c>
      <c r="B148" s="295"/>
      <c r="C148" s="296"/>
      <c r="D148" s="214">
        <f>SUM(B136:C147)</f>
        <v>0</v>
      </c>
    </row>
    <row r="149" spans="1:6" x14ac:dyDescent="0.3">
      <c r="A149" s="294" t="s">
        <v>342</v>
      </c>
      <c r="B149" s="295"/>
      <c r="C149" s="29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4" t="s">
        <v>38</v>
      </c>
      <c r="B160" s="301"/>
      <c r="C160" s="302"/>
      <c r="D160" s="215">
        <f>SUM(B152:C159)</f>
        <v>0</v>
      </c>
    </row>
    <row r="161" spans="1:6" x14ac:dyDescent="0.3">
      <c r="A161" s="294" t="s">
        <v>342</v>
      </c>
      <c r="B161" s="295"/>
      <c r="C161" s="29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4" t="s">
        <v>38</v>
      </c>
      <c r="B168" s="295"/>
      <c r="C168" s="296"/>
      <c r="D168" s="214">
        <f>SUM(B164:C167)</f>
        <v>0</v>
      </c>
    </row>
    <row r="169" spans="1:6" x14ac:dyDescent="0.3">
      <c r="A169" s="294" t="s">
        <v>342</v>
      </c>
      <c r="B169" s="295"/>
      <c r="C169" s="29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4" t="s">
        <v>38</v>
      </c>
      <c r="B176" s="295"/>
      <c r="C176" s="296"/>
      <c r="D176" s="214">
        <f>SUM(B172:C175)</f>
        <v>0</v>
      </c>
    </row>
    <row r="177" spans="1:6" x14ac:dyDescent="0.3">
      <c r="A177" s="294" t="s">
        <v>342</v>
      </c>
      <c r="B177" s="295"/>
      <c r="C177" s="29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4" t="s">
        <v>38</v>
      </c>
      <c r="B185" s="295"/>
      <c r="C185" s="296"/>
      <c r="D185" s="214">
        <f>SUM(B180:C184)</f>
        <v>0</v>
      </c>
    </row>
    <row r="186" spans="1:6" x14ac:dyDescent="0.3">
      <c r="A186" s="294" t="s">
        <v>342</v>
      </c>
      <c r="B186" s="295"/>
      <c r="C186" s="29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4" t="s">
        <v>38</v>
      </c>
      <c r="B193" s="295"/>
      <c r="C193" s="296"/>
      <c r="D193" s="97">
        <f>SUM(B189:C192)</f>
        <v>0</v>
      </c>
    </row>
    <row r="194" spans="1:4" x14ac:dyDescent="0.3">
      <c r="A194" s="294" t="s">
        <v>342</v>
      </c>
      <c r="B194" s="295"/>
      <c r="C194" s="29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/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2"/>
      <c r="E1" s="282"/>
      <c r="F1" s="282"/>
      <c r="G1" s="282"/>
      <c r="H1" s="282"/>
      <c r="I1" s="282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83" t="s">
        <v>201</v>
      </c>
      <c r="B7" s="283"/>
      <c r="C7" s="283"/>
      <c r="D7" s="283"/>
      <c r="E7" s="283"/>
      <c r="F7" s="283"/>
      <c r="G7" s="124"/>
      <c r="H7" s="124"/>
      <c r="I7" s="124"/>
    </row>
    <row r="8" spans="1:9" ht="29.25" x14ac:dyDescent="0.45">
      <c r="A8" s="284" t="str">
        <f>'Page de garde'!D18</f>
        <v>Manouba</v>
      </c>
      <c r="B8" s="284"/>
      <c r="C8" s="284"/>
      <c r="D8" s="284"/>
      <c r="E8" s="284"/>
      <c r="F8" s="284"/>
      <c r="G8" s="126"/>
      <c r="H8" s="126"/>
      <c r="I8" s="124"/>
    </row>
    <row r="9" spans="1:9" ht="24" x14ac:dyDescent="0.45">
      <c r="A9" s="38" t="s">
        <v>44</v>
      </c>
      <c r="B9" s="285" t="s">
        <v>412</v>
      </c>
      <c r="C9" s="285"/>
      <c r="D9" s="285"/>
      <c r="E9" s="285"/>
      <c r="F9" s="285"/>
      <c r="G9" s="126"/>
      <c r="H9" s="126"/>
      <c r="I9" s="124"/>
    </row>
    <row r="10" spans="1:9" ht="24.75" x14ac:dyDescent="0.5">
      <c r="A10" s="39" t="s">
        <v>46</v>
      </c>
      <c r="B10" s="286" t="s">
        <v>419</v>
      </c>
      <c r="C10" s="286"/>
      <c r="D10" s="286"/>
      <c r="E10" s="286"/>
      <c r="F10" s="286"/>
      <c r="G10" s="126"/>
      <c r="H10" s="126"/>
      <c r="I10" s="124"/>
    </row>
    <row r="11" spans="1:9" ht="24" x14ac:dyDescent="0.45">
      <c r="A11" s="38" t="s">
        <v>45</v>
      </c>
      <c r="B11" s="281">
        <v>42818</v>
      </c>
      <c r="C11" s="281"/>
      <c r="D11" s="281"/>
      <c r="E11" s="281"/>
      <c r="F11" s="281"/>
      <c r="G11" s="126"/>
      <c r="H11" s="126"/>
      <c r="I11" s="124"/>
    </row>
    <row r="12" spans="1:9" ht="24" x14ac:dyDescent="0.45">
      <c r="A12" s="38" t="s">
        <v>276</v>
      </c>
      <c r="B12" s="287">
        <f>D505</f>
        <v>0.93065693430656937</v>
      </c>
      <c r="C12" s="287"/>
      <c r="D12" s="287"/>
      <c r="E12" s="287"/>
      <c r="F12" s="287"/>
      <c r="G12" s="126"/>
      <c r="H12" s="126"/>
      <c r="I12" s="124"/>
    </row>
    <row r="13" spans="1:9" ht="22.5" x14ac:dyDescent="0.45">
      <c r="A13" s="35"/>
      <c r="B13" s="36"/>
      <c r="C13" s="36"/>
      <c r="D13" s="288"/>
      <c r="E13" s="288"/>
      <c r="F13" s="288"/>
      <c r="G13" s="288"/>
      <c r="H13" s="288"/>
      <c r="I13" s="3"/>
    </row>
    <row r="14" spans="1:9" ht="16.5" customHeight="1" x14ac:dyDescent="0.3">
      <c r="A14" s="289" t="s">
        <v>32</v>
      </c>
      <c r="B14" s="290" t="s">
        <v>33</v>
      </c>
      <c r="C14" s="290"/>
      <c r="D14" s="290" t="s">
        <v>48</v>
      </c>
      <c r="E14" s="291" t="s">
        <v>358</v>
      </c>
      <c r="F14" s="290" t="s">
        <v>214</v>
      </c>
      <c r="G14" s="36"/>
      <c r="H14" s="36"/>
    </row>
    <row r="15" spans="1:9" ht="16.5" customHeight="1" x14ac:dyDescent="0.3">
      <c r="A15" s="289"/>
      <c r="B15" s="77" t="s">
        <v>36</v>
      </c>
      <c r="C15" s="77" t="s">
        <v>35</v>
      </c>
      <c r="D15" s="290"/>
      <c r="E15" s="291"/>
      <c r="F15" s="290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42818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2" t="s">
        <v>1</v>
      </c>
      <c r="B18" s="293"/>
      <c r="C18" s="293"/>
      <c r="D18" s="293"/>
      <c r="E18" s="293"/>
      <c r="F18" s="293"/>
    </row>
    <row r="19" spans="1:8" x14ac:dyDescent="0.25">
      <c r="A19" s="17" t="s">
        <v>10</v>
      </c>
      <c r="B19" s="136">
        <v>1</v>
      </c>
      <c r="C19" s="136"/>
      <c r="D19" s="135" t="s">
        <v>420</v>
      </c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1</v>
      </c>
      <c r="C21" s="136"/>
      <c r="D21" s="135" t="s">
        <v>421</v>
      </c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76" t="s">
        <v>18</v>
      </c>
      <c r="B26" s="277"/>
      <c r="C26" s="277"/>
      <c r="D26" s="277"/>
      <c r="E26" s="277"/>
      <c r="F26" s="277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5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42818</v>
      </c>
      <c r="B44" s="6"/>
      <c r="C44" s="7"/>
      <c r="D44" s="6"/>
    </row>
    <row r="45" spans="1:7" ht="16.5" x14ac:dyDescent="0.25">
      <c r="A45" s="279" t="s">
        <v>63</v>
      </c>
      <c r="B45" s="280"/>
      <c r="C45" s="280"/>
      <c r="D45" s="280"/>
      <c r="E45" s="280"/>
      <c r="F45" s="280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76" t="s">
        <v>65</v>
      </c>
      <c r="B57" s="277"/>
      <c r="C57" s="277"/>
      <c r="D57" s="277"/>
      <c r="E57" s="277"/>
      <c r="F57" s="277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29"/>
      <c r="E60" s="129"/>
      <c r="F60" s="66"/>
    </row>
    <row r="61" spans="1:6" x14ac:dyDescent="0.25">
      <c r="A61" s="24" t="s">
        <v>123</v>
      </c>
      <c r="B61" s="170">
        <v>2</v>
      </c>
      <c r="C61" s="144"/>
      <c r="D61" s="129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42"/>
      <c r="E63" s="147"/>
      <c r="F63" s="66"/>
    </row>
    <row r="64" spans="1:6" ht="60" x14ac:dyDescent="0.25">
      <c r="A64" s="108" t="s">
        <v>272</v>
      </c>
      <c r="B64" s="170">
        <v>1</v>
      </c>
      <c r="C64" s="217" t="str">
        <f>IF(B64=0, -5, "0")</f>
        <v>0</v>
      </c>
      <c r="D64" s="129" t="s">
        <v>426</v>
      </c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425</v>
      </c>
      <c r="E74" s="152" t="s">
        <v>453</v>
      </c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0.92500000000000004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6" t="s">
        <v>25</v>
      </c>
      <c r="B84" s="277"/>
      <c r="C84" s="277"/>
      <c r="D84" s="277"/>
      <c r="E84" s="277"/>
      <c r="F84" s="277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1</v>
      </c>
      <c r="C86" s="153"/>
      <c r="D86" s="155" t="s">
        <v>448</v>
      </c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ht="75" x14ac:dyDescent="0.25">
      <c r="A90" s="17" t="s">
        <v>293</v>
      </c>
      <c r="B90" s="170">
        <v>1</v>
      </c>
      <c r="C90" s="153"/>
      <c r="D90" s="156" t="s">
        <v>446</v>
      </c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61">
        <v>0.5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3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63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0.92647058823529416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42818</v>
      </c>
      <c r="B100" s="6"/>
      <c r="C100" s="7"/>
      <c r="D100" s="6"/>
    </row>
    <row r="101" spans="1:6" ht="16.5" x14ac:dyDescent="0.25">
      <c r="A101" s="279" t="s">
        <v>63</v>
      </c>
      <c r="B101" s="280"/>
      <c r="C101" s="280"/>
      <c r="D101" s="280"/>
      <c r="E101" s="280"/>
      <c r="F101" s="280"/>
    </row>
    <row r="102" spans="1:6" x14ac:dyDescent="0.25">
      <c r="A102" s="23" t="s">
        <v>57</v>
      </c>
      <c r="B102" s="153" t="s">
        <v>34</v>
      </c>
      <c r="C102" s="153"/>
      <c r="D102" s="142"/>
      <c r="E102" s="142"/>
      <c r="F102" s="66"/>
    </row>
    <row r="103" spans="1:6" x14ac:dyDescent="0.25">
      <c r="A103" s="23" t="s">
        <v>297</v>
      </c>
      <c r="B103" s="170" t="s">
        <v>34</v>
      </c>
      <c r="C103" s="153"/>
      <c r="D103" s="142"/>
      <c r="E103" s="147"/>
      <c r="F103" s="66"/>
    </row>
    <row r="104" spans="1:6" x14ac:dyDescent="0.25">
      <c r="A104" s="33" t="s">
        <v>100</v>
      </c>
      <c r="B104" s="170" t="s">
        <v>34</v>
      </c>
      <c r="C104" s="145"/>
      <c r="D104" s="146"/>
      <c r="E104" s="148"/>
      <c r="F104" s="66"/>
    </row>
    <row r="105" spans="1:6" x14ac:dyDescent="0.25">
      <c r="A105" s="33" t="s">
        <v>28</v>
      </c>
      <c r="B105" s="170" t="s">
        <v>34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 t="s">
        <v>34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76" t="s">
        <v>133</v>
      </c>
      <c r="B113" s="277"/>
      <c r="C113" s="277"/>
      <c r="D113" s="277"/>
      <c r="E113" s="277"/>
      <c r="F113" s="277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 t="s">
        <v>34</v>
      </c>
      <c r="C115" s="153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53"/>
      <c r="D116" s="143"/>
      <c r="E116" s="148"/>
      <c r="F116" s="147"/>
    </row>
    <row r="117" spans="1:6" x14ac:dyDescent="0.25">
      <c r="A117" s="17" t="s">
        <v>295</v>
      </c>
      <c r="B117" s="170" t="s">
        <v>34</v>
      </c>
      <c r="C117" s="153"/>
      <c r="D117" s="11"/>
      <c r="E117" s="148"/>
      <c r="F117" s="147"/>
    </row>
    <row r="118" spans="1:6" x14ac:dyDescent="0.25">
      <c r="A118" s="18" t="s">
        <v>64</v>
      </c>
      <c r="B118" s="170" t="s">
        <v>34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 t="s">
        <v>34</v>
      </c>
      <c r="C119" s="153"/>
      <c r="D119" s="12"/>
      <c r="E119" s="147"/>
      <c r="F119" s="147"/>
    </row>
    <row r="120" spans="1:6" x14ac:dyDescent="0.25">
      <c r="A120" s="17" t="s">
        <v>291</v>
      </c>
      <c r="B120" s="170" t="s">
        <v>34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 t="s">
        <v>34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42"/>
      <c r="F123" s="147"/>
    </row>
    <row r="124" spans="1:6" x14ac:dyDescent="0.25">
      <c r="A124" s="17" t="s">
        <v>278</v>
      </c>
      <c r="B124" s="170" t="s">
        <v>34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 t="s">
        <v>34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52"/>
      <c r="E129" s="173"/>
      <c r="F129" s="173"/>
    </row>
    <row r="130" spans="1:6" x14ac:dyDescent="0.25">
      <c r="A130" s="24" t="s">
        <v>83</v>
      </c>
      <c r="B130" s="171" t="s">
        <v>34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 t="s">
        <v>34</v>
      </c>
      <c r="C131" s="153"/>
      <c r="D131" s="142"/>
      <c r="E131" s="147"/>
      <c r="F131" s="147"/>
    </row>
    <row r="132" spans="1:6" x14ac:dyDescent="0.25">
      <c r="A132" s="24" t="s">
        <v>248</v>
      </c>
      <c r="B132" s="171" t="s">
        <v>34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76" t="s">
        <v>73</v>
      </c>
      <c r="B137" s="277"/>
      <c r="C137" s="277"/>
      <c r="D137" s="277"/>
      <c r="E137" s="277"/>
      <c r="F137" s="277"/>
    </row>
    <row r="138" spans="1:6" ht="30" x14ac:dyDescent="0.25">
      <c r="A138" s="17" t="s">
        <v>372</v>
      </c>
      <c r="B138" s="153" t="s">
        <v>34</v>
      </c>
      <c r="C138" s="153"/>
      <c r="D138" s="142"/>
      <c r="E138" s="146"/>
      <c r="F138" s="147"/>
    </row>
    <row r="139" spans="1:6" x14ac:dyDescent="0.25">
      <c r="A139" s="18" t="s">
        <v>144</v>
      </c>
      <c r="B139" s="170" t="s">
        <v>34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 t="s">
        <v>34</v>
      </c>
      <c r="C142" s="153"/>
      <c r="D142" s="149"/>
      <c r="E142" s="147"/>
      <c r="F142" s="147"/>
    </row>
    <row r="143" spans="1:6" ht="18" x14ac:dyDescent="0.35">
      <c r="A143" s="83" t="s">
        <v>411</v>
      </c>
      <c r="B143" s="170" t="s">
        <v>34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 t="s">
        <v>34</v>
      </c>
      <c r="C145" s="154"/>
      <c r="D145" s="26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42818</v>
      </c>
      <c r="B153" s="6"/>
      <c r="C153" s="7"/>
      <c r="D153" s="59"/>
    </row>
    <row r="154" spans="1:6" ht="16.5" x14ac:dyDescent="0.25">
      <c r="A154" s="279" t="s">
        <v>63</v>
      </c>
      <c r="B154" s="280"/>
      <c r="C154" s="280"/>
      <c r="D154" s="280"/>
      <c r="E154" s="280"/>
      <c r="F154" s="280"/>
    </row>
    <row r="155" spans="1:6" x14ac:dyDescent="0.25">
      <c r="A155" s="23" t="s">
        <v>132</v>
      </c>
      <c r="B155" s="153" t="s">
        <v>34</v>
      </c>
      <c r="C155" s="153"/>
      <c r="D155" s="142"/>
      <c r="E155" s="66"/>
      <c r="F155" s="66"/>
    </row>
    <row r="156" spans="1:6" x14ac:dyDescent="0.25">
      <c r="A156" s="23" t="s">
        <v>297</v>
      </c>
      <c r="B156" s="170" t="s">
        <v>34</v>
      </c>
      <c r="C156" s="153"/>
      <c r="D156" s="142"/>
      <c r="E156" s="147"/>
      <c r="F156" s="66"/>
    </row>
    <row r="157" spans="1:6" x14ac:dyDescent="0.25">
      <c r="A157" s="23" t="s">
        <v>69</v>
      </c>
      <c r="B157" s="170" t="s">
        <v>34</v>
      </c>
      <c r="C157" s="142"/>
      <c r="D157" s="142"/>
      <c r="E157" s="147"/>
      <c r="F157" s="66"/>
    </row>
    <row r="158" spans="1:6" x14ac:dyDescent="0.25">
      <c r="A158" s="33" t="s">
        <v>136</v>
      </c>
      <c r="B158" s="170" t="s">
        <v>34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 t="s">
        <v>34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 t="s">
        <v>34</v>
      </c>
      <c r="C161" s="138"/>
      <c r="D161" s="142"/>
      <c r="E161" s="66"/>
      <c r="F161" s="66"/>
    </row>
    <row r="162" spans="1:6" x14ac:dyDescent="0.25">
      <c r="A162" s="23" t="s">
        <v>27</v>
      </c>
      <c r="B162" s="170" t="s">
        <v>34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76" t="s">
        <v>134</v>
      </c>
      <c r="B166" s="277"/>
      <c r="C166" s="277"/>
      <c r="D166" s="277"/>
      <c r="E166" s="277"/>
      <c r="F166" s="277"/>
    </row>
    <row r="167" spans="1:6" x14ac:dyDescent="0.25">
      <c r="A167" s="17" t="s">
        <v>314</v>
      </c>
      <c r="B167" s="153" t="s">
        <v>34</v>
      </c>
      <c r="C167" s="153"/>
      <c r="D167" s="143"/>
      <c r="E167" s="147"/>
      <c r="F167" s="66"/>
    </row>
    <row r="168" spans="1:6" x14ac:dyDescent="0.25">
      <c r="A168" s="18" t="s">
        <v>102</v>
      </c>
      <c r="B168" s="170" t="s">
        <v>34</v>
      </c>
      <c r="C168" s="153"/>
      <c r="D168" s="143"/>
      <c r="E168" s="147"/>
      <c r="F168" s="66"/>
    </row>
    <row r="169" spans="1:6" x14ac:dyDescent="0.25">
      <c r="A169" s="18" t="s">
        <v>135</v>
      </c>
      <c r="B169" s="170" t="s">
        <v>34</v>
      </c>
      <c r="C169" s="153"/>
      <c r="D169" s="143"/>
      <c r="E169" s="147"/>
      <c r="F169" s="66"/>
    </row>
    <row r="170" spans="1:6" x14ac:dyDescent="0.25">
      <c r="A170" s="18" t="s">
        <v>64</v>
      </c>
      <c r="B170" s="170" t="s">
        <v>34</v>
      </c>
      <c r="C170" s="153"/>
      <c r="D170" s="12"/>
      <c r="E170" s="147"/>
      <c r="F170" s="66"/>
    </row>
    <row r="171" spans="1:6" x14ac:dyDescent="0.25">
      <c r="A171" s="18" t="s">
        <v>279</v>
      </c>
      <c r="B171" s="170" t="s">
        <v>34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 t="s">
        <v>34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 t="s">
        <v>34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 t="s">
        <v>34</v>
      </c>
      <c r="C177" s="153"/>
      <c r="D177" s="142"/>
      <c r="E177" s="147"/>
      <c r="F177" s="66"/>
    </row>
    <row r="178" spans="1:7" x14ac:dyDescent="0.25">
      <c r="A178" s="17" t="s">
        <v>188</v>
      </c>
      <c r="B178" s="170" t="s">
        <v>34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 t="s">
        <v>34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 t="s">
        <v>34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 t="s">
        <v>34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 t="s">
        <v>34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 t="s">
        <v>34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 t="s">
        <v>34</v>
      </c>
      <c r="C185" s="154"/>
      <c r="D185" s="255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42818</v>
      </c>
      <c r="B193" s="6"/>
      <c r="C193" s="7"/>
      <c r="D193" s="6"/>
    </row>
    <row r="194" spans="1:7" ht="18" x14ac:dyDescent="0.25">
      <c r="A194" s="276" t="s">
        <v>158</v>
      </c>
      <c r="B194" s="277"/>
      <c r="C194" s="277"/>
      <c r="D194" s="277"/>
      <c r="E194" s="277"/>
      <c r="F194" s="277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76" t="s">
        <v>76</v>
      </c>
      <c r="B209" s="277"/>
      <c r="C209" s="277"/>
      <c r="D209" s="277"/>
      <c r="E209" s="277"/>
      <c r="F209" s="277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76" t="s">
        <v>191</v>
      </c>
      <c r="B232" s="277"/>
      <c r="C232" s="277"/>
      <c r="D232" s="277"/>
      <c r="E232" s="277"/>
      <c r="F232" s="277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6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61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42818</v>
      </c>
      <c r="B249" s="6"/>
      <c r="C249" s="7"/>
      <c r="D249" s="6"/>
    </row>
    <row r="250" spans="1:6" s="3" customFormat="1" ht="18" x14ac:dyDescent="0.25">
      <c r="A250" s="276" t="s">
        <v>79</v>
      </c>
      <c r="B250" s="277"/>
      <c r="C250" s="277"/>
      <c r="D250" s="277"/>
      <c r="E250" s="277"/>
      <c r="F250" s="277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6" t="s">
        <v>81</v>
      </c>
      <c r="B266" s="277"/>
      <c r="C266" s="277"/>
      <c r="D266" s="277"/>
      <c r="E266" s="277"/>
      <c r="F266" s="277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26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42818</v>
      </c>
      <c r="B292" s="6"/>
      <c r="C292" s="7"/>
      <c r="D292" s="59"/>
    </row>
    <row r="293" spans="1:7" ht="18" x14ac:dyDescent="0.25">
      <c r="A293" s="276" t="s">
        <v>19</v>
      </c>
      <c r="B293" s="277"/>
      <c r="C293" s="277"/>
      <c r="D293" s="277"/>
      <c r="E293" s="277"/>
      <c r="F293" s="277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6" t="s">
        <v>122</v>
      </c>
      <c r="B305" s="277"/>
      <c r="C305" s="277"/>
      <c r="D305" s="277"/>
      <c r="E305" s="277"/>
      <c r="F305" s="277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30" x14ac:dyDescent="0.25">
      <c r="A307" s="169" t="s">
        <v>373</v>
      </c>
      <c r="B307" s="171">
        <v>0</v>
      </c>
      <c r="C307" s="153"/>
      <c r="D307" s="142" t="s">
        <v>428</v>
      </c>
      <c r="E307" s="129" t="s">
        <v>416</v>
      </c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66"/>
    </row>
    <row r="310" spans="1:6" ht="30" x14ac:dyDescent="0.25">
      <c r="A310" s="17" t="s">
        <v>108</v>
      </c>
      <c r="B310" s="171">
        <v>1</v>
      </c>
      <c r="C310" s="153"/>
      <c r="D310" s="156" t="s">
        <v>450</v>
      </c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2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19</v>
      </c>
    </row>
    <row r="319" spans="1:6" x14ac:dyDescent="0.25">
      <c r="A319" s="19" t="s">
        <v>37</v>
      </c>
      <c r="B319" s="20"/>
      <c r="C319" s="21"/>
      <c r="D319" s="63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35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42818</v>
      </c>
      <c r="B325" s="6"/>
      <c r="C325" s="7"/>
      <c r="D325" s="6"/>
    </row>
    <row r="326" spans="1:9" ht="18" x14ac:dyDescent="0.25">
      <c r="A326" s="276" t="s">
        <v>12</v>
      </c>
      <c r="B326" s="277"/>
      <c r="C326" s="277"/>
      <c r="D326" s="277"/>
      <c r="E326" s="277"/>
      <c r="F326" s="277"/>
    </row>
    <row r="327" spans="1:9" ht="16.5" customHeight="1" x14ac:dyDescent="0.25">
      <c r="A327" s="17" t="s">
        <v>109</v>
      </c>
      <c r="B327" s="153">
        <v>1</v>
      </c>
      <c r="C327" s="153"/>
      <c r="D327" s="143" t="s">
        <v>429</v>
      </c>
      <c r="E327" s="147"/>
      <c r="F327" s="66"/>
    </row>
    <row r="328" spans="1:9" x14ac:dyDescent="0.25">
      <c r="A328" s="17" t="s">
        <v>51</v>
      </c>
      <c r="B328" s="170">
        <v>2</v>
      </c>
      <c r="C328" s="153"/>
      <c r="E328" s="147"/>
      <c r="F328" s="66"/>
    </row>
    <row r="329" spans="1:9" ht="14.25" customHeight="1" x14ac:dyDescent="0.25">
      <c r="A329" s="17" t="s">
        <v>100</v>
      </c>
      <c r="B329" s="170">
        <v>1</v>
      </c>
      <c r="C329" s="153"/>
      <c r="D329" s="143" t="s">
        <v>430</v>
      </c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90" customHeight="1" x14ac:dyDescent="0.25">
      <c r="A334" s="17" t="s">
        <v>304</v>
      </c>
      <c r="B334" s="170">
        <v>0</v>
      </c>
      <c r="C334" s="145"/>
      <c r="D334" s="256" t="s">
        <v>431</v>
      </c>
      <c r="E334" s="256" t="s">
        <v>432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14</v>
      </c>
    </row>
    <row r="337" spans="1:6" x14ac:dyDescent="0.25">
      <c r="A337" s="19" t="s">
        <v>37</v>
      </c>
      <c r="B337" s="20"/>
      <c r="C337" s="21"/>
      <c r="D337" s="63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276" t="s">
        <v>25</v>
      </c>
      <c r="B339" s="277"/>
      <c r="C339" s="277"/>
      <c r="D339" s="277"/>
      <c r="E339" s="277"/>
      <c r="F339" s="277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45" x14ac:dyDescent="0.25">
      <c r="A344" s="24" t="s">
        <v>111</v>
      </c>
      <c r="B344" s="170">
        <v>1</v>
      </c>
      <c r="C344" s="153"/>
      <c r="D344" s="143" t="s">
        <v>454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62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23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0.8214285714285714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42818</v>
      </c>
      <c r="B353" s="6"/>
      <c r="C353" s="7"/>
      <c r="D353" s="59"/>
    </row>
    <row r="354" spans="1:6" ht="16.5" x14ac:dyDescent="0.25">
      <c r="A354" s="279" t="s">
        <v>113</v>
      </c>
      <c r="B354" s="280"/>
      <c r="C354" s="280"/>
      <c r="D354" s="280"/>
      <c r="E354" s="280"/>
      <c r="F354" s="280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6" t="s">
        <v>25</v>
      </c>
      <c r="B366" s="277"/>
      <c r="C366" s="277"/>
      <c r="D366" s="277"/>
      <c r="E366" s="277"/>
      <c r="F366" s="277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ht="30" x14ac:dyDescent="0.25">
      <c r="A368" s="18" t="s">
        <v>105</v>
      </c>
      <c r="B368" s="171">
        <v>1</v>
      </c>
      <c r="C368" s="153"/>
      <c r="D368" s="143" t="s">
        <v>435</v>
      </c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5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6" t="s">
        <v>124</v>
      </c>
      <c r="B382" s="277"/>
      <c r="C382" s="277"/>
      <c r="D382" s="277"/>
      <c r="E382" s="277"/>
      <c r="F382" s="277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6" t="s">
        <v>29</v>
      </c>
      <c r="B391" s="277"/>
      <c r="C391" s="277"/>
      <c r="D391" s="277"/>
      <c r="E391" s="277"/>
      <c r="F391" s="277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42818</v>
      </c>
      <c r="B406" s="6"/>
      <c r="C406" s="7"/>
      <c r="D406" s="6"/>
    </row>
    <row r="407" spans="1:6" ht="16.5" x14ac:dyDescent="0.25">
      <c r="A407" s="279" t="s">
        <v>19</v>
      </c>
      <c r="B407" s="280"/>
      <c r="C407" s="280"/>
      <c r="D407" s="280"/>
      <c r="E407" s="280"/>
      <c r="F407" s="280"/>
    </row>
    <row r="408" spans="1:6" x14ac:dyDescent="0.25">
      <c r="A408" s="32" t="s">
        <v>62</v>
      </c>
      <c r="B408" s="27" t="s">
        <v>34</v>
      </c>
      <c r="C408" s="27"/>
      <c r="D408" s="4"/>
      <c r="E408" s="66"/>
      <c r="F408" s="66"/>
    </row>
    <row r="409" spans="1:6" x14ac:dyDescent="0.25">
      <c r="A409" s="22" t="s">
        <v>6</v>
      </c>
      <c r="B409" s="170" t="s">
        <v>34</v>
      </c>
      <c r="C409" s="27"/>
      <c r="D409" s="4"/>
      <c r="E409" s="66"/>
      <c r="F409" s="66"/>
    </row>
    <row r="410" spans="1:6" x14ac:dyDescent="0.25">
      <c r="A410" s="32" t="s">
        <v>20</v>
      </c>
      <c r="B410" s="170" t="s">
        <v>34</v>
      </c>
      <c r="C410" s="27"/>
      <c r="D410" s="68"/>
      <c r="E410" s="66"/>
      <c r="F410" s="66"/>
    </row>
    <row r="411" spans="1:6" x14ac:dyDescent="0.25">
      <c r="A411" s="22" t="s">
        <v>126</v>
      </c>
      <c r="B411" s="170" t="s">
        <v>34</v>
      </c>
      <c r="C411" s="27"/>
      <c r="D411" s="4"/>
      <c r="E411" s="66"/>
      <c r="F411" s="66"/>
    </row>
    <row r="412" spans="1:6" x14ac:dyDescent="0.25">
      <c r="A412" s="32" t="s">
        <v>194</v>
      </c>
      <c r="B412" s="170" t="s">
        <v>34</v>
      </c>
      <c r="C412" s="27"/>
      <c r="D412" s="4"/>
      <c r="E412" s="129"/>
      <c r="F412" s="66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 t="s">
        <v>34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9" t="s">
        <v>122</v>
      </c>
      <c r="B418" s="280"/>
      <c r="C418" s="280"/>
      <c r="D418" s="280"/>
      <c r="E418" s="280"/>
      <c r="F418" s="28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 t="s">
        <v>34</v>
      </c>
      <c r="C420" s="27"/>
      <c r="D420" s="4"/>
      <c r="E420" s="66"/>
      <c r="F420" s="66"/>
    </row>
    <row r="421" spans="1:6" x14ac:dyDescent="0.25">
      <c r="A421" s="17" t="s">
        <v>407</v>
      </c>
      <c r="B421" s="170" t="s">
        <v>34</v>
      </c>
      <c r="C421" s="27"/>
      <c r="D421" s="4"/>
      <c r="E421" s="66"/>
      <c r="F421" s="66"/>
    </row>
    <row r="422" spans="1:6" x14ac:dyDescent="0.25">
      <c r="A422" s="17" t="s">
        <v>146</v>
      </c>
      <c r="B422" s="170" t="s">
        <v>34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 t="s">
        <v>34</v>
      </c>
      <c r="C424" s="27"/>
      <c r="D424" s="4"/>
      <c r="E424" s="66"/>
      <c r="F424" s="66"/>
    </row>
    <row r="425" spans="1:6" x14ac:dyDescent="0.25">
      <c r="A425" s="18" t="s">
        <v>248</v>
      </c>
      <c r="B425" s="170" t="s">
        <v>34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 t="s">
        <v>34</v>
      </c>
      <c r="C428" s="29"/>
      <c r="D428" s="262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78" t="s">
        <v>374</v>
      </c>
      <c r="B435" s="278"/>
      <c r="C435" s="278"/>
      <c r="D435" s="278"/>
      <c r="E435" s="278"/>
      <c r="F435" s="278"/>
    </row>
    <row r="436" spans="1:7" s="167" customFormat="1" x14ac:dyDescent="0.25">
      <c r="A436" s="195">
        <f>+B11</f>
        <v>42818</v>
      </c>
      <c r="B436" s="6"/>
      <c r="C436" s="7"/>
      <c r="D436" s="6"/>
    </row>
    <row r="437" spans="1:7" ht="18" x14ac:dyDescent="0.25">
      <c r="A437" s="276" t="s">
        <v>375</v>
      </c>
      <c r="B437" s="277"/>
      <c r="C437" s="277"/>
      <c r="D437" s="277"/>
      <c r="E437" s="277"/>
      <c r="F437" s="277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6" t="s">
        <v>31</v>
      </c>
      <c r="B444" s="277"/>
      <c r="C444" s="277"/>
      <c r="D444" s="277"/>
      <c r="E444" s="277"/>
      <c r="F444" s="277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62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56"/>
      <c r="E457" s="66"/>
      <c r="F457" s="66"/>
    </row>
    <row r="458" spans="1:6" ht="17.25" customHeight="1" x14ac:dyDescent="0.25">
      <c r="A458" s="32" t="s">
        <v>86</v>
      </c>
      <c r="B458" s="170">
        <v>1</v>
      </c>
      <c r="C458" s="145"/>
      <c r="D458" s="162" t="s">
        <v>452</v>
      </c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6" t="s">
        <v>417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2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30" x14ac:dyDescent="0.25">
      <c r="A480" s="18" t="s">
        <v>49</v>
      </c>
      <c r="B480" s="170">
        <v>0</v>
      </c>
      <c r="C480" s="153"/>
      <c r="D480" s="129" t="s">
        <v>439</v>
      </c>
      <c r="E480" s="129" t="s">
        <v>440</v>
      </c>
      <c r="F480" s="66"/>
    </row>
    <row r="481" spans="1:14" x14ac:dyDescent="0.25">
      <c r="A481" s="18" t="s">
        <v>258</v>
      </c>
      <c r="B481" s="170">
        <v>1</v>
      </c>
      <c r="C481" s="153"/>
      <c r="D481" s="142" t="s">
        <v>441</v>
      </c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ht="30" x14ac:dyDescent="0.25">
      <c r="A483" s="18" t="s">
        <v>88</v>
      </c>
      <c r="B483" s="170">
        <v>2</v>
      </c>
      <c r="C483" s="153"/>
      <c r="D483" s="129" t="s">
        <v>415</v>
      </c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 t="s">
        <v>442</v>
      </c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21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0.875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78" t="s">
        <v>152</v>
      </c>
      <c r="B494" s="278"/>
      <c r="C494" s="278"/>
      <c r="D494" s="278"/>
      <c r="E494" s="278"/>
      <c r="F494" s="278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2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255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0.93065693430656937</v>
      </c>
    </row>
  </sheetData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76" zoomScale="96" zoomScaleSheetLayoutView="96" workbookViewId="0">
      <selection activeCell="D204" sqref="D20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6"/>
      <c r="E1" s="306"/>
      <c r="F1" s="306"/>
      <c r="G1" s="306"/>
      <c r="H1" s="306"/>
      <c r="I1" s="306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83" t="s">
        <v>52</v>
      </c>
      <c r="B6" s="283"/>
      <c r="C6" s="283"/>
      <c r="D6" s="283"/>
      <c r="E6" s="283"/>
      <c r="F6" s="283"/>
      <c r="G6" s="126"/>
      <c r="H6" s="126"/>
      <c r="I6" s="126"/>
    </row>
    <row r="7" spans="1:9" s="36" customFormat="1" ht="21.75" customHeight="1" x14ac:dyDescent="0.5">
      <c r="A7" s="284" t="str">
        <f>'A1 Exploitation'!A8:F8</f>
        <v>Manouba</v>
      </c>
      <c r="B7" s="284"/>
      <c r="C7" s="284"/>
      <c r="D7" s="284"/>
      <c r="E7" s="284"/>
      <c r="F7" s="284"/>
      <c r="G7" s="126"/>
      <c r="H7" s="126"/>
      <c r="I7" s="126"/>
    </row>
    <row r="8" spans="1:9" s="36" customFormat="1" ht="24.75" x14ac:dyDescent="0.5">
      <c r="A8" s="38" t="s">
        <v>44</v>
      </c>
      <c r="B8" s="307" t="str">
        <f>'A1 Exploitation'!B9:F9</f>
        <v>Mme Sameh SLAIMI &amp; M. Haithem BOUGAALECH</v>
      </c>
      <c r="C8" s="307"/>
      <c r="D8" s="307"/>
      <c r="E8" s="307"/>
      <c r="F8" s="307"/>
      <c r="G8" s="126"/>
      <c r="H8" s="126"/>
      <c r="I8" s="126"/>
    </row>
    <row r="9" spans="1:9" s="36" customFormat="1" ht="24.75" x14ac:dyDescent="0.5">
      <c r="A9" s="39" t="s">
        <v>46</v>
      </c>
      <c r="B9" s="308" t="str">
        <f>'A1 Exploitation'!B10:F10</f>
        <v>Directeur magasin Mr. Chawki REZGUI</v>
      </c>
      <c r="C9" s="308"/>
      <c r="D9" s="308"/>
      <c r="E9" s="308"/>
      <c r="F9" s="308"/>
      <c r="G9" s="126"/>
      <c r="H9" s="126"/>
      <c r="I9" s="126"/>
    </row>
    <row r="10" spans="1:9" s="36" customFormat="1" ht="24.75" x14ac:dyDescent="0.5">
      <c r="A10" s="38" t="s">
        <v>45</v>
      </c>
      <c r="B10" s="305">
        <f>'A1 Exploitation'!B11:F11</f>
        <v>42818</v>
      </c>
      <c r="C10" s="305"/>
      <c r="D10" s="305"/>
      <c r="E10" s="305"/>
      <c r="F10" s="305"/>
      <c r="G10" s="126"/>
      <c r="H10" s="126"/>
      <c r="I10" s="126"/>
    </row>
    <row r="11" spans="1:9" s="36" customFormat="1" ht="24.75" x14ac:dyDescent="0.5">
      <c r="A11" s="38" t="s">
        <v>341</v>
      </c>
      <c r="B11" s="297">
        <f>D198</f>
        <v>0.89682539682539686</v>
      </c>
      <c r="C11" s="297"/>
      <c r="D11" s="297"/>
      <c r="E11" s="297"/>
      <c r="F11" s="297"/>
      <c r="G11" s="126"/>
      <c r="H11" s="126"/>
      <c r="I11" s="126"/>
    </row>
    <row r="12" spans="1:9" s="36" customFormat="1" ht="22.5" x14ac:dyDescent="0.45">
      <c r="A12" s="35"/>
      <c r="D12" s="288"/>
      <c r="E12" s="288"/>
      <c r="F12" s="288"/>
      <c r="G12" s="288"/>
      <c r="H12" s="288"/>
      <c r="I12" s="40"/>
    </row>
    <row r="13" spans="1:9" s="36" customFormat="1" ht="11.25" customHeight="1" x14ac:dyDescent="0.3">
      <c r="A13" s="289" t="s">
        <v>32</v>
      </c>
      <c r="B13" s="290" t="s">
        <v>33</v>
      </c>
      <c r="C13" s="290"/>
      <c r="D13" s="290" t="s">
        <v>48</v>
      </c>
      <c r="E13" s="290" t="s">
        <v>213</v>
      </c>
      <c r="F13" s="290" t="s">
        <v>214</v>
      </c>
    </row>
    <row r="14" spans="1:9" s="36" customFormat="1" ht="12.75" customHeight="1" x14ac:dyDescent="0.3">
      <c r="A14" s="289"/>
      <c r="B14" s="70" t="s">
        <v>36</v>
      </c>
      <c r="C14" s="70" t="s">
        <v>35</v>
      </c>
      <c r="D14" s="290"/>
      <c r="E14" s="290"/>
      <c r="F14" s="290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ht="33" x14ac:dyDescent="0.3">
      <c r="A17" s="41" t="s">
        <v>316</v>
      </c>
      <c r="B17" s="221">
        <v>1</v>
      </c>
      <c r="C17" s="221"/>
      <c r="D17" s="222" t="s">
        <v>438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0" t="s">
        <v>38</v>
      </c>
      <c r="B22" s="301"/>
      <c r="C22" s="302"/>
      <c r="D22" s="127">
        <f>SUM(B17:C21)</f>
        <v>9</v>
      </c>
    </row>
    <row r="23" spans="1:6" x14ac:dyDescent="0.3">
      <c r="A23" s="294" t="s">
        <v>342</v>
      </c>
      <c r="B23" s="295"/>
      <c r="C23" s="296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ht="66" x14ac:dyDescent="0.3">
      <c r="A28" s="41" t="s">
        <v>327</v>
      </c>
      <c r="B28" s="221">
        <v>2</v>
      </c>
      <c r="C28" s="221"/>
      <c r="D28" s="222" t="s">
        <v>427</v>
      </c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4" t="s">
        <v>38</v>
      </c>
      <c r="B32" s="295"/>
      <c r="C32" s="296"/>
      <c r="D32" s="125">
        <f>SUM(B26:C31)</f>
        <v>12</v>
      </c>
    </row>
    <row r="33" spans="1:6" x14ac:dyDescent="0.3">
      <c r="A33" s="294" t="s">
        <v>342</v>
      </c>
      <c r="B33" s="295"/>
      <c r="C33" s="296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 t="s">
        <v>34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 t="s">
        <v>34</v>
      </c>
      <c r="C40" s="221"/>
      <c r="D40" s="225"/>
      <c r="E40" s="221"/>
      <c r="F40" s="221"/>
    </row>
    <row r="41" spans="1:6" s="50" customFormat="1" x14ac:dyDescent="0.3">
      <c r="A41" s="294" t="s">
        <v>38</v>
      </c>
      <c r="B41" s="295"/>
      <c r="C41" s="296"/>
      <c r="D41" s="125">
        <f>SUM(B36:C40)</f>
        <v>0</v>
      </c>
      <c r="E41" s="37"/>
      <c r="F41" s="37"/>
    </row>
    <row r="42" spans="1:6" s="50" customFormat="1" x14ac:dyDescent="0.3">
      <c r="A42" s="294" t="s">
        <v>342</v>
      </c>
      <c r="B42" s="295"/>
      <c r="C42" s="296"/>
      <c r="D42" s="65" t="e">
        <f>D41/(COUNT(B36:C40)*2)</f>
        <v>#DIV/0!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9" t="s">
        <v>21</v>
      </c>
      <c r="B44" s="310"/>
      <c r="C44" s="310"/>
      <c r="D44" s="310"/>
      <c r="E44" s="310"/>
      <c r="F44" s="310"/>
    </row>
    <row r="45" spans="1:6" ht="33" x14ac:dyDescent="0.3">
      <c r="A45" s="41" t="s">
        <v>317</v>
      </c>
      <c r="B45" s="221">
        <v>1</v>
      </c>
      <c r="C45" s="221"/>
      <c r="D45" s="257" t="s">
        <v>451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433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294" t="s">
        <v>38</v>
      </c>
      <c r="B51" s="295"/>
      <c r="C51" s="296"/>
      <c r="D51" s="125">
        <f>SUM(B45:C50)</f>
        <v>11</v>
      </c>
    </row>
    <row r="52" spans="1:6" x14ac:dyDescent="0.3">
      <c r="A52" s="294" t="s">
        <v>342</v>
      </c>
      <c r="B52" s="295"/>
      <c r="C52" s="296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3"/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434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4" t="s">
        <v>38</v>
      </c>
      <c r="B62" s="295"/>
      <c r="C62" s="296"/>
      <c r="D62" s="125">
        <f>SUM(B55:C61)</f>
        <v>14</v>
      </c>
    </row>
    <row r="63" spans="1:6" x14ac:dyDescent="0.3">
      <c r="A63" s="294" t="s">
        <v>342</v>
      </c>
      <c r="B63" s="295"/>
      <c r="C63" s="296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33" x14ac:dyDescent="0.4">
      <c r="A66" s="41" t="s">
        <v>318</v>
      </c>
      <c r="B66" s="227">
        <v>1</v>
      </c>
      <c r="C66" s="228"/>
      <c r="D66" s="257" t="s">
        <v>443</v>
      </c>
      <c r="E66" s="257"/>
      <c r="F66" s="221"/>
    </row>
    <row r="67" spans="1:6" ht="49.5" x14ac:dyDescent="0.4">
      <c r="A67" s="41" t="s">
        <v>319</v>
      </c>
      <c r="B67" s="227">
        <v>0</v>
      </c>
      <c r="C67" s="228"/>
      <c r="D67" s="257" t="s">
        <v>422</v>
      </c>
      <c r="E67" s="257" t="s">
        <v>423</v>
      </c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49.5" x14ac:dyDescent="0.3">
      <c r="A74" s="265" t="s">
        <v>215</v>
      </c>
      <c r="B74" s="227">
        <v>2</v>
      </c>
      <c r="C74" s="266" t="str">
        <f>IF(B74=0, -5, "0")</f>
        <v>0</v>
      </c>
      <c r="D74" s="267" t="s">
        <v>424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115.5" x14ac:dyDescent="0.3">
      <c r="A77" s="49" t="s">
        <v>263</v>
      </c>
      <c r="B77" s="227">
        <v>1</v>
      </c>
      <c r="C77" s="233"/>
      <c r="D77" s="257" t="s">
        <v>445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66" x14ac:dyDescent="0.35">
      <c r="A79" s="83" t="s">
        <v>184</v>
      </c>
      <c r="B79" s="227">
        <v>1</v>
      </c>
      <c r="C79" s="248" t="str">
        <f>IF(B79=0, -5, "0")</f>
        <v>0</v>
      </c>
      <c r="D79" s="258" t="s">
        <v>447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8" t="s">
        <v>449</v>
      </c>
      <c r="E82" s="235"/>
      <c r="F82" s="221"/>
    </row>
    <row r="83" spans="1:6" x14ac:dyDescent="0.3">
      <c r="A83" s="294" t="s">
        <v>38</v>
      </c>
      <c r="B83" s="295"/>
      <c r="C83" s="296"/>
      <c r="D83" s="125">
        <f>SUM(B66:C82)</f>
        <v>24</v>
      </c>
    </row>
    <row r="84" spans="1:6" x14ac:dyDescent="0.3">
      <c r="A84" s="294" t="s">
        <v>342</v>
      </c>
      <c r="B84" s="295"/>
      <c r="C84" s="296"/>
      <c r="D84" s="65">
        <f>D83/(COUNT(B66:C82)*2)</f>
        <v>0.8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57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294" t="s">
        <v>38</v>
      </c>
      <c r="B101" s="295"/>
      <c r="C101" s="296"/>
      <c r="D101" s="125">
        <f>SUM(B87:C100)</f>
        <v>0</v>
      </c>
    </row>
    <row r="102" spans="1:6" x14ac:dyDescent="0.3">
      <c r="A102" s="294" t="s">
        <v>342</v>
      </c>
      <c r="B102" s="295"/>
      <c r="C102" s="296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294" t="s">
        <v>38</v>
      </c>
      <c r="B117" s="295"/>
      <c r="C117" s="296"/>
      <c r="D117" s="125">
        <f>SUM(B106:C116)</f>
        <v>0</v>
      </c>
      <c r="E117" s="37"/>
      <c r="F117" s="37"/>
    </row>
    <row r="118" spans="1:6" s="50" customFormat="1" x14ac:dyDescent="0.3">
      <c r="A118" s="294" t="s">
        <v>342</v>
      </c>
      <c r="B118" s="295"/>
      <c r="C118" s="296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57"/>
      <c r="E125" s="257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57"/>
      <c r="E131" s="257"/>
      <c r="F131" s="233"/>
    </row>
    <row r="132" spans="1:6" x14ac:dyDescent="0.3">
      <c r="A132" s="294" t="s">
        <v>38</v>
      </c>
      <c r="B132" s="295"/>
      <c r="C132" s="296"/>
      <c r="D132" s="125">
        <f>SUM(B121:C131)</f>
        <v>0</v>
      </c>
    </row>
    <row r="133" spans="1:6" x14ac:dyDescent="0.3">
      <c r="A133" s="294" t="s">
        <v>342</v>
      </c>
      <c r="B133" s="295"/>
      <c r="C133" s="296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 t="s">
        <v>34</v>
      </c>
      <c r="C139" s="222"/>
      <c r="D139" s="259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60"/>
      <c r="E140" s="260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60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59" t="s">
        <v>34</v>
      </c>
      <c r="C146" s="222"/>
      <c r="D146" s="259"/>
      <c r="E146" s="257"/>
      <c r="F146" s="221"/>
    </row>
    <row r="147" spans="1:6" x14ac:dyDescent="0.3">
      <c r="A147" s="41" t="s">
        <v>352</v>
      </c>
      <c r="B147" s="237" t="s">
        <v>34</v>
      </c>
      <c r="C147" s="222"/>
      <c r="D147" s="259"/>
      <c r="E147" s="221"/>
      <c r="F147" s="221"/>
    </row>
    <row r="148" spans="1:6" x14ac:dyDescent="0.3">
      <c r="A148" s="294" t="s">
        <v>38</v>
      </c>
      <c r="B148" s="295"/>
      <c r="C148" s="296"/>
      <c r="D148" s="125">
        <f>SUM(B136:C147)</f>
        <v>0</v>
      </c>
    </row>
    <row r="149" spans="1:6" x14ac:dyDescent="0.3">
      <c r="A149" s="294" t="s">
        <v>342</v>
      </c>
      <c r="B149" s="295"/>
      <c r="C149" s="29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3.75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436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4" t="s">
        <v>38</v>
      </c>
      <c r="B160" s="301"/>
      <c r="C160" s="302"/>
      <c r="D160" s="188">
        <f>SUM(B152:C159)</f>
        <v>15</v>
      </c>
    </row>
    <row r="161" spans="1:6" x14ac:dyDescent="0.3">
      <c r="A161" s="294" t="s">
        <v>342</v>
      </c>
      <c r="B161" s="295"/>
      <c r="C161" s="296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3" x14ac:dyDescent="0.3">
      <c r="A166" s="87" t="s">
        <v>241</v>
      </c>
      <c r="B166" s="221">
        <v>1</v>
      </c>
      <c r="C166" s="221"/>
      <c r="D166" s="222" t="s">
        <v>444</v>
      </c>
      <c r="E166" s="257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94" t="s">
        <v>38</v>
      </c>
      <c r="B168" s="295"/>
      <c r="C168" s="296"/>
      <c r="D168" s="125">
        <f>SUM(B164:C167)</f>
        <v>7</v>
      </c>
    </row>
    <row r="169" spans="1:6" x14ac:dyDescent="0.3">
      <c r="A169" s="294" t="s">
        <v>342</v>
      </c>
      <c r="B169" s="295"/>
      <c r="C169" s="296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ht="82.5" x14ac:dyDescent="0.3">
      <c r="A172" s="48" t="s">
        <v>202</v>
      </c>
      <c r="B172" s="221">
        <v>1</v>
      </c>
      <c r="C172" s="221"/>
      <c r="D172" s="257" t="s">
        <v>437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4" t="s">
        <v>38</v>
      </c>
      <c r="B176" s="295"/>
      <c r="C176" s="296"/>
      <c r="D176" s="125">
        <f>SUM(B172:C175)</f>
        <v>7</v>
      </c>
    </row>
    <row r="177" spans="1:6" x14ac:dyDescent="0.3">
      <c r="A177" s="294" t="s">
        <v>342</v>
      </c>
      <c r="B177" s="295"/>
      <c r="C177" s="296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ht="33" x14ac:dyDescent="0.3">
      <c r="A180" s="87" t="s">
        <v>364</v>
      </c>
      <c r="B180" s="221">
        <v>0</v>
      </c>
      <c r="C180" s="221"/>
      <c r="D180" s="257" t="s">
        <v>413</v>
      </c>
      <c r="E180" s="222" t="s">
        <v>414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4" t="s">
        <v>38</v>
      </c>
      <c r="B185" s="295"/>
      <c r="C185" s="296"/>
      <c r="D185" s="125">
        <f>SUM(B180:C184)</f>
        <v>8</v>
      </c>
    </row>
    <row r="186" spans="1:6" x14ac:dyDescent="0.3">
      <c r="A186" s="294" t="s">
        <v>342</v>
      </c>
      <c r="B186" s="295"/>
      <c r="C186" s="296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57"/>
      <c r="E192" s="221"/>
      <c r="F192" s="221"/>
    </row>
    <row r="193" spans="1:4" x14ac:dyDescent="0.3">
      <c r="A193" s="294" t="s">
        <v>38</v>
      </c>
      <c r="B193" s="295"/>
      <c r="C193" s="296"/>
      <c r="D193" s="97">
        <f>SUM(B189:C192)</f>
        <v>6</v>
      </c>
    </row>
    <row r="194" spans="1:4" x14ac:dyDescent="0.3">
      <c r="A194" s="294" t="s">
        <v>342</v>
      </c>
      <c r="B194" s="295"/>
      <c r="C194" s="296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314" t="s">
        <v>34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113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0.89682539682539686</v>
      </c>
    </row>
  </sheetData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B284" sqref="B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2"/>
      <c r="E1" s="282"/>
      <c r="F1" s="282"/>
      <c r="G1" s="282"/>
      <c r="H1" s="282"/>
      <c r="I1" s="28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3" t="s">
        <v>201</v>
      </c>
      <c r="B7" s="283"/>
      <c r="C7" s="283"/>
      <c r="D7" s="283"/>
      <c r="E7" s="283"/>
      <c r="F7" s="283"/>
      <c r="G7" s="213"/>
      <c r="H7" s="213"/>
      <c r="I7" s="213"/>
    </row>
    <row r="8" spans="1:9" ht="29.25" x14ac:dyDescent="0.5">
      <c r="A8" s="284" t="str">
        <f>'Page de garde'!D18</f>
        <v>Manouba</v>
      </c>
      <c r="B8" s="284"/>
      <c r="C8" s="284"/>
      <c r="D8" s="284"/>
      <c r="E8" s="284"/>
      <c r="F8" s="284"/>
      <c r="G8" s="216"/>
      <c r="H8" s="216"/>
      <c r="I8" s="213"/>
    </row>
    <row r="9" spans="1:9" ht="24.75" x14ac:dyDescent="0.5">
      <c r="A9" s="38" t="s">
        <v>44</v>
      </c>
      <c r="B9" s="285"/>
      <c r="C9" s="285"/>
      <c r="D9" s="285"/>
      <c r="E9" s="285"/>
      <c r="F9" s="285"/>
      <c r="G9" s="216"/>
      <c r="H9" s="216"/>
      <c r="I9" s="213"/>
    </row>
    <row r="10" spans="1:9" ht="24.75" x14ac:dyDescent="0.5">
      <c r="A10" s="39" t="s">
        <v>46</v>
      </c>
      <c r="B10" s="286"/>
      <c r="C10" s="286"/>
      <c r="D10" s="286"/>
      <c r="E10" s="286"/>
      <c r="F10" s="286"/>
      <c r="G10" s="216"/>
      <c r="H10" s="216"/>
      <c r="I10" s="213"/>
    </row>
    <row r="11" spans="1:9" ht="24.75" x14ac:dyDescent="0.5">
      <c r="A11" s="38" t="s">
        <v>45</v>
      </c>
      <c r="B11" s="281"/>
      <c r="C11" s="281"/>
      <c r="D11" s="281"/>
      <c r="E11" s="281"/>
      <c r="F11" s="281"/>
      <c r="G11" s="216"/>
      <c r="H11" s="216"/>
      <c r="I11" s="213"/>
    </row>
    <row r="12" spans="1:9" ht="24.75" x14ac:dyDescent="0.5">
      <c r="A12" s="38" t="s">
        <v>276</v>
      </c>
      <c r="B12" s="287">
        <f>D505</f>
        <v>0</v>
      </c>
      <c r="C12" s="287"/>
      <c r="D12" s="287"/>
      <c r="E12" s="287"/>
      <c r="F12" s="287"/>
      <c r="G12" s="216"/>
      <c r="H12" s="216"/>
      <c r="I12" s="213"/>
    </row>
    <row r="13" spans="1:9" ht="22.5" x14ac:dyDescent="0.45">
      <c r="A13" s="35"/>
      <c r="B13" s="36"/>
      <c r="C13" s="36"/>
      <c r="D13" s="288"/>
      <c r="E13" s="288"/>
      <c r="F13" s="288"/>
      <c r="G13" s="288"/>
      <c r="H13" s="288"/>
      <c r="I13" s="3"/>
    </row>
    <row r="14" spans="1:9" ht="16.5" customHeight="1" x14ac:dyDescent="0.3">
      <c r="A14" s="289" t="s">
        <v>32</v>
      </c>
      <c r="B14" s="290" t="s">
        <v>33</v>
      </c>
      <c r="C14" s="290"/>
      <c r="D14" s="290" t="s">
        <v>48</v>
      </c>
      <c r="E14" s="291" t="s">
        <v>358</v>
      </c>
      <c r="F14" s="290" t="s">
        <v>214</v>
      </c>
      <c r="G14" s="36"/>
      <c r="H14" s="36"/>
    </row>
    <row r="15" spans="1:9" ht="16.5" customHeight="1" x14ac:dyDescent="0.3">
      <c r="A15" s="289"/>
      <c r="B15" s="77" t="s">
        <v>36</v>
      </c>
      <c r="C15" s="77" t="s">
        <v>35</v>
      </c>
      <c r="D15" s="290"/>
      <c r="E15" s="291"/>
      <c r="F15" s="290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2" t="s">
        <v>1</v>
      </c>
      <c r="B18" s="293"/>
      <c r="C18" s="293"/>
      <c r="D18" s="293"/>
      <c r="E18" s="293"/>
      <c r="F18" s="293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6" t="s">
        <v>18</v>
      </c>
      <c r="B26" s="277"/>
      <c r="C26" s="277"/>
      <c r="D26" s="277"/>
      <c r="E26" s="277"/>
      <c r="F26" s="27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9" t="s">
        <v>63</v>
      </c>
      <c r="B45" s="280"/>
      <c r="C45" s="280"/>
      <c r="D45" s="280"/>
      <c r="E45" s="280"/>
      <c r="F45" s="28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6" t="s">
        <v>65</v>
      </c>
      <c r="B57" s="277"/>
      <c r="C57" s="277"/>
      <c r="D57" s="277"/>
      <c r="E57" s="277"/>
      <c r="F57" s="27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6" t="s">
        <v>25</v>
      </c>
      <c r="B84" s="277"/>
      <c r="C84" s="277"/>
      <c r="D84" s="277"/>
      <c r="E84" s="277"/>
      <c r="F84" s="27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9" t="s">
        <v>63</v>
      </c>
      <c r="B101" s="280"/>
      <c r="C101" s="280"/>
      <c r="D101" s="280"/>
      <c r="E101" s="280"/>
      <c r="F101" s="28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6" t="s">
        <v>133</v>
      </c>
      <c r="B113" s="277"/>
      <c r="C113" s="277"/>
      <c r="D113" s="277"/>
      <c r="E113" s="277"/>
      <c r="F113" s="27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6" t="s">
        <v>73</v>
      </c>
      <c r="B137" s="277"/>
      <c r="C137" s="277"/>
      <c r="D137" s="277"/>
      <c r="E137" s="277"/>
      <c r="F137" s="27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9" t="s">
        <v>63</v>
      </c>
      <c r="B154" s="280"/>
      <c r="C154" s="280"/>
      <c r="D154" s="280"/>
      <c r="E154" s="280"/>
      <c r="F154" s="28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6" t="s">
        <v>134</v>
      </c>
      <c r="B166" s="277"/>
      <c r="C166" s="277"/>
      <c r="D166" s="277"/>
      <c r="E166" s="277"/>
      <c r="F166" s="27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6" t="s">
        <v>158</v>
      </c>
      <c r="B194" s="277"/>
      <c r="C194" s="277"/>
      <c r="D194" s="277"/>
      <c r="E194" s="277"/>
      <c r="F194" s="27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6" t="s">
        <v>76</v>
      </c>
      <c r="B209" s="277"/>
      <c r="C209" s="277"/>
      <c r="D209" s="277"/>
      <c r="E209" s="277"/>
      <c r="F209" s="27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6" t="s">
        <v>191</v>
      </c>
      <c r="B232" s="277"/>
      <c r="C232" s="277"/>
      <c r="D232" s="277"/>
      <c r="E232" s="277"/>
      <c r="F232" s="27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6" t="s">
        <v>79</v>
      </c>
      <c r="B250" s="277"/>
      <c r="C250" s="277"/>
      <c r="D250" s="277"/>
      <c r="E250" s="277"/>
      <c r="F250" s="27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6" t="s">
        <v>81</v>
      </c>
      <c r="B266" s="277"/>
      <c r="C266" s="277"/>
      <c r="D266" s="277"/>
      <c r="E266" s="277"/>
      <c r="F266" s="27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6" t="s">
        <v>19</v>
      </c>
      <c r="B293" s="277"/>
      <c r="C293" s="277"/>
      <c r="D293" s="277"/>
      <c r="E293" s="277"/>
      <c r="F293" s="27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6" t="s">
        <v>122</v>
      </c>
      <c r="B305" s="277"/>
      <c r="C305" s="277"/>
      <c r="D305" s="277"/>
      <c r="E305" s="277"/>
      <c r="F305" s="27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6" t="s">
        <v>12</v>
      </c>
      <c r="B326" s="277"/>
      <c r="C326" s="277"/>
      <c r="D326" s="277"/>
      <c r="E326" s="277"/>
      <c r="F326" s="27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6" t="s">
        <v>25</v>
      </c>
      <c r="B339" s="277"/>
      <c r="C339" s="277"/>
      <c r="D339" s="277"/>
      <c r="E339" s="277"/>
      <c r="F339" s="27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9" t="s">
        <v>113</v>
      </c>
      <c r="B354" s="280"/>
      <c r="C354" s="280"/>
      <c r="D354" s="280"/>
      <c r="E354" s="280"/>
      <c r="F354" s="28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6" t="s">
        <v>25</v>
      </c>
      <c r="B366" s="277"/>
      <c r="C366" s="277"/>
      <c r="D366" s="277"/>
      <c r="E366" s="277"/>
      <c r="F366" s="27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6" t="s">
        <v>124</v>
      </c>
      <c r="B382" s="277"/>
      <c r="C382" s="277"/>
      <c r="D382" s="277"/>
      <c r="E382" s="277"/>
      <c r="F382" s="27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6" t="s">
        <v>29</v>
      </c>
      <c r="B391" s="277"/>
      <c r="C391" s="277"/>
      <c r="D391" s="277"/>
      <c r="E391" s="277"/>
      <c r="F391" s="27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9" t="s">
        <v>19</v>
      </c>
      <c r="B407" s="280"/>
      <c r="C407" s="280"/>
      <c r="D407" s="280"/>
      <c r="E407" s="280"/>
      <c r="F407" s="28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9" t="s">
        <v>122</v>
      </c>
      <c r="B418" s="280"/>
      <c r="C418" s="280"/>
      <c r="D418" s="280"/>
      <c r="E418" s="280"/>
      <c r="F418" s="28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8" t="s">
        <v>374</v>
      </c>
      <c r="B435" s="278"/>
      <c r="C435" s="278"/>
      <c r="D435" s="278"/>
      <c r="E435" s="278"/>
      <c r="F435" s="27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6" t="s">
        <v>375</v>
      </c>
      <c r="B437" s="277"/>
      <c r="C437" s="277"/>
      <c r="D437" s="277"/>
      <c r="E437" s="277"/>
      <c r="F437" s="27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6" t="s">
        <v>31</v>
      </c>
      <c r="B444" s="277"/>
      <c r="C444" s="277"/>
      <c r="D444" s="277"/>
      <c r="E444" s="277"/>
      <c r="F444" s="27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8" t="s">
        <v>152</v>
      </c>
      <c r="B494" s="278"/>
      <c r="C494" s="278"/>
      <c r="D494" s="278"/>
      <c r="E494" s="278"/>
      <c r="F494" s="27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Ro1yuSX5TSykXe1LReHvzhRH6QU+DUXArQomc58pnZ/V+WPsV4DKHeDlZbzECEOS5ppKhID7/aTEDhLCKB2K6A==" saltValue="4bBfa3d2JJFbyFWPb2cdGA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A199" sqref="A19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6"/>
      <c r="E1" s="306"/>
      <c r="F1" s="306"/>
      <c r="G1" s="306"/>
      <c r="H1" s="306"/>
      <c r="I1" s="30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3" t="s">
        <v>52</v>
      </c>
      <c r="B6" s="283"/>
      <c r="C6" s="283"/>
      <c r="D6" s="283"/>
      <c r="E6" s="283"/>
      <c r="F6" s="283"/>
      <c r="G6" s="216"/>
      <c r="H6" s="216"/>
      <c r="I6" s="216"/>
    </row>
    <row r="7" spans="1:9" s="36" customFormat="1" ht="21.75" customHeight="1" x14ac:dyDescent="0.5">
      <c r="A7" s="284" t="str">
        <f>'A1 Exploitation'!A8:F8</f>
        <v>Manouba</v>
      </c>
      <c r="B7" s="284"/>
      <c r="C7" s="284"/>
      <c r="D7" s="284"/>
      <c r="E7" s="284"/>
      <c r="F7" s="284"/>
      <c r="G7" s="216"/>
      <c r="H7" s="216"/>
      <c r="I7" s="216"/>
    </row>
    <row r="8" spans="1:9" s="36" customFormat="1" ht="24.75" x14ac:dyDescent="0.5">
      <c r="A8" s="38" t="s">
        <v>44</v>
      </c>
      <c r="B8" s="307">
        <f>'A2 Exploitation'!B9:F9</f>
        <v>0</v>
      </c>
      <c r="C8" s="307"/>
      <c r="D8" s="307"/>
      <c r="E8" s="307"/>
      <c r="F8" s="307"/>
      <c r="G8" s="216"/>
      <c r="H8" s="216"/>
      <c r="I8" s="216"/>
    </row>
    <row r="9" spans="1:9" s="36" customFormat="1" ht="24.75" x14ac:dyDescent="0.5">
      <c r="A9" s="39" t="s">
        <v>46</v>
      </c>
      <c r="B9" s="308">
        <f>'A2 Exploitation'!B10:F10</f>
        <v>0</v>
      </c>
      <c r="C9" s="308"/>
      <c r="D9" s="308"/>
      <c r="E9" s="308"/>
      <c r="F9" s="308"/>
      <c r="G9" s="216"/>
      <c r="H9" s="216"/>
      <c r="I9" s="216"/>
    </row>
    <row r="10" spans="1:9" s="36" customFormat="1" ht="24.75" x14ac:dyDescent="0.5">
      <c r="A10" s="38" t="s">
        <v>45</v>
      </c>
      <c r="B10" s="305">
        <f>'A2 Exploitation'!B11:F11</f>
        <v>0</v>
      </c>
      <c r="C10" s="305"/>
      <c r="D10" s="305"/>
      <c r="E10" s="305"/>
      <c r="F10" s="305"/>
      <c r="G10" s="216"/>
      <c r="H10" s="216"/>
      <c r="I10" s="216"/>
    </row>
    <row r="11" spans="1:9" s="36" customFormat="1" ht="24.75" x14ac:dyDescent="0.5">
      <c r="A11" s="38" t="s">
        <v>341</v>
      </c>
      <c r="B11" s="297">
        <f>D198</f>
        <v>0</v>
      </c>
      <c r="C11" s="297"/>
      <c r="D11" s="297"/>
      <c r="E11" s="297"/>
      <c r="F11" s="297"/>
      <c r="G11" s="216"/>
      <c r="H11" s="216"/>
      <c r="I11" s="216"/>
    </row>
    <row r="12" spans="1:9" s="36" customFormat="1" ht="22.5" x14ac:dyDescent="0.45">
      <c r="A12" s="35"/>
      <c r="D12" s="288"/>
      <c r="E12" s="288"/>
      <c r="F12" s="288"/>
      <c r="G12" s="288"/>
      <c r="H12" s="288"/>
      <c r="I12" s="40"/>
    </row>
    <row r="13" spans="1:9" s="36" customFormat="1" ht="11.25" customHeight="1" x14ac:dyDescent="0.3">
      <c r="A13" s="289" t="s">
        <v>32</v>
      </c>
      <c r="B13" s="290" t="s">
        <v>33</v>
      </c>
      <c r="C13" s="290"/>
      <c r="D13" s="290" t="s">
        <v>48</v>
      </c>
      <c r="E13" s="290" t="s">
        <v>213</v>
      </c>
      <c r="F13" s="290" t="s">
        <v>214</v>
      </c>
    </row>
    <row r="14" spans="1:9" s="36" customFormat="1" ht="12.75" customHeight="1" x14ac:dyDescent="0.3">
      <c r="A14" s="289"/>
      <c r="B14" s="70" t="s">
        <v>36</v>
      </c>
      <c r="C14" s="70" t="s">
        <v>35</v>
      </c>
      <c r="D14" s="290"/>
      <c r="E14" s="290"/>
      <c r="F14" s="290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0" t="s">
        <v>38</v>
      </c>
      <c r="B22" s="301"/>
      <c r="C22" s="302"/>
      <c r="D22" s="215">
        <f>SUM(B17:C21)</f>
        <v>0</v>
      </c>
    </row>
    <row r="23" spans="1:6" x14ac:dyDescent="0.3">
      <c r="A23" s="294" t="s">
        <v>342</v>
      </c>
      <c r="B23" s="295"/>
      <c r="C23" s="29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4" t="s">
        <v>38</v>
      </c>
      <c r="B32" s="295"/>
      <c r="C32" s="296"/>
      <c r="D32" s="214">
        <f>SUM(B26:C31)</f>
        <v>0</v>
      </c>
    </row>
    <row r="33" spans="1:6" x14ac:dyDescent="0.3">
      <c r="A33" s="294" t="s">
        <v>342</v>
      </c>
      <c r="B33" s="295"/>
      <c r="C33" s="29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4" t="s">
        <v>38</v>
      </c>
      <c r="B41" s="295"/>
      <c r="C41" s="296"/>
      <c r="D41" s="214">
        <f>SUM(B36:C40)</f>
        <v>0</v>
      </c>
      <c r="E41" s="37"/>
      <c r="F41" s="37"/>
    </row>
    <row r="42" spans="1:6" s="50" customFormat="1" x14ac:dyDescent="0.3">
      <c r="A42" s="294" t="s">
        <v>342</v>
      </c>
      <c r="B42" s="295"/>
      <c r="C42" s="29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9" t="s">
        <v>21</v>
      </c>
      <c r="B44" s="310"/>
      <c r="C44" s="310"/>
      <c r="D44" s="310"/>
      <c r="E44" s="310"/>
      <c r="F44" s="310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4" t="s">
        <v>38</v>
      </c>
      <c r="B51" s="295"/>
      <c r="C51" s="296"/>
      <c r="D51" s="214">
        <f>SUM(B45:C50)</f>
        <v>0</v>
      </c>
    </row>
    <row r="52" spans="1:6" x14ac:dyDescent="0.3">
      <c r="A52" s="294" t="s">
        <v>342</v>
      </c>
      <c r="B52" s="295"/>
      <c r="C52" s="29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4" t="s">
        <v>38</v>
      </c>
      <c r="B62" s="295"/>
      <c r="C62" s="296"/>
      <c r="D62" s="214">
        <f>SUM(B55:C61)</f>
        <v>0</v>
      </c>
    </row>
    <row r="63" spans="1:6" x14ac:dyDescent="0.3">
      <c r="A63" s="294" t="s">
        <v>342</v>
      </c>
      <c r="B63" s="295"/>
      <c r="C63" s="29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4" t="s">
        <v>38</v>
      </c>
      <c r="B83" s="295"/>
      <c r="C83" s="296"/>
      <c r="D83" s="214">
        <f>SUM(B66:C82)</f>
        <v>0</v>
      </c>
    </row>
    <row r="84" spans="1:6" x14ac:dyDescent="0.3">
      <c r="A84" s="294" t="s">
        <v>342</v>
      </c>
      <c r="B84" s="295"/>
      <c r="C84" s="29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4" t="s">
        <v>38</v>
      </c>
      <c r="B101" s="295"/>
      <c r="C101" s="296"/>
      <c r="D101" s="214">
        <f>SUM(B87:C100)</f>
        <v>0</v>
      </c>
    </row>
    <row r="102" spans="1:6" x14ac:dyDescent="0.3">
      <c r="A102" s="294" t="s">
        <v>342</v>
      </c>
      <c r="B102" s="295"/>
      <c r="C102" s="29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4" t="s">
        <v>38</v>
      </c>
      <c r="B117" s="295"/>
      <c r="C117" s="296"/>
      <c r="D117" s="214">
        <f>SUM(B106:C116)</f>
        <v>0</v>
      </c>
      <c r="E117" s="37"/>
      <c r="F117" s="37"/>
    </row>
    <row r="118" spans="1:6" s="50" customFormat="1" x14ac:dyDescent="0.3">
      <c r="A118" s="294" t="s">
        <v>342</v>
      </c>
      <c r="B118" s="295"/>
      <c r="C118" s="29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4" t="s">
        <v>38</v>
      </c>
      <c r="B132" s="295"/>
      <c r="C132" s="296"/>
      <c r="D132" s="214">
        <f>SUM(B121:C131)</f>
        <v>0</v>
      </c>
    </row>
    <row r="133" spans="1:6" x14ac:dyDescent="0.3">
      <c r="A133" s="294" t="s">
        <v>342</v>
      </c>
      <c r="B133" s="295"/>
      <c r="C133" s="29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4" t="s">
        <v>38</v>
      </c>
      <c r="B148" s="295"/>
      <c r="C148" s="296"/>
      <c r="D148" s="214">
        <f>SUM(B136:C147)</f>
        <v>0</v>
      </c>
    </row>
    <row r="149" spans="1:6" x14ac:dyDescent="0.3">
      <c r="A149" s="294" t="s">
        <v>342</v>
      </c>
      <c r="B149" s="295"/>
      <c r="C149" s="29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4" t="s">
        <v>38</v>
      </c>
      <c r="B160" s="301"/>
      <c r="C160" s="302"/>
      <c r="D160" s="215">
        <f>SUM(B152:C159)</f>
        <v>0</v>
      </c>
    </row>
    <row r="161" spans="1:6" x14ac:dyDescent="0.3">
      <c r="A161" s="294" t="s">
        <v>342</v>
      </c>
      <c r="B161" s="295"/>
      <c r="C161" s="29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4" t="s">
        <v>38</v>
      </c>
      <c r="B168" s="295"/>
      <c r="C168" s="296"/>
      <c r="D168" s="214">
        <f>SUM(B164:C167)</f>
        <v>0</v>
      </c>
    </row>
    <row r="169" spans="1:6" x14ac:dyDescent="0.3">
      <c r="A169" s="294" t="s">
        <v>342</v>
      </c>
      <c r="B169" s="295"/>
      <c r="C169" s="29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4" t="s">
        <v>38</v>
      </c>
      <c r="B176" s="295"/>
      <c r="C176" s="296"/>
      <c r="D176" s="214">
        <f>SUM(B172:C175)</f>
        <v>0</v>
      </c>
    </row>
    <row r="177" spans="1:6" x14ac:dyDescent="0.3">
      <c r="A177" s="294" t="s">
        <v>342</v>
      </c>
      <c r="B177" s="295"/>
      <c r="C177" s="29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4" t="s">
        <v>38</v>
      </c>
      <c r="B185" s="295"/>
      <c r="C185" s="296"/>
      <c r="D185" s="214">
        <f>SUM(B180:C184)</f>
        <v>0</v>
      </c>
    </row>
    <row r="186" spans="1:6" x14ac:dyDescent="0.3">
      <c r="A186" s="294" t="s">
        <v>342</v>
      </c>
      <c r="B186" s="295"/>
      <c r="C186" s="29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4" t="s">
        <v>38</v>
      </c>
      <c r="B193" s="295"/>
      <c r="C193" s="296"/>
      <c r="D193" s="97">
        <f>SUM(B189:C192)</f>
        <v>0</v>
      </c>
    </row>
    <row r="194" spans="1:4" x14ac:dyDescent="0.3">
      <c r="A194" s="294" t="s">
        <v>342</v>
      </c>
      <c r="B194" s="295"/>
      <c r="C194" s="29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KrldpFBDCIE8oX3aZx38DubfTULX/jf0yOIQkAKFSaihCM0OaYfPT6hkqBDmvL3NU8OU9gtiMWmn/mrP0R/Og==" saltValue="3kp5W9RRVQSoXZnxp1NtVA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2"/>
      <c r="E1" s="282"/>
      <c r="F1" s="282"/>
      <c r="G1" s="282"/>
      <c r="H1" s="282"/>
      <c r="I1" s="28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3" t="s">
        <v>201</v>
      </c>
      <c r="B7" s="283"/>
      <c r="C7" s="283"/>
      <c r="D7" s="283"/>
      <c r="E7" s="283"/>
      <c r="F7" s="283"/>
      <c r="G7" s="213"/>
      <c r="H7" s="213"/>
      <c r="I7" s="213"/>
    </row>
    <row r="8" spans="1:9" ht="29.25" x14ac:dyDescent="0.5">
      <c r="A8" s="284" t="str">
        <f>'Page de garde'!D18</f>
        <v>Manouba</v>
      </c>
      <c r="B8" s="284"/>
      <c r="C8" s="284"/>
      <c r="D8" s="284"/>
      <c r="E8" s="284"/>
      <c r="F8" s="284"/>
      <c r="G8" s="216"/>
      <c r="H8" s="216"/>
      <c r="I8" s="213"/>
    </row>
    <row r="9" spans="1:9" ht="24.75" x14ac:dyDescent="0.5">
      <c r="A9" s="38" t="s">
        <v>44</v>
      </c>
      <c r="B9" s="285"/>
      <c r="C9" s="285"/>
      <c r="D9" s="285"/>
      <c r="E9" s="285"/>
      <c r="F9" s="285"/>
      <c r="G9" s="216"/>
      <c r="H9" s="216"/>
      <c r="I9" s="213"/>
    </row>
    <row r="10" spans="1:9" ht="24.75" x14ac:dyDescent="0.5">
      <c r="A10" s="39" t="s">
        <v>46</v>
      </c>
      <c r="B10" s="286"/>
      <c r="C10" s="286"/>
      <c r="D10" s="286"/>
      <c r="E10" s="286"/>
      <c r="F10" s="286"/>
      <c r="G10" s="216"/>
      <c r="H10" s="216"/>
      <c r="I10" s="213"/>
    </row>
    <row r="11" spans="1:9" ht="24.75" x14ac:dyDescent="0.5">
      <c r="A11" s="38" t="s">
        <v>45</v>
      </c>
      <c r="B11" s="281"/>
      <c r="C11" s="281"/>
      <c r="D11" s="281"/>
      <c r="E11" s="281"/>
      <c r="F11" s="281"/>
      <c r="G11" s="216"/>
      <c r="H11" s="216"/>
      <c r="I11" s="213"/>
    </row>
    <row r="12" spans="1:9" ht="24.75" x14ac:dyDescent="0.5">
      <c r="A12" s="38" t="s">
        <v>276</v>
      </c>
      <c r="B12" s="287">
        <f>D505</f>
        <v>0</v>
      </c>
      <c r="C12" s="287"/>
      <c r="D12" s="287"/>
      <c r="E12" s="287"/>
      <c r="F12" s="287"/>
      <c r="G12" s="216"/>
      <c r="H12" s="216"/>
      <c r="I12" s="213"/>
    </row>
    <row r="13" spans="1:9" ht="22.5" x14ac:dyDescent="0.45">
      <c r="A13" s="35"/>
      <c r="B13" s="36"/>
      <c r="C13" s="36"/>
      <c r="D13" s="288"/>
      <c r="E13" s="288"/>
      <c r="F13" s="288"/>
      <c r="G13" s="288"/>
      <c r="H13" s="288"/>
      <c r="I13" s="3"/>
    </row>
    <row r="14" spans="1:9" ht="16.5" customHeight="1" x14ac:dyDescent="0.3">
      <c r="A14" s="289" t="s">
        <v>32</v>
      </c>
      <c r="B14" s="290" t="s">
        <v>33</v>
      </c>
      <c r="C14" s="290"/>
      <c r="D14" s="290" t="s">
        <v>48</v>
      </c>
      <c r="E14" s="291" t="s">
        <v>358</v>
      </c>
      <c r="F14" s="290" t="s">
        <v>214</v>
      </c>
      <c r="G14" s="36"/>
      <c r="H14" s="36"/>
    </row>
    <row r="15" spans="1:9" ht="16.5" customHeight="1" x14ac:dyDescent="0.3">
      <c r="A15" s="289"/>
      <c r="B15" s="77" t="s">
        <v>36</v>
      </c>
      <c r="C15" s="77" t="s">
        <v>35</v>
      </c>
      <c r="D15" s="290"/>
      <c r="E15" s="291"/>
      <c r="F15" s="290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2" t="s">
        <v>1</v>
      </c>
      <c r="B18" s="293"/>
      <c r="C18" s="293"/>
      <c r="D18" s="293"/>
      <c r="E18" s="293"/>
      <c r="F18" s="293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6" t="s">
        <v>18</v>
      </c>
      <c r="B26" s="277"/>
      <c r="C26" s="277"/>
      <c r="D26" s="277"/>
      <c r="E26" s="277"/>
      <c r="F26" s="27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9" t="s">
        <v>63</v>
      </c>
      <c r="B45" s="280"/>
      <c r="C45" s="280"/>
      <c r="D45" s="280"/>
      <c r="E45" s="280"/>
      <c r="F45" s="28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6" t="s">
        <v>65</v>
      </c>
      <c r="B57" s="277"/>
      <c r="C57" s="277"/>
      <c r="D57" s="277"/>
      <c r="E57" s="277"/>
      <c r="F57" s="27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6" t="s">
        <v>25</v>
      </c>
      <c r="B84" s="277"/>
      <c r="C84" s="277"/>
      <c r="D84" s="277"/>
      <c r="E84" s="277"/>
      <c r="F84" s="27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9" t="s">
        <v>63</v>
      </c>
      <c r="B101" s="280"/>
      <c r="C101" s="280"/>
      <c r="D101" s="280"/>
      <c r="E101" s="280"/>
      <c r="F101" s="28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6" t="s">
        <v>133</v>
      </c>
      <c r="B113" s="277"/>
      <c r="C113" s="277"/>
      <c r="D113" s="277"/>
      <c r="E113" s="277"/>
      <c r="F113" s="27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6" t="s">
        <v>73</v>
      </c>
      <c r="B137" s="277"/>
      <c r="C137" s="277"/>
      <c r="D137" s="277"/>
      <c r="E137" s="277"/>
      <c r="F137" s="27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9" t="s">
        <v>63</v>
      </c>
      <c r="B154" s="280"/>
      <c r="C154" s="280"/>
      <c r="D154" s="280"/>
      <c r="E154" s="280"/>
      <c r="F154" s="28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6" t="s">
        <v>134</v>
      </c>
      <c r="B166" s="277"/>
      <c r="C166" s="277"/>
      <c r="D166" s="277"/>
      <c r="E166" s="277"/>
      <c r="F166" s="27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6" t="s">
        <v>158</v>
      </c>
      <c r="B194" s="277"/>
      <c r="C194" s="277"/>
      <c r="D194" s="277"/>
      <c r="E194" s="277"/>
      <c r="F194" s="27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6" t="s">
        <v>76</v>
      </c>
      <c r="B209" s="277"/>
      <c r="C209" s="277"/>
      <c r="D209" s="277"/>
      <c r="E209" s="277"/>
      <c r="F209" s="27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6" t="s">
        <v>191</v>
      </c>
      <c r="B232" s="277"/>
      <c r="C232" s="277"/>
      <c r="D232" s="277"/>
      <c r="E232" s="277"/>
      <c r="F232" s="27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6" t="s">
        <v>79</v>
      </c>
      <c r="B250" s="277"/>
      <c r="C250" s="277"/>
      <c r="D250" s="277"/>
      <c r="E250" s="277"/>
      <c r="F250" s="27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6" t="s">
        <v>81</v>
      </c>
      <c r="B266" s="277"/>
      <c r="C266" s="277"/>
      <c r="D266" s="277"/>
      <c r="E266" s="277"/>
      <c r="F266" s="27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6" t="s">
        <v>19</v>
      </c>
      <c r="B293" s="277"/>
      <c r="C293" s="277"/>
      <c r="D293" s="277"/>
      <c r="E293" s="277"/>
      <c r="F293" s="27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6" t="s">
        <v>122</v>
      </c>
      <c r="B305" s="277"/>
      <c r="C305" s="277"/>
      <c r="D305" s="277"/>
      <c r="E305" s="277"/>
      <c r="F305" s="27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6" t="s">
        <v>12</v>
      </c>
      <c r="B326" s="277"/>
      <c r="C326" s="277"/>
      <c r="D326" s="277"/>
      <c r="E326" s="277"/>
      <c r="F326" s="27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6" t="s">
        <v>25</v>
      </c>
      <c r="B339" s="277"/>
      <c r="C339" s="277"/>
      <c r="D339" s="277"/>
      <c r="E339" s="277"/>
      <c r="F339" s="27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9" t="s">
        <v>113</v>
      </c>
      <c r="B354" s="280"/>
      <c r="C354" s="280"/>
      <c r="D354" s="280"/>
      <c r="E354" s="280"/>
      <c r="F354" s="28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6" t="s">
        <v>25</v>
      </c>
      <c r="B366" s="277"/>
      <c r="C366" s="277"/>
      <c r="D366" s="277"/>
      <c r="E366" s="277"/>
      <c r="F366" s="27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6" t="s">
        <v>124</v>
      </c>
      <c r="B382" s="277"/>
      <c r="C382" s="277"/>
      <c r="D382" s="277"/>
      <c r="E382" s="277"/>
      <c r="F382" s="27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6" t="s">
        <v>29</v>
      </c>
      <c r="B391" s="277"/>
      <c r="C391" s="277"/>
      <c r="D391" s="277"/>
      <c r="E391" s="277"/>
      <c r="F391" s="27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9" t="s">
        <v>19</v>
      </c>
      <c r="B407" s="280"/>
      <c r="C407" s="280"/>
      <c r="D407" s="280"/>
      <c r="E407" s="280"/>
      <c r="F407" s="28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9" t="s">
        <v>122</v>
      </c>
      <c r="B418" s="280"/>
      <c r="C418" s="280"/>
      <c r="D418" s="280"/>
      <c r="E418" s="280"/>
      <c r="F418" s="28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8" t="s">
        <v>374</v>
      </c>
      <c r="B435" s="278"/>
      <c r="C435" s="278"/>
      <c r="D435" s="278"/>
      <c r="E435" s="278"/>
      <c r="F435" s="27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6" t="s">
        <v>375</v>
      </c>
      <c r="B437" s="277"/>
      <c r="C437" s="277"/>
      <c r="D437" s="277"/>
      <c r="E437" s="277"/>
      <c r="F437" s="27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6" t="s">
        <v>31</v>
      </c>
      <c r="B444" s="277"/>
      <c r="C444" s="277"/>
      <c r="D444" s="277"/>
      <c r="E444" s="277"/>
      <c r="F444" s="27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8" t="s">
        <v>152</v>
      </c>
      <c r="B494" s="278"/>
      <c r="C494" s="278"/>
      <c r="D494" s="278"/>
      <c r="E494" s="278"/>
      <c r="F494" s="27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4MJDWZ/sxARYWpiOXsww+PLVo393WLhj1K1zrZ7cg0F6K85qQW9iI2DdHLEjDEI7lmThmSghauf0JMTQWpX9DA==" saltValue="VOEJ9DUIqFQbBCBiQMoasw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6"/>
      <c r="E1" s="306"/>
      <c r="F1" s="306"/>
      <c r="G1" s="306"/>
      <c r="H1" s="306"/>
      <c r="I1" s="30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3" t="s">
        <v>52</v>
      </c>
      <c r="B6" s="283"/>
      <c r="C6" s="283"/>
      <c r="D6" s="283"/>
      <c r="E6" s="283"/>
      <c r="F6" s="283"/>
      <c r="G6" s="216"/>
      <c r="H6" s="216"/>
      <c r="I6" s="216"/>
    </row>
    <row r="7" spans="1:9" s="36" customFormat="1" ht="21.75" customHeight="1" x14ac:dyDescent="0.5">
      <c r="A7" s="284" t="str">
        <f>'A1 Exploitation'!A8:F8</f>
        <v>Manouba</v>
      </c>
      <c r="B7" s="284"/>
      <c r="C7" s="284"/>
      <c r="D7" s="284"/>
      <c r="E7" s="284"/>
      <c r="F7" s="284"/>
      <c r="G7" s="216"/>
      <c r="H7" s="216"/>
      <c r="I7" s="216"/>
    </row>
    <row r="8" spans="1:9" s="36" customFormat="1" ht="24.75" x14ac:dyDescent="0.5">
      <c r="A8" s="38" t="s">
        <v>44</v>
      </c>
      <c r="B8" s="307">
        <f>'A3 Exploitation'!B9:F9</f>
        <v>0</v>
      </c>
      <c r="C8" s="307"/>
      <c r="D8" s="307"/>
      <c r="E8" s="307"/>
      <c r="F8" s="307"/>
      <c r="G8" s="216"/>
      <c r="H8" s="216"/>
      <c r="I8" s="216"/>
    </row>
    <row r="9" spans="1:9" s="36" customFormat="1" ht="24.75" x14ac:dyDescent="0.5">
      <c r="A9" s="39" t="s">
        <v>46</v>
      </c>
      <c r="B9" s="308">
        <f>'A3 Exploitation'!B10:F10</f>
        <v>0</v>
      </c>
      <c r="C9" s="308"/>
      <c r="D9" s="308"/>
      <c r="E9" s="308"/>
      <c r="F9" s="308"/>
      <c r="G9" s="216"/>
      <c r="H9" s="216"/>
      <c r="I9" s="216"/>
    </row>
    <row r="10" spans="1:9" s="36" customFormat="1" ht="24.75" x14ac:dyDescent="0.5">
      <c r="A10" s="38" t="s">
        <v>45</v>
      </c>
      <c r="B10" s="305">
        <f>'A3 Exploitation'!B11:F11</f>
        <v>0</v>
      </c>
      <c r="C10" s="305"/>
      <c r="D10" s="305"/>
      <c r="E10" s="305"/>
      <c r="F10" s="305"/>
      <c r="G10" s="216"/>
      <c r="H10" s="216"/>
      <c r="I10" s="216"/>
    </row>
    <row r="11" spans="1:9" s="36" customFormat="1" ht="24.75" x14ac:dyDescent="0.5">
      <c r="A11" s="38" t="s">
        <v>341</v>
      </c>
      <c r="B11" s="297">
        <f>D198</f>
        <v>0</v>
      </c>
      <c r="C11" s="297"/>
      <c r="D11" s="297"/>
      <c r="E11" s="297"/>
      <c r="F11" s="297"/>
      <c r="G11" s="216"/>
      <c r="H11" s="216"/>
      <c r="I11" s="216"/>
    </row>
    <row r="12" spans="1:9" s="36" customFormat="1" ht="22.5" x14ac:dyDescent="0.45">
      <c r="A12" s="35"/>
      <c r="D12" s="288"/>
      <c r="E12" s="288"/>
      <c r="F12" s="288"/>
      <c r="G12" s="288"/>
      <c r="H12" s="288"/>
      <c r="I12" s="40"/>
    </row>
    <row r="13" spans="1:9" s="36" customFormat="1" ht="11.25" customHeight="1" x14ac:dyDescent="0.3">
      <c r="A13" s="289" t="s">
        <v>32</v>
      </c>
      <c r="B13" s="290" t="s">
        <v>33</v>
      </c>
      <c r="C13" s="290"/>
      <c r="D13" s="290" t="s">
        <v>48</v>
      </c>
      <c r="E13" s="290" t="s">
        <v>213</v>
      </c>
      <c r="F13" s="290" t="s">
        <v>214</v>
      </c>
    </row>
    <row r="14" spans="1:9" s="36" customFormat="1" ht="12.75" customHeight="1" x14ac:dyDescent="0.3">
      <c r="A14" s="289"/>
      <c r="B14" s="70" t="s">
        <v>36</v>
      </c>
      <c r="C14" s="70" t="s">
        <v>35</v>
      </c>
      <c r="D14" s="290"/>
      <c r="E14" s="290"/>
      <c r="F14" s="290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0" t="s">
        <v>38</v>
      </c>
      <c r="B22" s="301"/>
      <c r="C22" s="302"/>
      <c r="D22" s="215">
        <f>SUM(B17:C21)</f>
        <v>0</v>
      </c>
    </row>
    <row r="23" spans="1:6" x14ac:dyDescent="0.3">
      <c r="A23" s="294" t="s">
        <v>342</v>
      </c>
      <c r="B23" s="295"/>
      <c r="C23" s="29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4" t="s">
        <v>38</v>
      </c>
      <c r="B32" s="295"/>
      <c r="C32" s="296"/>
      <c r="D32" s="214">
        <f>SUM(B26:C31)</f>
        <v>0</v>
      </c>
    </row>
    <row r="33" spans="1:7" x14ac:dyDescent="0.3">
      <c r="A33" s="294" t="s">
        <v>342</v>
      </c>
      <c r="B33" s="295"/>
      <c r="C33" s="296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4" t="s">
        <v>38</v>
      </c>
      <c r="B41" s="295"/>
      <c r="C41" s="296"/>
      <c r="D41" s="214">
        <f>SUM(B36:C40)</f>
        <v>0</v>
      </c>
      <c r="E41" s="37"/>
      <c r="F41" s="37"/>
    </row>
    <row r="42" spans="1:7" s="50" customFormat="1" x14ac:dyDescent="0.3">
      <c r="A42" s="294" t="s">
        <v>342</v>
      </c>
      <c r="B42" s="295"/>
      <c r="C42" s="296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9" t="s">
        <v>21</v>
      </c>
      <c r="B44" s="310"/>
      <c r="C44" s="310"/>
      <c r="D44" s="310"/>
      <c r="E44" s="310"/>
      <c r="F44" s="310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4" t="s">
        <v>38</v>
      </c>
      <c r="B51" s="295"/>
      <c r="C51" s="296"/>
      <c r="D51" s="214">
        <f>SUM(B45:C50)</f>
        <v>0</v>
      </c>
    </row>
    <row r="52" spans="1:6" x14ac:dyDescent="0.3">
      <c r="A52" s="294" t="s">
        <v>342</v>
      </c>
      <c r="B52" s="295"/>
      <c r="C52" s="29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4" t="s">
        <v>38</v>
      </c>
      <c r="B62" s="295"/>
      <c r="C62" s="296"/>
      <c r="D62" s="214">
        <f>SUM(B55:C61)</f>
        <v>0</v>
      </c>
    </row>
    <row r="63" spans="1:6" x14ac:dyDescent="0.3">
      <c r="A63" s="294" t="s">
        <v>342</v>
      </c>
      <c r="B63" s="295"/>
      <c r="C63" s="29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4" t="s">
        <v>38</v>
      </c>
      <c r="B83" s="295"/>
      <c r="C83" s="296"/>
      <c r="D83" s="214">
        <f>SUM(B66:C82)</f>
        <v>0</v>
      </c>
    </row>
    <row r="84" spans="1:6" x14ac:dyDescent="0.3">
      <c r="A84" s="294" t="s">
        <v>342</v>
      </c>
      <c r="B84" s="295"/>
      <c r="C84" s="29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4" t="s">
        <v>38</v>
      </c>
      <c r="B101" s="295"/>
      <c r="C101" s="296"/>
      <c r="D101" s="214">
        <f>SUM(B87:C100)</f>
        <v>0</v>
      </c>
    </row>
    <row r="102" spans="1:6" x14ac:dyDescent="0.3">
      <c r="A102" s="294" t="s">
        <v>342</v>
      </c>
      <c r="B102" s="295"/>
      <c r="C102" s="29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4" t="s">
        <v>38</v>
      </c>
      <c r="B117" s="295"/>
      <c r="C117" s="296"/>
      <c r="D117" s="214">
        <f>SUM(B106:C116)</f>
        <v>0</v>
      </c>
      <c r="E117" s="37"/>
      <c r="F117" s="37"/>
    </row>
    <row r="118" spans="1:6" s="50" customFormat="1" x14ac:dyDescent="0.3">
      <c r="A118" s="294" t="s">
        <v>342</v>
      </c>
      <c r="B118" s="295"/>
      <c r="C118" s="29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4" t="s">
        <v>38</v>
      </c>
      <c r="B132" s="295"/>
      <c r="C132" s="296"/>
      <c r="D132" s="214">
        <f>SUM(B121:C131)</f>
        <v>0</v>
      </c>
    </row>
    <row r="133" spans="1:6" x14ac:dyDescent="0.3">
      <c r="A133" s="294" t="s">
        <v>342</v>
      </c>
      <c r="B133" s="295"/>
      <c r="C133" s="29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4" t="s">
        <v>38</v>
      </c>
      <c r="B148" s="295"/>
      <c r="C148" s="296"/>
      <c r="D148" s="214">
        <f>SUM(B136:C147)</f>
        <v>0</v>
      </c>
    </row>
    <row r="149" spans="1:6" x14ac:dyDescent="0.3">
      <c r="A149" s="294" t="s">
        <v>342</v>
      </c>
      <c r="B149" s="295"/>
      <c r="C149" s="29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4" t="s">
        <v>38</v>
      </c>
      <c r="B160" s="301"/>
      <c r="C160" s="302"/>
      <c r="D160" s="215">
        <f>SUM(B152:C159)</f>
        <v>0</v>
      </c>
    </row>
    <row r="161" spans="1:6" x14ac:dyDescent="0.3">
      <c r="A161" s="294" t="s">
        <v>342</v>
      </c>
      <c r="B161" s="295"/>
      <c r="C161" s="29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4" t="s">
        <v>38</v>
      </c>
      <c r="B168" s="295"/>
      <c r="C168" s="296"/>
      <c r="D168" s="214">
        <f>SUM(B164:C167)</f>
        <v>0</v>
      </c>
    </row>
    <row r="169" spans="1:6" x14ac:dyDescent="0.3">
      <c r="A169" s="294" t="s">
        <v>342</v>
      </c>
      <c r="B169" s="295"/>
      <c r="C169" s="29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4" t="s">
        <v>38</v>
      </c>
      <c r="B176" s="295"/>
      <c r="C176" s="296"/>
      <c r="D176" s="214">
        <f>SUM(B172:C175)</f>
        <v>0</v>
      </c>
    </row>
    <row r="177" spans="1:6" x14ac:dyDescent="0.3">
      <c r="A177" s="294" t="s">
        <v>342</v>
      </c>
      <c r="B177" s="295"/>
      <c r="C177" s="29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4" t="s">
        <v>38</v>
      </c>
      <c r="B185" s="295"/>
      <c r="C185" s="296"/>
      <c r="D185" s="214">
        <f>SUM(B180:C184)</f>
        <v>0</v>
      </c>
    </row>
    <row r="186" spans="1:6" x14ac:dyDescent="0.3">
      <c r="A186" s="294" t="s">
        <v>342</v>
      </c>
      <c r="B186" s="295"/>
      <c r="C186" s="29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4" t="s">
        <v>38</v>
      </c>
      <c r="B193" s="295"/>
      <c r="C193" s="296"/>
      <c r="D193" s="97">
        <f>SUM(B189:C192)</f>
        <v>0</v>
      </c>
    </row>
    <row r="194" spans="1:4" x14ac:dyDescent="0.3">
      <c r="A194" s="294" t="s">
        <v>342</v>
      </c>
      <c r="B194" s="295"/>
      <c r="C194" s="29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wV0ZklMBMrbiuNJnGeamQGLfP336o2NL2YOfuuv4qgAI/ZaL4XFrRYl7KIamJLDDyskUPLMFNp0GTM/PvrnutQ==" saltValue="GXiWEb8EiO8PWGGptj37ew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2"/>
      <c r="E1" s="282"/>
      <c r="F1" s="282"/>
      <c r="G1" s="282"/>
      <c r="H1" s="282"/>
      <c r="I1" s="28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3" t="s">
        <v>201</v>
      </c>
      <c r="B7" s="283"/>
      <c r="C7" s="283"/>
      <c r="D7" s="283"/>
      <c r="E7" s="283"/>
      <c r="F7" s="283"/>
      <c r="G7" s="213"/>
      <c r="H7" s="213"/>
      <c r="I7" s="213"/>
    </row>
    <row r="8" spans="1:9" ht="29.25" x14ac:dyDescent="0.5">
      <c r="A8" s="284" t="str">
        <f>'Page de garde'!D18</f>
        <v>Manouba</v>
      </c>
      <c r="B8" s="284"/>
      <c r="C8" s="284"/>
      <c r="D8" s="284"/>
      <c r="E8" s="284"/>
      <c r="F8" s="284"/>
      <c r="G8" s="216"/>
      <c r="H8" s="216"/>
      <c r="I8" s="213"/>
    </row>
    <row r="9" spans="1:9" ht="24.75" x14ac:dyDescent="0.5">
      <c r="A9" s="38" t="s">
        <v>44</v>
      </c>
      <c r="B9" s="285"/>
      <c r="C9" s="285"/>
      <c r="D9" s="285"/>
      <c r="E9" s="285"/>
      <c r="F9" s="285"/>
      <c r="G9" s="216"/>
      <c r="H9" s="216"/>
      <c r="I9" s="213"/>
    </row>
    <row r="10" spans="1:9" ht="24.75" x14ac:dyDescent="0.5">
      <c r="A10" s="39" t="s">
        <v>46</v>
      </c>
      <c r="B10" s="286"/>
      <c r="C10" s="286"/>
      <c r="D10" s="286"/>
      <c r="E10" s="286"/>
      <c r="F10" s="286"/>
      <c r="G10" s="216"/>
      <c r="H10" s="216"/>
      <c r="I10" s="213"/>
    </row>
    <row r="11" spans="1:9" ht="24.75" x14ac:dyDescent="0.5">
      <c r="A11" s="38" t="s">
        <v>45</v>
      </c>
      <c r="B11" s="281"/>
      <c r="C11" s="281"/>
      <c r="D11" s="281"/>
      <c r="E11" s="281"/>
      <c r="F11" s="281"/>
      <c r="G11" s="216"/>
      <c r="H11" s="216"/>
      <c r="I11" s="213"/>
    </row>
    <row r="12" spans="1:9" ht="24.75" x14ac:dyDescent="0.5">
      <c r="A12" s="38" t="s">
        <v>276</v>
      </c>
      <c r="B12" s="287">
        <f>D505</f>
        <v>0</v>
      </c>
      <c r="C12" s="287"/>
      <c r="D12" s="287"/>
      <c r="E12" s="287"/>
      <c r="F12" s="287"/>
      <c r="G12" s="216"/>
      <c r="H12" s="216"/>
      <c r="I12" s="213"/>
    </row>
    <row r="13" spans="1:9" ht="22.5" x14ac:dyDescent="0.45">
      <c r="A13" s="35"/>
      <c r="B13" s="36"/>
      <c r="C13" s="36"/>
      <c r="D13" s="288"/>
      <c r="E13" s="288"/>
      <c r="F13" s="288"/>
      <c r="G13" s="288"/>
      <c r="H13" s="288"/>
      <c r="I13" s="3"/>
    </row>
    <row r="14" spans="1:9" ht="16.5" customHeight="1" x14ac:dyDescent="0.3">
      <c r="A14" s="289" t="s">
        <v>32</v>
      </c>
      <c r="B14" s="290" t="s">
        <v>33</v>
      </c>
      <c r="C14" s="290"/>
      <c r="D14" s="290" t="s">
        <v>48</v>
      </c>
      <c r="E14" s="291" t="s">
        <v>358</v>
      </c>
      <c r="F14" s="290" t="s">
        <v>214</v>
      </c>
      <c r="G14" s="36"/>
      <c r="H14" s="36"/>
    </row>
    <row r="15" spans="1:9" ht="16.5" customHeight="1" x14ac:dyDescent="0.3">
      <c r="A15" s="289"/>
      <c r="B15" s="77" t="s">
        <v>36</v>
      </c>
      <c r="C15" s="77" t="s">
        <v>35</v>
      </c>
      <c r="D15" s="290"/>
      <c r="E15" s="291"/>
      <c r="F15" s="290"/>
      <c r="G15" s="36"/>
      <c r="H15" s="36"/>
    </row>
    <row r="16" spans="1:9" ht="18" x14ac:dyDescent="0.35">
      <c r="A16" s="278" t="s">
        <v>0</v>
      </c>
      <c r="B16" s="278"/>
      <c r="C16" s="278"/>
      <c r="D16" s="278"/>
      <c r="E16" s="278"/>
      <c r="F16" s="27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2" t="s">
        <v>1</v>
      </c>
      <c r="B18" s="293"/>
      <c r="C18" s="293"/>
      <c r="D18" s="293"/>
      <c r="E18" s="293"/>
      <c r="F18" s="293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6" t="s">
        <v>18</v>
      </c>
      <c r="B26" s="277"/>
      <c r="C26" s="277"/>
      <c r="D26" s="277"/>
      <c r="E26" s="277"/>
      <c r="F26" s="27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8" t="s">
        <v>137</v>
      </c>
      <c r="B43" s="278"/>
      <c r="C43" s="278"/>
      <c r="D43" s="278"/>
      <c r="E43" s="278"/>
      <c r="F43" s="27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9" t="s">
        <v>63</v>
      </c>
      <c r="B45" s="280"/>
      <c r="C45" s="280"/>
      <c r="D45" s="280"/>
      <c r="E45" s="280"/>
      <c r="F45" s="28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6" t="s">
        <v>65</v>
      </c>
      <c r="B57" s="277"/>
      <c r="C57" s="277"/>
      <c r="D57" s="277"/>
      <c r="E57" s="277"/>
      <c r="F57" s="27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6" t="s">
        <v>25</v>
      </c>
      <c r="B84" s="277"/>
      <c r="C84" s="277"/>
      <c r="D84" s="277"/>
      <c r="E84" s="277"/>
      <c r="F84" s="27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8" t="s">
        <v>129</v>
      </c>
      <c r="B99" s="278"/>
      <c r="C99" s="278"/>
      <c r="D99" s="278"/>
      <c r="E99" s="278"/>
      <c r="F99" s="27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9" t="s">
        <v>63</v>
      </c>
      <c r="B101" s="280"/>
      <c r="C101" s="280"/>
      <c r="D101" s="280"/>
      <c r="E101" s="280"/>
      <c r="F101" s="28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6" t="s">
        <v>133</v>
      </c>
      <c r="B113" s="277"/>
      <c r="C113" s="277"/>
      <c r="D113" s="277"/>
      <c r="E113" s="277"/>
      <c r="F113" s="27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6" t="s">
        <v>73</v>
      </c>
      <c r="B137" s="277"/>
      <c r="C137" s="277"/>
      <c r="D137" s="277"/>
      <c r="E137" s="277"/>
      <c r="F137" s="27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8" t="s">
        <v>130</v>
      </c>
      <c r="B152" s="278"/>
      <c r="C152" s="278"/>
      <c r="D152" s="278"/>
      <c r="E152" s="278"/>
      <c r="F152" s="27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9" t="s">
        <v>63</v>
      </c>
      <c r="B154" s="280"/>
      <c r="C154" s="280"/>
      <c r="D154" s="280"/>
      <c r="E154" s="280"/>
      <c r="F154" s="28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6" t="s">
        <v>134</v>
      </c>
      <c r="B166" s="277"/>
      <c r="C166" s="277"/>
      <c r="D166" s="277"/>
      <c r="E166" s="277"/>
      <c r="F166" s="27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8" t="s">
        <v>167</v>
      </c>
      <c r="B192" s="278"/>
      <c r="C192" s="278"/>
      <c r="D192" s="278"/>
      <c r="E192" s="278"/>
      <c r="F192" s="27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6" t="s">
        <v>158</v>
      </c>
      <c r="B194" s="277"/>
      <c r="C194" s="277"/>
      <c r="D194" s="277"/>
      <c r="E194" s="277"/>
      <c r="F194" s="27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6" t="s">
        <v>76</v>
      </c>
      <c r="B209" s="277"/>
      <c r="C209" s="277"/>
      <c r="D209" s="277"/>
      <c r="E209" s="277"/>
      <c r="F209" s="27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6" t="s">
        <v>191</v>
      </c>
      <c r="B232" s="277"/>
      <c r="C232" s="277"/>
      <c r="D232" s="277"/>
      <c r="E232" s="277"/>
      <c r="F232" s="27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8" t="s">
        <v>78</v>
      </c>
      <c r="B248" s="278"/>
      <c r="C248" s="278"/>
      <c r="D248" s="278"/>
      <c r="E248" s="278"/>
      <c r="F248" s="27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6" t="s">
        <v>79</v>
      </c>
      <c r="B250" s="277"/>
      <c r="C250" s="277"/>
      <c r="D250" s="277"/>
      <c r="E250" s="277"/>
      <c r="F250" s="27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6" t="s">
        <v>81</v>
      </c>
      <c r="B266" s="277"/>
      <c r="C266" s="277"/>
      <c r="D266" s="277"/>
      <c r="E266" s="277"/>
      <c r="F266" s="27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8" t="s">
        <v>4</v>
      </c>
      <c r="B291" s="278"/>
      <c r="C291" s="278"/>
      <c r="D291" s="278"/>
      <c r="E291" s="278"/>
      <c r="F291" s="27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6" t="s">
        <v>19</v>
      </c>
      <c r="B293" s="277"/>
      <c r="C293" s="277"/>
      <c r="D293" s="277"/>
      <c r="E293" s="277"/>
      <c r="F293" s="27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6" t="s">
        <v>122</v>
      </c>
      <c r="B305" s="277"/>
      <c r="C305" s="277"/>
      <c r="D305" s="277"/>
      <c r="E305" s="277"/>
      <c r="F305" s="27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8" t="s">
        <v>21</v>
      </c>
      <c r="B324" s="278"/>
      <c r="C324" s="278"/>
      <c r="D324" s="278"/>
      <c r="E324" s="278"/>
      <c r="F324" s="27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6" t="s">
        <v>12</v>
      </c>
      <c r="B326" s="277"/>
      <c r="C326" s="277"/>
      <c r="D326" s="277"/>
      <c r="E326" s="277"/>
      <c r="F326" s="27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6" t="s">
        <v>25</v>
      </c>
      <c r="B339" s="277"/>
      <c r="C339" s="277"/>
      <c r="D339" s="277"/>
      <c r="E339" s="277"/>
      <c r="F339" s="27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8" t="s">
        <v>8</v>
      </c>
      <c r="B352" s="278"/>
      <c r="C352" s="278"/>
      <c r="D352" s="278"/>
      <c r="E352" s="278"/>
      <c r="F352" s="27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9" t="s">
        <v>113</v>
      </c>
      <c r="B354" s="280"/>
      <c r="C354" s="280"/>
      <c r="D354" s="280"/>
      <c r="E354" s="280"/>
      <c r="F354" s="28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6" t="s">
        <v>25</v>
      </c>
      <c r="B366" s="277"/>
      <c r="C366" s="277"/>
      <c r="D366" s="277"/>
      <c r="E366" s="277"/>
      <c r="F366" s="27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6" t="s">
        <v>124</v>
      </c>
      <c r="B382" s="277"/>
      <c r="C382" s="277"/>
      <c r="D382" s="277"/>
      <c r="E382" s="277"/>
      <c r="F382" s="27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6" t="s">
        <v>29</v>
      </c>
      <c r="B391" s="277"/>
      <c r="C391" s="277"/>
      <c r="D391" s="277"/>
      <c r="E391" s="277"/>
      <c r="F391" s="27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8" t="s">
        <v>125</v>
      </c>
      <c r="B405" s="278"/>
      <c r="C405" s="278"/>
      <c r="D405" s="278"/>
      <c r="E405" s="278"/>
      <c r="F405" s="27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9" t="s">
        <v>19</v>
      </c>
      <c r="B407" s="280"/>
      <c r="C407" s="280"/>
      <c r="D407" s="280"/>
      <c r="E407" s="280"/>
      <c r="F407" s="28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9" t="s">
        <v>122</v>
      </c>
      <c r="B418" s="280"/>
      <c r="C418" s="280"/>
      <c r="D418" s="280"/>
      <c r="E418" s="280"/>
      <c r="F418" s="28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8" t="s">
        <v>374</v>
      </c>
      <c r="B435" s="278"/>
      <c r="C435" s="278"/>
      <c r="D435" s="278"/>
      <c r="E435" s="278"/>
      <c r="F435" s="27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6" t="s">
        <v>375</v>
      </c>
      <c r="B437" s="277"/>
      <c r="C437" s="277"/>
      <c r="D437" s="277"/>
      <c r="E437" s="277"/>
      <c r="F437" s="27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6" t="s">
        <v>31</v>
      </c>
      <c r="B444" s="277"/>
      <c r="C444" s="277"/>
      <c r="D444" s="277"/>
      <c r="E444" s="277"/>
      <c r="F444" s="27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8" t="s">
        <v>180</v>
      </c>
      <c r="B454" s="278"/>
      <c r="C454" s="278"/>
      <c r="D454" s="278"/>
      <c r="E454" s="278"/>
      <c r="F454" s="27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8" t="s">
        <v>87</v>
      </c>
      <c r="B464" s="278"/>
      <c r="C464" s="278"/>
      <c r="D464" s="278"/>
      <c r="E464" s="278"/>
      <c r="F464" s="27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8" t="s">
        <v>151</v>
      </c>
      <c r="B473" s="278"/>
      <c r="C473" s="278"/>
      <c r="D473" s="278"/>
      <c r="E473" s="278"/>
      <c r="F473" s="27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8" t="s">
        <v>152</v>
      </c>
      <c r="B494" s="278"/>
      <c r="C494" s="278"/>
      <c r="D494" s="278"/>
      <c r="E494" s="278"/>
      <c r="F494" s="27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zV2qP6J4d9593HwLg04EstGLmwmkIQByRDaWw+4t3JIn50nNnTJ4h/V4GybSoISWP0azxAw58gIji+WXqyG/Q==" saltValue="J8N0Ym8EVQMmTpcO2ma2dQ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6"/>
      <c r="E1" s="306"/>
      <c r="F1" s="306"/>
      <c r="G1" s="306"/>
      <c r="H1" s="306"/>
      <c r="I1" s="30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3" t="s">
        <v>52</v>
      </c>
      <c r="B6" s="283"/>
      <c r="C6" s="283"/>
      <c r="D6" s="283"/>
      <c r="E6" s="283"/>
      <c r="F6" s="283"/>
      <c r="G6" s="216"/>
      <c r="H6" s="216"/>
      <c r="I6" s="216"/>
    </row>
    <row r="7" spans="1:9" s="36" customFormat="1" ht="21.75" customHeight="1" x14ac:dyDescent="0.5">
      <c r="A7" s="284" t="str">
        <f>'A1 Exploitation'!A8:F8</f>
        <v>Manouba</v>
      </c>
      <c r="B7" s="284"/>
      <c r="C7" s="284"/>
      <c r="D7" s="284"/>
      <c r="E7" s="284"/>
      <c r="F7" s="284"/>
      <c r="G7" s="216"/>
      <c r="H7" s="216"/>
      <c r="I7" s="216"/>
    </row>
    <row r="8" spans="1:9" s="36" customFormat="1" ht="24.75" x14ac:dyDescent="0.5">
      <c r="A8" s="38" t="s">
        <v>44</v>
      </c>
      <c r="B8" s="307">
        <f>'A4 Exploitation'!B9:F9</f>
        <v>0</v>
      </c>
      <c r="C8" s="307"/>
      <c r="D8" s="307"/>
      <c r="E8" s="307"/>
      <c r="F8" s="307"/>
      <c r="G8" s="216"/>
      <c r="H8" s="216"/>
      <c r="I8" s="216"/>
    </row>
    <row r="9" spans="1:9" s="36" customFormat="1" ht="24.75" x14ac:dyDescent="0.5">
      <c r="A9" s="39" t="s">
        <v>46</v>
      </c>
      <c r="B9" s="308">
        <f>'A4 Exploitation'!B10:F10</f>
        <v>0</v>
      </c>
      <c r="C9" s="308"/>
      <c r="D9" s="308"/>
      <c r="E9" s="308"/>
      <c r="F9" s="308"/>
      <c r="G9" s="216"/>
      <c r="H9" s="216"/>
      <c r="I9" s="216"/>
    </row>
    <row r="10" spans="1:9" s="36" customFormat="1" ht="24.75" x14ac:dyDescent="0.5">
      <c r="A10" s="38" t="s">
        <v>45</v>
      </c>
      <c r="B10" s="305">
        <f>'A4 Exploitation'!B11:F11</f>
        <v>0</v>
      </c>
      <c r="C10" s="305"/>
      <c r="D10" s="305"/>
      <c r="E10" s="305"/>
      <c r="F10" s="305"/>
      <c r="G10" s="216"/>
      <c r="H10" s="216"/>
      <c r="I10" s="216"/>
    </row>
    <row r="11" spans="1:9" s="36" customFormat="1" ht="24.75" x14ac:dyDescent="0.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8"/>
      <c r="E12" s="288"/>
      <c r="F12" s="288"/>
      <c r="G12" s="288"/>
      <c r="H12" s="288"/>
      <c r="I12" s="40"/>
    </row>
    <row r="13" spans="1:9" s="36" customFormat="1" ht="11.25" customHeight="1" x14ac:dyDescent="0.3">
      <c r="A13" s="289" t="s">
        <v>32</v>
      </c>
      <c r="B13" s="290" t="s">
        <v>33</v>
      </c>
      <c r="C13" s="290"/>
      <c r="D13" s="290" t="s">
        <v>48</v>
      </c>
      <c r="E13" s="290" t="s">
        <v>213</v>
      </c>
      <c r="F13" s="290" t="s">
        <v>214</v>
      </c>
    </row>
    <row r="14" spans="1:9" s="36" customFormat="1" ht="12.75" customHeight="1" x14ac:dyDescent="0.3">
      <c r="A14" s="289"/>
      <c r="B14" s="70" t="s">
        <v>36</v>
      </c>
      <c r="C14" s="70" t="s">
        <v>35</v>
      </c>
      <c r="D14" s="290"/>
      <c r="E14" s="290"/>
      <c r="F14" s="290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0" t="s">
        <v>38</v>
      </c>
      <c r="B22" s="301"/>
      <c r="C22" s="302"/>
      <c r="D22" s="215">
        <f>SUM(B17:C21)</f>
        <v>0</v>
      </c>
    </row>
    <row r="23" spans="1:6" x14ac:dyDescent="0.3">
      <c r="A23" s="294" t="s">
        <v>342</v>
      </c>
      <c r="B23" s="295"/>
      <c r="C23" s="29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4" t="s">
        <v>38</v>
      </c>
      <c r="B32" s="295"/>
      <c r="C32" s="296"/>
      <c r="D32" s="214">
        <f>SUM(B26:C31)</f>
        <v>0</v>
      </c>
    </row>
    <row r="33" spans="1:6" x14ac:dyDescent="0.3">
      <c r="A33" s="294" t="s">
        <v>342</v>
      </c>
      <c r="B33" s="295"/>
      <c r="C33" s="29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4" t="s">
        <v>38</v>
      </c>
      <c r="B41" s="295"/>
      <c r="C41" s="296"/>
      <c r="D41" s="214">
        <f>SUM(B36:C40)</f>
        <v>0</v>
      </c>
      <c r="E41" s="37"/>
      <c r="F41" s="37"/>
    </row>
    <row r="42" spans="1:6" s="50" customFormat="1" x14ac:dyDescent="0.3">
      <c r="A42" s="294" t="s">
        <v>342</v>
      </c>
      <c r="B42" s="295"/>
      <c r="C42" s="29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9" t="s">
        <v>21</v>
      </c>
      <c r="B44" s="310"/>
      <c r="C44" s="310"/>
      <c r="D44" s="310"/>
      <c r="E44" s="310"/>
      <c r="F44" s="310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4" t="s">
        <v>38</v>
      </c>
      <c r="B51" s="295"/>
      <c r="C51" s="296"/>
      <c r="D51" s="214">
        <f>SUM(B45:C50)</f>
        <v>0</v>
      </c>
    </row>
    <row r="52" spans="1:6" x14ac:dyDescent="0.3">
      <c r="A52" s="294" t="s">
        <v>342</v>
      </c>
      <c r="B52" s="295"/>
      <c r="C52" s="29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4" t="s">
        <v>38</v>
      </c>
      <c r="B62" s="295"/>
      <c r="C62" s="296"/>
      <c r="D62" s="214">
        <f>SUM(B55:C61)</f>
        <v>0</v>
      </c>
    </row>
    <row r="63" spans="1:6" x14ac:dyDescent="0.3">
      <c r="A63" s="294" t="s">
        <v>342</v>
      </c>
      <c r="B63" s="295"/>
      <c r="C63" s="29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4" t="s">
        <v>38</v>
      </c>
      <c r="B83" s="295"/>
      <c r="C83" s="296"/>
      <c r="D83" s="214">
        <f>SUM(B66:C82)</f>
        <v>0</v>
      </c>
    </row>
    <row r="84" spans="1:6" x14ac:dyDescent="0.3">
      <c r="A84" s="294" t="s">
        <v>342</v>
      </c>
      <c r="B84" s="295"/>
      <c r="C84" s="29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4" t="s">
        <v>38</v>
      </c>
      <c r="B101" s="295"/>
      <c r="C101" s="296"/>
      <c r="D101" s="214">
        <f>SUM(B87:C100)</f>
        <v>0</v>
      </c>
    </row>
    <row r="102" spans="1:6" x14ac:dyDescent="0.3">
      <c r="A102" s="294" t="s">
        <v>342</v>
      </c>
      <c r="B102" s="295"/>
      <c r="C102" s="29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4" t="s">
        <v>38</v>
      </c>
      <c r="B117" s="295"/>
      <c r="C117" s="296"/>
      <c r="D117" s="214">
        <f>SUM(B106:C116)</f>
        <v>0</v>
      </c>
      <c r="E117" s="37"/>
      <c r="F117" s="37"/>
    </row>
    <row r="118" spans="1:6" s="50" customFormat="1" x14ac:dyDescent="0.3">
      <c r="A118" s="294" t="s">
        <v>342</v>
      </c>
      <c r="B118" s="295"/>
      <c r="C118" s="29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4" t="s">
        <v>38</v>
      </c>
      <c r="B132" s="295"/>
      <c r="C132" s="296"/>
      <c r="D132" s="214">
        <f>SUM(B121:C131)</f>
        <v>0</v>
      </c>
    </row>
    <row r="133" spans="1:6" x14ac:dyDescent="0.3">
      <c r="A133" s="294" t="s">
        <v>342</v>
      </c>
      <c r="B133" s="295"/>
      <c r="C133" s="29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4" t="s">
        <v>38</v>
      </c>
      <c r="B148" s="295"/>
      <c r="C148" s="296"/>
      <c r="D148" s="214">
        <f>SUM(B136:C147)</f>
        <v>0</v>
      </c>
    </row>
    <row r="149" spans="1:6" x14ac:dyDescent="0.3">
      <c r="A149" s="294" t="s">
        <v>342</v>
      </c>
      <c r="B149" s="295"/>
      <c r="C149" s="29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4" t="s">
        <v>38</v>
      </c>
      <c r="B160" s="301"/>
      <c r="C160" s="302"/>
      <c r="D160" s="215">
        <f>SUM(B152:C159)</f>
        <v>0</v>
      </c>
    </row>
    <row r="161" spans="1:6" x14ac:dyDescent="0.3">
      <c r="A161" s="294" t="s">
        <v>342</v>
      </c>
      <c r="B161" s="295"/>
      <c r="C161" s="29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4" t="s">
        <v>38</v>
      </c>
      <c r="B168" s="295"/>
      <c r="C168" s="296"/>
      <c r="D168" s="214">
        <f>SUM(B164:C167)</f>
        <v>0</v>
      </c>
    </row>
    <row r="169" spans="1:6" x14ac:dyDescent="0.3">
      <c r="A169" s="294" t="s">
        <v>342</v>
      </c>
      <c r="B169" s="295"/>
      <c r="C169" s="29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4" t="s">
        <v>38</v>
      </c>
      <c r="B176" s="295"/>
      <c r="C176" s="296"/>
      <c r="D176" s="214">
        <f>SUM(B172:C175)</f>
        <v>0</v>
      </c>
    </row>
    <row r="177" spans="1:6" x14ac:dyDescent="0.3">
      <c r="A177" s="294" t="s">
        <v>342</v>
      </c>
      <c r="B177" s="295"/>
      <c r="C177" s="29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4" t="s">
        <v>38</v>
      </c>
      <c r="B185" s="295"/>
      <c r="C185" s="296"/>
      <c r="D185" s="214">
        <f>SUM(B180:C184)</f>
        <v>0</v>
      </c>
    </row>
    <row r="186" spans="1:6" x14ac:dyDescent="0.3">
      <c r="A186" s="294" t="s">
        <v>342</v>
      </c>
      <c r="B186" s="295"/>
      <c r="C186" s="29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4" t="s">
        <v>38</v>
      </c>
      <c r="B193" s="295"/>
      <c r="C193" s="296"/>
      <c r="D193" s="97">
        <f>SUM(B189:C192)</f>
        <v>0</v>
      </c>
    </row>
    <row r="194" spans="1:4" x14ac:dyDescent="0.3">
      <c r="A194" s="294" t="s">
        <v>342</v>
      </c>
      <c r="B194" s="295"/>
      <c r="C194" s="29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2017-04-14T07:50:35Z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