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M Lac 2\2018\3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37" l="1"/>
  <c r="B9" i="37"/>
  <c r="B8" i="37"/>
  <c r="B41" i="40" l="1"/>
  <c r="B99" i="40"/>
  <c r="B153" i="40"/>
  <c r="B200" i="40"/>
  <c r="B261" i="40"/>
  <c r="B313" i="40"/>
  <c r="B353" i="40"/>
  <c r="B386" i="40"/>
  <c r="B439" i="40"/>
  <c r="B476" i="40"/>
  <c r="B498" i="40"/>
  <c r="B512" i="40"/>
  <c r="B532" i="40"/>
  <c r="B543" i="40"/>
  <c r="C542" i="40"/>
  <c r="C530" i="40"/>
  <c r="C528" i="40"/>
  <c r="C490" i="40"/>
  <c r="C469" i="40"/>
  <c r="C466" i="40"/>
  <c r="C465" i="40"/>
  <c r="C461" i="40"/>
  <c r="C455" i="40"/>
  <c r="C438" i="40"/>
  <c r="C432" i="40"/>
  <c r="C431" i="40"/>
  <c r="C425" i="40"/>
  <c r="C422" i="40"/>
  <c r="C415" i="40"/>
  <c r="C411" i="40"/>
  <c r="C405" i="40"/>
  <c r="C402" i="40"/>
  <c r="C381" i="40"/>
  <c r="C378" i="40"/>
  <c r="C371" i="40"/>
  <c r="C369" i="40"/>
  <c r="C368" i="40"/>
  <c r="C348" i="40"/>
  <c r="C344" i="40"/>
  <c r="C342" i="40"/>
  <c r="C340" i="40"/>
  <c r="C331" i="40"/>
  <c r="C304" i="40"/>
  <c r="C302" i="40"/>
  <c r="C297" i="40"/>
  <c r="C295" i="40"/>
  <c r="C294" i="40"/>
  <c r="C291" i="40"/>
  <c r="C282" i="40"/>
  <c r="C278" i="40"/>
  <c r="C252" i="40"/>
  <c r="C251" i="40"/>
  <c r="C250" i="40"/>
  <c r="C249" i="40"/>
  <c r="C240" i="40"/>
  <c r="C238" i="40"/>
  <c r="C235" i="40"/>
  <c r="C230" i="40"/>
  <c r="C227" i="40"/>
  <c r="C220" i="40"/>
  <c r="C219" i="40"/>
  <c r="C194" i="40"/>
  <c r="C190" i="40"/>
  <c r="C186" i="40"/>
  <c r="C184" i="40"/>
  <c r="C182" i="40"/>
  <c r="C181" i="40"/>
  <c r="C170" i="40"/>
  <c r="C147" i="40"/>
  <c r="C145" i="40"/>
  <c r="C143" i="40"/>
  <c r="C138" i="40"/>
  <c r="C134" i="40"/>
  <c r="C132" i="40"/>
  <c r="C131" i="40"/>
  <c r="C129" i="40"/>
  <c r="C125" i="40"/>
  <c r="C115" i="40"/>
  <c r="C91" i="40"/>
  <c r="C89" i="40"/>
  <c r="C82" i="40"/>
  <c r="C79" i="40"/>
  <c r="C74" i="40"/>
  <c r="C72" i="40"/>
  <c r="C69" i="40"/>
  <c r="C68" i="40"/>
  <c r="C65" i="40"/>
  <c r="C59" i="40"/>
  <c r="C35" i="40"/>
  <c r="C34" i="40"/>
  <c r="C30" i="40"/>
  <c r="C542" i="38"/>
  <c r="C530" i="38"/>
  <c r="C528" i="38"/>
  <c r="C490" i="38"/>
  <c r="C469" i="38"/>
  <c r="C466" i="38"/>
  <c r="C465" i="38"/>
  <c r="C461" i="38"/>
  <c r="C455" i="38"/>
  <c r="C438" i="38"/>
  <c r="C432" i="38"/>
  <c r="C431" i="38"/>
  <c r="C425" i="38"/>
  <c r="C422" i="38"/>
  <c r="C415" i="38"/>
  <c r="C411" i="38"/>
  <c r="C405" i="38"/>
  <c r="C402" i="38"/>
  <c r="C381" i="38"/>
  <c r="C378" i="38"/>
  <c r="C371" i="38"/>
  <c r="C369" i="38"/>
  <c r="C368" i="38"/>
  <c r="C348" i="38"/>
  <c r="C344" i="38"/>
  <c r="C342" i="38"/>
  <c r="C340" i="38"/>
  <c r="C331" i="38"/>
  <c r="C304" i="38"/>
  <c r="C302" i="38"/>
  <c r="C297" i="38"/>
  <c r="C295" i="38"/>
  <c r="C294" i="38"/>
  <c r="C291" i="38"/>
  <c r="C282" i="38"/>
  <c r="C278" i="38"/>
  <c r="C252" i="38"/>
  <c r="C251" i="38"/>
  <c r="C250" i="38"/>
  <c r="C249" i="38"/>
  <c r="C240" i="38"/>
  <c r="C238" i="38"/>
  <c r="C235" i="38"/>
  <c r="C230" i="38"/>
  <c r="C227" i="38"/>
  <c r="C220" i="38"/>
  <c r="C219" i="38"/>
  <c r="C194" i="38"/>
  <c r="C190" i="38"/>
  <c r="C186" i="38"/>
  <c r="C184" i="38"/>
  <c r="C182" i="38"/>
  <c r="C181" i="38"/>
  <c r="C170" i="38"/>
  <c r="C147" i="38"/>
  <c r="C145" i="38"/>
  <c r="C143" i="38"/>
  <c r="C138" i="38"/>
  <c r="C134" i="38"/>
  <c r="C132" i="38"/>
  <c r="C131" i="38"/>
  <c r="C129" i="38"/>
  <c r="C125" i="38"/>
  <c r="C115" i="38"/>
  <c r="C91" i="38"/>
  <c r="C89" i="38"/>
  <c r="C82" i="38"/>
  <c r="C79" i="38"/>
  <c r="C74" i="38"/>
  <c r="C72" i="38"/>
  <c r="C69" i="38"/>
  <c r="C68" i="38"/>
  <c r="C65" i="38"/>
  <c r="C59" i="38"/>
  <c r="C35" i="38"/>
  <c r="C34" i="38"/>
  <c r="C30" i="38"/>
  <c r="C542" i="31"/>
  <c r="C530" i="31"/>
  <c r="C528" i="31"/>
  <c r="C490" i="31"/>
  <c r="C469" i="31"/>
  <c r="C466" i="31"/>
  <c r="C465" i="31"/>
  <c r="C461" i="31"/>
  <c r="C455" i="31"/>
  <c r="C438" i="31"/>
  <c r="C432" i="31"/>
  <c r="C431" i="31"/>
  <c r="C425" i="31"/>
  <c r="C422" i="31"/>
  <c r="C415" i="31"/>
  <c r="C411" i="31"/>
  <c r="C405" i="31"/>
  <c r="C402" i="31"/>
  <c r="C381" i="31"/>
  <c r="C378" i="31"/>
  <c r="C371" i="31"/>
  <c r="C369" i="31"/>
  <c r="C368" i="31"/>
  <c r="C348" i="31"/>
  <c r="C344" i="31"/>
  <c r="C342" i="31"/>
  <c r="C340" i="31"/>
  <c r="C331" i="31"/>
  <c r="C304" i="31"/>
  <c r="C302" i="31"/>
  <c r="C297" i="31"/>
  <c r="C295" i="31"/>
  <c r="C294" i="31"/>
  <c r="C291" i="31"/>
  <c r="C282" i="31"/>
  <c r="C278" i="31"/>
  <c r="C252" i="31"/>
  <c r="C251" i="31"/>
  <c r="C250" i="31"/>
  <c r="C249" i="31"/>
  <c r="C240" i="31"/>
  <c r="C238" i="31"/>
  <c r="C235" i="31"/>
  <c r="C230" i="31"/>
  <c r="C227" i="31"/>
  <c r="C220" i="31"/>
  <c r="C219" i="31"/>
  <c r="C194" i="31"/>
  <c r="C190" i="31"/>
  <c r="C186" i="31"/>
  <c r="C184" i="31"/>
  <c r="C182" i="31"/>
  <c r="C181" i="31"/>
  <c r="C170" i="31"/>
  <c r="C147" i="31"/>
  <c r="C145" i="31"/>
  <c r="C143" i="31"/>
  <c r="C138" i="31"/>
  <c r="C134" i="31"/>
  <c r="C132" i="31"/>
  <c r="C131" i="31"/>
  <c r="C129" i="31"/>
  <c r="C125" i="31"/>
  <c r="C115" i="31"/>
  <c r="C91" i="31"/>
  <c r="C89" i="31"/>
  <c r="C82" i="31"/>
  <c r="C79" i="31"/>
  <c r="C74" i="31"/>
  <c r="C72" i="31"/>
  <c r="C69" i="31"/>
  <c r="C68" i="31"/>
  <c r="C65" i="31"/>
  <c r="C59" i="31"/>
  <c r="C35" i="31"/>
  <c r="C34" i="31"/>
  <c r="C30" i="31"/>
  <c r="C542" i="33"/>
  <c r="C530" i="33"/>
  <c r="C528" i="33"/>
  <c r="C490" i="33"/>
  <c r="C469" i="33"/>
  <c r="C466" i="33"/>
  <c r="C465" i="33"/>
  <c r="C461" i="33"/>
  <c r="C455" i="33"/>
  <c r="C438" i="33"/>
  <c r="C432" i="33"/>
  <c r="C431" i="33"/>
  <c r="C425" i="33"/>
  <c r="C422" i="33"/>
  <c r="C415" i="33"/>
  <c r="C411" i="33"/>
  <c r="C405" i="33"/>
  <c r="C402" i="33"/>
  <c r="C381" i="33"/>
  <c r="C378" i="33"/>
  <c r="C371" i="33"/>
  <c r="C369" i="33"/>
  <c r="C368" i="33"/>
  <c r="C348" i="33"/>
  <c r="C344" i="33"/>
  <c r="C342" i="33"/>
  <c r="C340" i="33"/>
  <c r="C331" i="33"/>
  <c r="C304" i="33"/>
  <c r="C302" i="33"/>
  <c r="C297" i="33"/>
  <c r="C295" i="33"/>
  <c r="C294" i="33"/>
  <c r="C291" i="33"/>
  <c r="C282" i="33"/>
  <c r="C278" i="33"/>
  <c r="C252" i="33"/>
  <c r="C251" i="33"/>
  <c r="C250" i="33"/>
  <c r="C249" i="33"/>
  <c r="C240" i="33"/>
  <c r="C238" i="33"/>
  <c r="C235" i="33"/>
  <c r="C230" i="33"/>
  <c r="C227" i="33"/>
  <c r="C220" i="33"/>
  <c r="C219" i="33"/>
  <c r="C194" i="33"/>
  <c r="C190" i="33"/>
  <c r="C186" i="33"/>
  <c r="C184" i="33"/>
  <c r="C182" i="33"/>
  <c r="C181" i="33"/>
  <c r="C170" i="33"/>
  <c r="C147" i="33"/>
  <c r="C145" i="33"/>
  <c r="C143" i="33"/>
  <c r="C138" i="33"/>
  <c r="C134" i="33"/>
  <c r="C132" i="33"/>
  <c r="C131" i="33"/>
  <c r="C129" i="33"/>
  <c r="C125" i="33"/>
  <c r="C115" i="33"/>
  <c r="C91" i="33"/>
  <c r="C89" i="33"/>
  <c r="C82" i="33"/>
  <c r="C79" i="33"/>
  <c r="C74" i="33"/>
  <c r="C72" i="33"/>
  <c r="C69" i="33"/>
  <c r="C68" i="33"/>
  <c r="C65" i="33"/>
  <c r="C59" i="33"/>
  <c r="C35" i="33"/>
  <c r="C34" i="33"/>
  <c r="C30" i="33"/>
  <c r="C542" i="43"/>
  <c r="C530" i="43"/>
  <c r="C528" i="43"/>
  <c r="C490" i="43"/>
  <c r="C469" i="43"/>
  <c r="C466" i="43"/>
  <c r="C465" i="43"/>
  <c r="C461" i="43"/>
  <c r="C455" i="43"/>
  <c r="C438" i="43"/>
  <c r="C432" i="43"/>
  <c r="C431" i="43"/>
  <c r="C425" i="43"/>
  <c r="C422" i="43"/>
  <c r="C415" i="43"/>
  <c r="C411" i="43"/>
  <c r="C405" i="43"/>
  <c r="C402" i="43"/>
  <c r="C381" i="43"/>
  <c r="C378" i="43"/>
  <c r="C371" i="43"/>
  <c r="C369" i="43"/>
  <c r="C368" i="43"/>
  <c r="C348" i="43"/>
  <c r="C344" i="43"/>
  <c r="C342" i="43"/>
  <c r="C340" i="43"/>
  <c r="C331" i="43"/>
  <c r="C304" i="43"/>
  <c r="C302" i="43"/>
  <c r="C297" i="43"/>
  <c r="C295" i="43"/>
  <c r="C294" i="43"/>
  <c r="C291" i="43"/>
  <c r="C282" i="43"/>
  <c r="C278" i="43"/>
  <c r="C252" i="43"/>
  <c r="C251" i="43"/>
  <c r="C250" i="43"/>
  <c r="C249" i="43"/>
  <c r="C240" i="43"/>
  <c r="C238" i="43"/>
  <c r="C235" i="43"/>
  <c r="C230" i="43"/>
  <c r="C227" i="43"/>
  <c r="C220" i="43"/>
  <c r="C219" i="43"/>
  <c r="C194" i="43"/>
  <c r="C190" i="43"/>
  <c r="C186" i="43"/>
  <c r="C184" i="43"/>
  <c r="C182" i="43"/>
  <c r="C181" i="43"/>
  <c r="C170" i="43"/>
  <c r="C147" i="43"/>
  <c r="C145" i="43"/>
  <c r="C143" i="43"/>
  <c r="C138" i="43"/>
  <c r="C134" i="43"/>
  <c r="C132" i="43"/>
  <c r="C131" i="43"/>
  <c r="C129" i="43"/>
  <c r="C125" i="43"/>
  <c r="C115" i="43"/>
  <c r="C91" i="43"/>
  <c r="C89" i="43"/>
  <c r="C82" i="43"/>
  <c r="C79" i="43"/>
  <c r="C74" i="43"/>
  <c r="C72" i="43"/>
  <c r="C69" i="43"/>
  <c r="C68" i="43"/>
  <c r="C65" i="43"/>
  <c r="C59" i="43"/>
  <c r="C35" i="43"/>
  <c r="C34" i="43"/>
  <c r="C30" i="43"/>
  <c r="B543" i="36"/>
  <c r="B532" i="36"/>
  <c r="B512" i="36"/>
  <c r="B498" i="36"/>
  <c r="B476" i="36"/>
  <c r="B439" i="36"/>
  <c r="B386" i="36"/>
  <c r="B353" i="36"/>
  <c r="B313" i="36"/>
  <c r="B261" i="36"/>
  <c r="B200" i="36"/>
  <c r="B153" i="36"/>
  <c r="B99" i="36"/>
  <c r="B41" i="36"/>
  <c r="C381" i="36"/>
  <c r="C302" i="36"/>
  <c r="C238" i="36"/>
  <c r="C235" i="36"/>
  <c r="C132" i="36"/>
  <c r="C131" i="36"/>
  <c r="C129" i="36"/>
  <c r="C125" i="36"/>
  <c r="C79" i="36"/>
  <c r="C74" i="36"/>
  <c r="C72" i="36"/>
  <c r="C69" i="36"/>
  <c r="C65" i="36"/>
  <c r="C35" i="36"/>
  <c r="C34" i="36"/>
  <c r="C30" i="36"/>
  <c r="C528" i="36"/>
  <c r="C530" i="36"/>
  <c r="D42" i="36" l="1"/>
  <c r="D43" i="36" s="1"/>
  <c r="D533" i="36"/>
  <c r="D534" i="36" s="1"/>
  <c r="C466" i="36" l="1"/>
  <c r="C405" i="36"/>
  <c r="D25" i="43"/>
  <c r="D26" i="43" s="1"/>
  <c r="D61" i="43"/>
  <c r="D62" i="43" s="1"/>
  <c r="D84" i="43"/>
  <c r="D85" i="43"/>
  <c r="D117" i="43"/>
  <c r="D118" i="43" s="1"/>
  <c r="D139" i="43"/>
  <c r="D140" i="43" s="1"/>
  <c r="D172" i="43"/>
  <c r="D173" i="43"/>
  <c r="D222" i="43"/>
  <c r="D223" i="43" s="1"/>
  <c r="D244" i="43"/>
  <c r="D245" i="43"/>
  <c r="D285" i="43"/>
  <c r="D286" i="43" s="1"/>
  <c r="D333" i="43"/>
  <c r="D334" i="43" s="1"/>
  <c r="D373" i="43"/>
  <c r="D374" i="43" s="1"/>
  <c r="D406" i="43"/>
  <c r="D407" i="43"/>
  <c r="D417" i="43"/>
  <c r="D418" i="43" s="1"/>
  <c r="D426" i="43"/>
  <c r="D427" i="43" s="1"/>
  <c r="D457" i="43"/>
  <c r="D458" i="43"/>
  <c r="D476" i="43"/>
  <c r="D493" i="43"/>
  <c r="D494" i="43" s="1"/>
  <c r="C348" i="36" l="1"/>
  <c r="C297" i="36"/>
  <c r="C295" i="36"/>
  <c r="C291" i="36"/>
  <c r="C251" i="36"/>
  <c r="C230" i="36"/>
  <c r="C194" i="36"/>
  <c r="C186" i="36"/>
  <c r="C181" i="36"/>
  <c r="C143" i="36"/>
  <c r="C138" i="36"/>
  <c r="C91" i="36"/>
  <c r="C82" i="36"/>
  <c r="C68" i="36"/>
  <c r="B10" i="32"/>
  <c r="B10" i="41"/>
  <c r="B9" i="41"/>
  <c r="B8" i="41"/>
  <c r="B11" i="41"/>
  <c r="B10" i="39"/>
  <c r="B9" i="39"/>
  <c r="B8" i="39"/>
  <c r="B11" i="39"/>
  <c r="B9" i="32"/>
  <c r="B8" i="32"/>
  <c r="B11" i="32"/>
  <c r="B10" i="25"/>
  <c r="B9" i="25"/>
  <c r="B8" i="25"/>
  <c r="B11" i="25"/>
  <c r="B10" i="35"/>
  <c r="B9" i="35"/>
  <c r="B8" i="35"/>
  <c r="B11" i="35"/>
  <c r="D199" i="25" l="1"/>
  <c r="D197" i="25"/>
  <c r="F197" i="41"/>
  <c r="F197" i="39"/>
  <c r="E197" i="25"/>
  <c r="D499" i="40"/>
  <c r="B543" i="38"/>
  <c r="B532" i="38"/>
  <c r="B512" i="38"/>
  <c r="B498" i="38"/>
  <c r="D499" i="38" s="1"/>
  <c r="B476" i="38"/>
  <c r="B439" i="38"/>
  <c r="B386" i="38"/>
  <c r="B353" i="38"/>
  <c r="B313" i="38"/>
  <c r="B261" i="38"/>
  <c r="B200" i="38"/>
  <c r="B153" i="38"/>
  <c r="B99" i="38"/>
  <c r="B41" i="38"/>
  <c r="B543" i="31"/>
  <c r="B532" i="31"/>
  <c r="B512" i="31"/>
  <c r="B498" i="31"/>
  <c r="D499" i="31" s="1"/>
  <c r="B476" i="31"/>
  <c r="B439" i="31"/>
  <c r="B386" i="31"/>
  <c r="B353" i="31"/>
  <c r="B313" i="31"/>
  <c r="B261" i="31"/>
  <c r="B200" i="31"/>
  <c r="B153" i="31"/>
  <c r="B99" i="31"/>
  <c r="B41" i="31"/>
  <c r="B543" i="33"/>
  <c r="B532" i="33"/>
  <c r="B512" i="33"/>
  <c r="D513" i="33" s="1"/>
  <c r="D514" i="33" s="1"/>
  <c r="B498" i="33"/>
  <c r="D499" i="33" s="1"/>
  <c r="B476" i="33"/>
  <c r="B439" i="33"/>
  <c r="B386" i="33"/>
  <c r="B353" i="33"/>
  <c r="B313" i="33"/>
  <c r="B261" i="33"/>
  <c r="B99" i="33"/>
  <c r="B41" i="33"/>
  <c r="B476" i="43"/>
  <c r="D477" i="43" s="1"/>
  <c r="D543" i="40"/>
  <c r="D533" i="40"/>
  <c r="D534" i="40" s="1"/>
  <c r="D532" i="40"/>
  <c r="D512" i="40"/>
  <c r="D513" i="40" s="1"/>
  <c r="D514" i="40" s="1"/>
  <c r="D498" i="40"/>
  <c r="D476" i="40"/>
  <c r="D439" i="40"/>
  <c r="D386" i="40"/>
  <c r="D353" i="40"/>
  <c r="D313" i="40"/>
  <c r="D261" i="40"/>
  <c r="D222" i="40"/>
  <c r="D223" i="40" s="1"/>
  <c r="D200" i="40"/>
  <c r="D153" i="40"/>
  <c r="D99" i="40"/>
  <c r="D41" i="40"/>
  <c r="D547" i="40" s="1"/>
  <c r="D25" i="40"/>
  <c r="D26" i="40" s="1"/>
  <c r="D543" i="38"/>
  <c r="D533" i="38"/>
  <c r="D534" i="38" s="1"/>
  <c r="D532" i="38"/>
  <c r="D512" i="38"/>
  <c r="D513" i="38" s="1"/>
  <c r="D514" i="38" s="1"/>
  <c r="D498" i="38"/>
  <c r="D476" i="38"/>
  <c r="D439" i="38"/>
  <c r="D440" i="38" s="1"/>
  <c r="D386" i="38"/>
  <c r="D353" i="38"/>
  <c r="D313" i="38"/>
  <c r="D285" i="38"/>
  <c r="D286" i="38" s="1"/>
  <c r="D261" i="38"/>
  <c r="D200" i="38"/>
  <c r="D153" i="38"/>
  <c r="D99" i="38"/>
  <c r="D547" i="38" s="1"/>
  <c r="D41" i="38"/>
  <c r="D25" i="38"/>
  <c r="D26" i="38" s="1"/>
  <c r="D543" i="31"/>
  <c r="D532" i="31"/>
  <c r="D512" i="31"/>
  <c r="D498" i="31"/>
  <c r="D493" i="31"/>
  <c r="D494" i="31" s="1"/>
  <c r="D476" i="31"/>
  <c r="D439" i="31"/>
  <c r="D386" i="31"/>
  <c r="D353" i="31"/>
  <c r="D313" i="31"/>
  <c r="D261" i="31"/>
  <c r="D222" i="31"/>
  <c r="D223" i="31" s="1"/>
  <c r="D200" i="31"/>
  <c r="D153" i="31"/>
  <c r="D99" i="31"/>
  <c r="D41" i="31"/>
  <c r="D547" i="31" s="1"/>
  <c r="D25" i="31"/>
  <c r="D26" i="31" s="1"/>
  <c r="D543" i="33"/>
  <c r="D532" i="33"/>
  <c r="D512" i="33"/>
  <c r="D498" i="33"/>
  <c r="D476" i="33"/>
  <c r="D457" i="33"/>
  <c r="D458" i="33" s="1"/>
  <c r="D439" i="33"/>
  <c r="D406" i="33"/>
  <c r="D407" i="33" s="1"/>
  <c r="D386" i="33"/>
  <c r="D353" i="33"/>
  <c r="D313" i="33"/>
  <c r="D261" i="33"/>
  <c r="D222" i="33"/>
  <c r="D223" i="33" s="1"/>
  <c r="D172" i="33"/>
  <c r="D173" i="33" s="1"/>
  <c r="D99" i="33"/>
  <c r="D100" i="33" s="1"/>
  <c r="D61" i="33"/>
  <c r="D62" i="33" s="1"/>
  <c r="D42" i="33"/>
  <c r="D41" i="33"/>
  <c r="D25" i="33"/>
  <c r="D26" i="33" s="1"/>
  <c r="D544" i="40"/>
  <c r="D513" i="31"/>
  <c r="D514" i="31" s="1"/>
  <c r="D513" i="36"/>
  <c r="D514" i="36" s="1"/>
  <c r="D499" i="36"/>
  <c r="D547" i="36"/>
  <c r="D25" i="36"/>
  <c r="D26" i="36" s="1"/>
  <c r="D222" i="38"/>
  <c r="D223" i="38" s="1"/>
  <c r="D544" i="33"/>
  <c r="D533" i="33"/>
  <c r="D534" i="33" s="1"/>
  <c r="D493" i="33"/>
  <c r="D494" i="33" s="1"/>
  <c r="D440" i="33"/>
  <c r="D426" i="33"/>
  <c r="D427" i="33" s="1"/>
  <c r="D417" i="33"/>
  <c r="D418" i="33" s="1"/>
  <c r="D387" i="33"/>
  <c r="D373" i="33"/>
  <c r="D374" i="33" s="1"/>
  <c r="D354" i="33"/>
  <c r="D333" i="33"/>
  <c r="D334" i="33" s="1"/>
  <c r="D285" i="33"/>
  <c r="D286" i="33" s="1"/>
  <c r="D262" i="33"/>
  <c r="D244" i="33"/>
  <c r="D245" i="33" s="1"/>
  <c r="D139" i="33"/>
  <c r="D140" i="33" s="1"/>
  <c r="D117" i="33"/>
  <c r="D118" i="33" s="1"/>
  <c r="D84" i="33"/>
  <c r="D85" i="33" s="1"/>
  <c r="E197" i="39"/>
  <c r="E197" i="41"/>
  <c r="F543" i="40"/>
  <c r="E543" i="40"/>
  <c r="F532" i="40"/>
  <c r="E532" i="40"/>
  <c r="F512" i="40"/>
  <c r="E512" i="40"/>
  <c r="F498" i="40"/>
  <c r="E498" i="40"/>
  <c r="F476" i="40"/>
  <c r="E476" i="40"/>
  <c r="F439" i="40"/>
  <c r="E439" i="40"/>
  <c r="F386" i="40"/>
  <c r="E386" i="40"/>
  <c r="F353" i="40"/>
  <c r="E353" i="40"/>
  <c r="F313" i="40"/>
  <c r="E313" i="40"/>
  <c r="F261" i="40"/>
  <c r="E261" i="40"/>
  <c r="F200" i="40"/>
  <c r="E200" i="40"/>
  <c r="F153" i="40"/>
  <c r="E153" i="40"/>
  <c r="F99" i="40"/>
  <c r="E99" i="40"/>
  <c r="F41" i="40"/>
  <c r="E41" i="40"/>
  <c r="D493" i="40"/>
  <c r="D494" i="40" s="1"/>
  <c r="D477" i="40"/>
  <c r="D457" i="40"/>
  <c r="D458" i="40" s="1"/>
  <c r="D426" i="40"/>
  <c r="D427" i="40" s="1"/>
  <c r="D417" i="40"/>
  <c r="D418" i="40" s="1"/>
  <c r="D406" i="40"/>
  <c r="D407" i="40" s="1"/>
  <c r="D387" i="40"/>
  <c r="D373" i="40"/>
  <c r="D374" i="40" s="1"/>
  <c r="D354" i="40"/>
  <c r="D333" i="40"/>
  <c r="D334" i="40" s="1"/>
  <c r="D314" i="40"/>
  <c r="D285" i="40"/>
  <c r="D286" i="40" s="1"/>
  <c r="D244" i="40"/>
  <c r="D245" i="40" s="1"/>
  <c r="D172" i="40"/>
  <c r="D154" i="40"/>
  <c r="D139" i="40"/>
  <c r="D140" i="40" s="1"/>
  <c r="D117" i="40"/>
  <c r="D118" i="40" s="1"/>
  <c r="D100" i="40"/>
  <c r="D101" i="40" s="1"/>
  <c r="D84" i="40"/>
  <c r="D61" i="40"/>
  <c r="D62" i="40" s="1"/>
  <c r="D42" i="40"/>
  <c r="D45" i="40" s="1"/>
  <c r="D46" i="40" s="1"/>
  <c r="A537" i="40"/>
  <c r="A517" i="40"/>
  <c r="A506" i="40"/>
  <c r="A484" i="40"/>
  <c r="A447" i="40"/>
  <c r="A394" i="40"/>
  <c r="A361" i="40"/>
  <c r="A321" i="40"/>
  <c r="A269" i="40"/>
  <c r="A208" i="40"/>
  <c r="A161" i="40"/>
  <c r="A106" i="40"/>
  <c r="A49" i="40"/>
  <c r="A16" i="40"/>
  <c r="F543" i="38"/>
  <c r="E543" i="38"/>
  <c r="F532" i="38"/>
  <c r="E532" i="38"/>
  <c r="F512" i="38"/>
  <c r="E512" i="38"/>
  <c r="F498" i="38"/>
  <c r="E498" i="38"/>
  <c r="F476" i="38"/>
  <c r="E476" i="38"/>
  <c r="F439" i="38"/>
  <c r="E439" i="38"/>
  <c r="F386" i="38"/>
  <c r="E386" i="38"/>
  <c r="F353" i="38"/>
  <c r="E353" i="38"/>
  <c r="F313" i="38"/>
  <c r="E313" i="38"/>
  <c r="F261" i="38"/>
  <c r="E261" i="38"/>
  <c r="F200" i="38"/>
  <c r="E200" i="38"/>
  <c r="F153" i="38"/>
  <c r="E153" i="38"/>
  <c r="F99" i="38"/>
  <c r="E99" i="38"/>
  <c r="F41" i="38"/>
  <c r="E41" i="38"/>
  <c r="D544" i="38"/>
  <c r="D493" i="38"/>
  <c r="D494" i="38" s="1"/>
  <c r="D477" i="38"/>
  <c r="D457" i="38"/>
  <c r="D458" i="38" s="1"/>
  <c r="D426" i="38"/>
  <c r="D427" i="38" s="1"/>
  <c r="D417" i="38"/>
  <c r="D418" i="38" s="1"/>
  <c r="D406" i="38"/>
  <c r="D407" i="38" s="1"/>
  <c r="D387" i="38"/>
  <c r="D373" i="38"/>
  <c r="D374" i="38" s="1"/>
  <c r="D354" i="38"/>
  <c r="D333" i="38"/>
  <c r="D334" i="38" s="1"/>
  <c r="D314" i="38"/>
  <c r="D244" i="38"/>
  <c r="D245" i="38" s="1"/>
  <c r="D172" i="38"/>
  <c r="D154" i="38"/>
  <c r="D139" i="38"/>
  <c r="D140" i="38" s="1"/>
  <c r="D117" i="38"/>
  <c r="D118" i="38" s="1"/>
  <c r="D100" i="38"/>
  <c r="D101" i="38" s="1"/>
  <c r="D84" i="38"/>
  <c r="D61" i="38"/>
  <c r="D62" i="38" s="1"/>
  <c r="D42" i="38"/>
  <c r="D45" i="38" s="1"/>
  <c r="D46" i="38" s="1"/>
  <c r="A537" i="38"/>
  <c r="A517" i="38"/>
  <c r="A506" i="38"/>
  <c r="A484" i="38"/>
  <c r="A447" i="38"/>
  <c r="A394" i="38"/>
  <c r="A361" i="38"/>
  <c r="A321" i="38"/>
  <c r="A269" i="38"/>
  <c r="A208" i="38"/>
  <c r="A161" i="38"/>
  <c r="A106" i="38"/>
  <c r="A49" i="38"/>
  <c r="A16" i="38"/>
  <c r="A537" i="31"/>
  <c r="A517" i="31"/>
  <c r="A506" i="31"/>
  <c r="A484" i="31"/>
  <c r="A447" i="31"/>
  <c r="A394" i="31"/>
  <c r="A361" i="31"/>
  <c r="A321" i="31"/>
  <c r="A269" i="31"/>
  <c r="A208" i="31"/>
  <c r="A161" i="31"/>
  <c r="A106" i="31"/>
  <c r="A49" i="31"/>
  <c r="A16" i="31"/>
  <c r="D544" i="31"/>
  <c r="D533" i="31"/>
  <c r="D534" i="31" s="1"/>
  <c r="D457" i="31"/>
  <c r="D458" i="31" s="1"/>
  <c r="D440" i="31"/>
  <c r="D426" i="31"/>
  <c r="D427" i="31" s="1"/>
  <c r="D417" i="31"/>
  <c r="D418" i="31" s="1"/>
  <c r="D406" i="31"/>
  <c r="D407" i="31" s="1"/>
  <c r="D387" i="31"/>
  <c r="D373" i="31"/>
  <c r="D374" i="31" s="1"/>
  <c r="D354" i="31"/>
  <c r="D333" i="31"/>
  <c r="D334" i="31" s="1"/>
  <c r="D285" i="31"/>
  <c r="D286" i="31" s="1"/>
  <c r="D262" i="31"/>
  <c r="D244" i="31"/>
  <c r="D245" i="31" s="1"/>
  <c r="D201" i="31"/>
  <c r="D202" i="31" s="1"/>
  <c r="D172" i="31"/>
  <c r="D139" i="31"/>
  <c r="D140" i="31" s="1"/>
  <c r="D117" i="31"/>
  <c r="D118" i="31" s="1"/>
  <c r="D84" i="31"/>
  <c r="D61" i="31"/>
  <c r="D62" i="31" s="1"/>
  <c r="D42" i="31"/>
  <c r="F543" i="33"/>
  <c r="E543" i="33"/>
  <c r="F532" i="33"/>
  <c r="E532" i="33"/>
  <c r="F512" i="33"/>
  <c r="E512" i="33"/>
  <c r="F498" i="33"/>
  <c r="E498" i="33"/>
  <c r="F476" i="33"/>
  <c r="E476" i="33"/>
  <c r="F439" i="33"/>
  <c r="E439" i="33"/>
  <c r="F386" i="33"/>
  <c r="E386" i="33"/>
  <c r="F353" i="33"/>
  <c r="E353" i="33"/>
  <c r="F313" i="33"/>
  <c r="E313" i="33"/>
  <c r="F261" i="33"/>
  <c r="E261" i="33"/>
  <c r="F200" i="33"/>
  <c r="E200" i="33"/>
  <c r="D200" i="33" s="1"/>
  <c r="B200" i="33" s="1"/>
  <c r="D201" i="33" s="1"/>
  <c r="F153" i="33"/>
  <c r="E153" i="33"/>
  <c r="D153" i="33" s="1"/>
  <c r="B153" i="33" s="1"/>
  <c r="F99" i="33"/>
  <c r="E99" i="33"/>
  <c r="F41" i="33"/>
  <c r="E41" i="33"/>
  <c r="F200" i="43"/>
  <c r="F153" i="43"/>
  <c r="F99" i="43"/>
  <c r="F41" i="43"/>
  <c r="F543" i="43"/>
  <c r="E543" i="43"/>
  <c r="D543" i="43" s="1"/>
  <c r="B543" i="43" s="1"/>
  <c r="D544" i="43" s="1"/>
  <c r="E532" i="43"/>
  <c r="F532" i="43"/>
  <c r="F512" i="43"/>
  <c r="E512" i="43"/>
  <c r="D512" i="43" s="1"/>
  <c r="B512" i="43" s="1"/>
  <c r="D513" i="43" s="1"/>
  <c r="D514" i="43" s="1"/>
  <c r="B152" i="29" s="1"/>
  <c r="F498" i="43"/>
  <c r="E498" i="43"/>
  <c r="D498" i="43" s="1"/>
  <c r="B498" i="43" s="1"/>
  <c r="D499" i="43" s="1"/>
  <c r="F476" i="43"/>
  <c r="E476" i="43"/>
  <c r="F439" i="43"/>
  <c r="E439" i="43"/>
  <c r="D439" i="43" s="1"/>
  <c r="B439" i="43" s="1"/>
  <c r="D440" i="43" s="1"/>
  <c r="F386" i="43"/>
  <c r="E386" i="43"/>
  <c r="D386" i="43" s="1"/>
  <c r="B386" i="43" s="1"/>
  <c r="D387" i="43" s="1"/>
  <c r="F353" i="43"/>
  <c r="E353" i="43"/>
  <c r="D353" i="43" s="1"/>
  <c r="F313" i="43"/>
  <c r="E313" i="43"/>
  <c r="D313" i="43" s="1"/>
  <c r="B313" i="43" s="1"/>
  <c r="D314" i="43" s="1"/>
  <c r="F261" i="43"/>
  <c r="E261" i="43"/>
  <c r="D261" i="43" s="1"/>
  <c r="B261" i="43" s="1"/>
  <c r="D262" i="43" s="1"/>
  <c r="E200" i="43"/>
  <c r="D200" i="43" s="1"/>
  <c r="B200" i="43" s="1"/>
  <c r="D201" i="43" s="1"/>
  <c r="E153" i="43"/>
  <c r="D153" i="43" s="1"/>
  <c r="B153" i="43" s="1"/>
  <c r="D154" i="43" s="1"/>
  <c r="E99" i="43"/>
  <c r="D99" i="43" s="1"/>
  <c r="B99" i="43" s="1"/>
  <c r="D100" i="43" s="1"/>
  <c r="E41" i="43"/>
  <c r="A537" i="43"/>
  <c r="A517" i="43"/>
  <c r="A506" i="43"/>
  <c r="A484" i="43"/>
  <c r="A447" i="43"/>
  <c r="A394" i="43"/>
  <c r="A361" i="43"/>
  <c r="A321" i="43"/>
  <c r="A269" i="43"/>
  <c r="A208" i="43"/>
  <c r="A161" i="43"/>
  <c r="A106" i="43"/>
  <c r="A49" i="43"/>
  <c r="A16" i="43"/>
  <c r="A8" i="43"/>
  <c r="A7" i="35" s="1"/>
  <c r="D532" i="43" l="1"/>
  <c r="B532" i="43" s="1"/>
  <c r="D533" i="43" s="1"/>
  <c r="D534" i="43" s="1"/>
  <c r="B162" i="29" s="1"/>
  <c r="D41" i="43"/>
  <c r="D547" i="43" s="1"/>
  <c r="D547" i="33"/>
  <c r="D45" i="31"/>
  <c r="D46" i="31" s="1"/>
  <c r="D502" i="31"/>
  <c r="D503" i="31" s="1"/>
  <c r="D155" i="43"/>
  <c r="D157" i="43"/>
  <c r="D158" i="43" s="1"/>
  <c r="D390" i="43"/>
  <c r="D391" i="43" s="1"/>
  <c r="D388" i="43"/>
  <c r="D202" i="43"/>
  <c r="D204" i="43"/>
  <c r="D205" i="43" s="1"/>
  <c r="D443" i="43"/>
  <c r="D444" i="43" s="1"/>
  <c r="D441" i="43"/>
  <c r="D265" i="43"/>
  <c r="D266" i="43" s="1"/>
  <c r="D263" i="43"/>
  <c r="D478" i="43"/>
  <c r="D480" i="43"/>
  <c r="D481" i="43" s="1"/>
  <c r="D545" i="43"/>
  <c r="D101" i="43"/>
  <c r="D102" i="43"/>
  <c r="D103" i="43" s="1"/>
  <c r="D315" i="43"/>
  <c r="D317" i="43"/>
  <c r="D318" i="43" s="1"/>
  <c r="D500" i="43"/>
  <c r="D502" i="43"/>
  <c r="D503" i="43" s="1"/>
  <c r="B143" i="29" s="1"/>
  <c r="D502" i="40"/>
  <c r="D503" i="40" s="1"/>
  <c r="D357" i="31"/>
  <c r="D358" i="31" s="1"/>
  <c r="D204" i="31"/>
  <c r="D205" i="31" s="1"/>
  <c r="D357" i="33"/>
  <c r="D358" i="33" s="1"/>
  <c r="D45" i="33"/>
  <c r="D46" i="33" s="1"/>
  <c r="D502" i="33"/>
  <c r="D503" i="33" s="1"/>
  <c r="D357" i="40"/>
  <c r="D358" i="40" s="1"/>
  <c r="D440" i="40"/>
  <c r="D443" i="40" s="1"/>
  <c r="D444" i="40" s="1"/>
  <c r="D201" i="40"/>
  <c r="D202" i="40" s="1"/>
  <c r="D262" i="40"/>
  <c r="D265" i="40" s="1"/>
  <c r="D266" i="40" s="1"/>
  <c r="D502" i="38"/>
  <c r="D503" i="38" s="1"/>
  <c r="D357" i="38"/>
  <c r="D358" i="38" s="1"/>
  <c r="D201" i="38"/>
  <c r="D202" i="38" s="1"/>
  <c r="D262" i="38"/>
  <c r="D100" i="31"/>
  <c r="D101" i="31" s="1"/>
  <c r="D154" i="31"/>
  <c r="D157" i="31" s="1"/>
  <c r="D158" i="31" s="1"/>
  <c r="D477" i="31"/>
  <c r="D478" i="31" s="1"/>
  <c r="D314" i="31"/>
  <c r="D317" i="31" s="1"/>
  <c r="D318" i="31" s="1"/>
  <c r="D314" i="33"/>
  <c r="D315" i="33" s="1"/>
  <c r="D154" i="33"/>
  <c r="D157" i="33" s="1"/>
  <c r="D158" i="33" s="1"/>
  <c r="D477" i="33"/>
  <c r="D480" i="33" s="1"/>
  <c r="D481" i="33" s="1"/>
  <c r="B171" i="29"/>
  <c r="D545" i="40"/>
  <c r="D155" i="40"/>
  <c r="D157" i="40"/>
  <c r="D158" i="40" s="1"/>
  <c r="D480" i="40"/>
  <c r="D481" i="40" s="1"/>
  <c r="D478" i="40"/>
  <c r="D102" i="40"/>
  <c r="D103" i="40" s="1"/>
  <c r="D390" i="40"/>
  <c r="D391" i="40" s="1"/>
  <c r="D388" i="40"/>
  <c r="D263" i="40"/>
  <c r="D317" i="40"/>
  <c r="D318" i="40" s="1"/>
  <c r="D315" i="40"/>
  <c r="D355" i="40"/>
  <c r="D500" i="40"/>
  <c r="D43" i="40"/>
  <c r="D85" i="40"/>
  <c r="D173" i="40"/>
  <c r="D388" i="38"/>
  <c r="D390" i="38"/>
  <c r="D391" i="38" s="1"/>
  <c r="D545" i="38"/>
  <c r="D263" i="38"/>
  <c r="D265" i="38"/>
  <c r="D266" i="38" s="1"/>
  <c r="D155" i="38"/>
  <c r="D157" i="38"/>
  <c r="D158" i="38" s="1"/>
  <c r="D480" i="38"/>
  <c r="D481" i="38" s="1"/>
  <c r="D478" i="38"/>
  <c r="D102" i="38"/>
  <c r="D103" i="38" s="1"/>
  <c r="D441" i="38"/>
  <c r="D443" i="38"/>
  <c r="D444" i="38" s="1"/>
  <c r="D317" i="38"/>
  <c r="D318" i="38" s="1"/>
  <c r="D315" i="38"/>
  <c r="D43" i="38"/>
  <c r="D355" i="38"/>
  <c r="D500" i="38"/>
  <c r="D85" i="38"/>
  <c r="D173" i="38"/>
  <c r="D390" i="31"/>
  <c r="D391" i="31" s="1"/>
  <c r="D388" i="31"/>
  <c r="D441" i="31"/>
  <c r="D443" i="31"/>
  <c r="D444" i="31" s="1"/>
  <c r="D545" i="31"/>
  <c r="D102" i="31"/>
  <c r="D103" i="31" s="1"/>
  <c r="D263" i="31"/>
  <c r="D265" i="31"/>
  <c r="D266" i="31" s="1"/>
  <c r="D480" i="31"/>
  <c r="D481" i="31" s="1"/>
  <c r="D43" i="31"/>
  <c r="D355" i="31"/>
  <c r="D500" i="31"/>
  <c r="D85" i="31"/>
  <c r="D173" i="31"/>
  <c r="D263" i="33"/>
  <c r="D265" i="33"/>
  <c r="D266" i="33" s="1"/>
  <c r="D478" i="33"/>
  <c r="D102" i="33"/>
  <c r="D103" i="33" s="1"/>
  <c r="D101" i="33"/>
  <c r="D388" i="33"/>
  <c r="D390" i="33"/>
  <c r="D391" i="33" s="1"/>
  <c r="D317" i="33"/>
  <c r="D318" i="33" s="1"/>
  <c r="D204" i="33"/>
  <c r="D205" i="33" s="1"/>
  <c r="D202" i="33"/>
  <c r="D441" i="33"/>
  <c r="D443" i="33"/>
  <c r="D444" i="33" s="1"/>
  <c r="B126" i="29" s="1"/>
  <c r="D545" i="33"/>
  <c r="D43" i="33"/>
  <c r="D355" i="33"/>
  <c r="D500" i="33"/>
  <c r="D500" i="36"/>
  <c r="B353" i="43"/>
  <c r="D354" i="43" s="1"/>
  <c r="C465" i="36"/>
  <c r="C455" i="36"/>
  <c r="D457" i="36" s="1"/>
  <c r="D458" i="36" s="1"/>
  <c r="C432" i="36"/>
  <c r="C422" i="36"/>
  <c r="C411" i="36"/>
  <c r="C402" i="36"/>
  <c r="D406" i="36" s="1"/>
  <c r="D407" i="36" s="1"/>
  <c r="C378" i="36"/>
  <c r="C369" i="36"/>
  <c r="C342" i="36"/>
  <c r="C331" i="36"/>
  <c r="D333" i="36" s="1"/>
  <c r="D334" i="36" s="1"/>
  <c r="C294" i="36"/>
  <c r="C282" i="36"/>
  <c r="C250" i="36"/>
  <c r="C219" i="36"/>
  <c r="C182" i="36"/>
  <c r="C170" i="36"/>
  <c r="D172" i="36" s="1"/>
  <c r="D173" i="36" s="1"/>
  <c r="C145" i="36"/>
  <c r="C115" i="36"/>
  <c r="D117" i="36" s="1"/>
  <c r="D118" i="36" s="1"/>
  <c r="C89" i="36"/>
  <c r="C220" i="36"/>
  <c r="C190" i="36"/>
  <c r="B41" i="43" l="1"/>
  <c r="D42" i="43" s="1"/>
  <c r="D441" i="40"/>
  <c r="D315" i="31"/>
  <c r="D355" i="43"/>
  <c r="D357" i="43"/>
  <c r="D358" i="43" s="1"/>
  <c r="B107" i="29" s="1"/>
  <c r="D155" i="31"/>
  <c r="D155" i="33"/>
  <c r="B44" i="29"/>
  <c r="D204" i="40"/>
  <c r="D205" i="40" s="1"/>
  <c r="D204" i="38"/>
  <c r="D205" i="38" s="1"/>
  <c r="B71" i="29"/>
  <c r="D222" i="36"/>
  <c r="D223" i="36" s="1"/>
  <c r="D100" i="36"/>
  <c r="D101" i="36" s="1"/>
  <c r="D548" i="31"/>
  <c r="D549" i="31" s="1"/>
  <c r="D548" i="33"/>
  <c r="D549" i="33" s="1"/>
  <c r="B116" i="29"/>
  <c r="B80" i="29"/>
  <c r="B62" i="29"/>
  <c r="B134" i="29"/>
  <c r="B125" i="29"/>
  <c r="B98" i="29"/>
  <c r="B89" i="29"/>
  <c r="B184" i="29"/>
  <c r="B183" i="29"/>
  <c r="B182" i="29"/>
  <c r="B181" i="29"/>
  <c r="D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D149" i="41" s="1"/>
  <c r="D150" i="41" s="1"/>
  <c r="C138" i="41"/>
  <c r="C132" i="41"/>
  <c r="C130" i="41"/>
  <c r="C128" i="41"/>
  <c r="C127" i="41"/>
  <c r="D133" i="41" s="1"/>
  <c r="D134" i="41" s="1"/>
  <c r="C116" i="41"/>
  <c r="C115" i="41"/>
  <c r="C112" i="41"/>
  <c r="D118" i="41" s="1"/>
  <c r="D119" i="41" s="1"/>
  <c r="C100" i="41"/>
  <c r="C99" i="41"/>
  <c r="C94" i="41"/>
  <c r="C93" i="41"/>
  <c r="D102" i="41" s="1"/>
  <c r="D103" i="41" s="1"/>
  <c r="C82" i="41"/>
  <c r="C80" i="41"/>
  <c r="C77" i="41"/>
  <c r="C76" i="41"/>
  <c r="D84" i="41" s="1"/>
  <c r="D85" i="41" s="1"/>
  <c r="C75" i="41"/>
  <c r="C61" i="41"/>
  <c r="D63" i="41" s="1"/>
  <c r="D64" i="41" s="1"/>
  <c r="C60" i="41"/>
  <c r="C56" i="4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66" i="29"/>
  <c r="B156" i="29"/>
  <c r="B57" i="29"/>
  <c r="A8" i="40"/>
  <c r="A7" i="41" s="1"/>
  <c r="D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D133" i="39" s="1"/>
  <c r="D134" i="39" s="1"/>
  <c r="C116" i="39"/>
  <c r="C115" i="39"/>
  <c r="D118" i="39" s="1"/>
  <c r="D119" i="39" s="1"/>
  <c r="C112" i="39"/>
  <c r="C100" i="39"/>
  <c r="C99" i="39"/>
  <c r="C94" i="39"/>
  <c r="C93" i="39"/>
  <c r="D102" i="39" s="1"/>
  <c r="D103" i="39" s="1"/>
  <c r="C82" i="39"/>
  <c r="C80" i="39"/>
  <c r="C77" i="39"/>
  <c r="C76" i="39"/>
  <c r="C75" i="39"/>
  <c r="D84" i="39" s="1"/>
  <c r="D85" i="39" s="1"/>
  <c r="D63" i="39"/>
  <c r="D64" i="39" s="1"/>
  <c r="C61" i="39"/>
  <c r="C60" i="39"/>
  <c r="C56" i="39"/>
  <c r="C51" i="39"/>
  <c r="D52" i="39" s="1"/>
  <c r="D53" i="39" s="1"/>
  <c r="D42" i="39"/>
  <c r="D43" i="39" s="1"/>
  <c r="C37" i="39"/>
  <c r="C26" i="39"/>
  <c r="D33" i="39" s="1"/>
  <c r="D34" i="39" s="1"/>
  <c r="D22" i="39"/>
  <c r="D23" i="39" s="1"/>
  <c r="B165" i="29"/>
  <c r="B155" i="29"/>
  <c r="A8" i="38"/>
  <c r="A7" i="39" s="1"/>
  <c r="D43" i="43" l="1"/>
  <c r="D45" i="43"/>
  <c r="D46" i="43" s="1"/>
  <c r="D548" i="40"/>
  <c r="D549" i="40" s="1"/>
  <c r="D548" i="38"/>
  <c r="D549" i="38" s="1"/>
  <c r="D548" i="43"/>
  <c r="D549" i="43" s="1"/>
  <c r="B53" i="29"/>
  <c r="B75" i="29"/>
  <c r="B93" i="29"/>
  <c r="B84" i="29"/>
  <c r="B102" i="29"/>
  <c r="B120" i="29"/>
  <c r="B147" i="29"/>
  <c r="D198" i="41"/>
  <c r="D199" i="41" s="1"/>
  <c r="D195" i="41"/>
  <c r="B129" i="29"/>
  <c r="B138" i="29"/>
  <c r="B66" i="29"/>
  <c r="B175" i="29"/>
  <c r="B48" i="29"/>
  <c r="B111" i="29"/>
  <c r="D198" i="39"/>
  <c r="D199" i="39" s="1"/>
  <c r="D195" i="39"/>
  <c r="B146" i="29"/>
  <c r="B174" i="29"/>
  <c r="B83" i="29"/>
  <c r="B119" i="29"/>
  <c r="B56" i="29"/>
  <c r="B92" i="29"/>
  <c r="B137" i="29"/>
  <c r="B65" i="29"/>
  <c r="B47" i="29"/>
  <c r="B74" i="29"/>
  <c r="B110" i="29"/>
  <c r="B12" i="43" l="1"/>
  <c r="B35" i="29"/>
  <c r="B128" i="29"/>
  <c r="B101" i="29"/>
  <c r="B12" i="40" l="1"/>
  <c r="B39" i="29"/>
  <c r="B29" i="29"/>
  <c r="B12" i="38"/>
  <c r="B38" i="29"/>
  <c r="B28" i="29"/>
  <c r="E543" i="31"/>
  <c r="F532" i="31"/>
  <c r="E532" i="31"/>
  <c r="F512" i="31"/>
  <c r="E512" i="31"/>
  <c r="F498" i="31"/>
  <c r="E498" i="31"/>
  <c r="F476" i="31"/>
  <c r="E476" i="31"/>
  <c r="F439" i="31"/>
  <c r="E439" i="31"/>
  <c r="F386" i="31"/>
  <c r="E386" i="31"/>
  <c r="F353" i="31"/>
  <c r="E353" i="31"/>
  <c r="F313" i="31"/>
  <c r="E313" i="31"/>
  <c r="F261" i="31"/>
  <c r="E261" i="31"/>
  <c r="F200" i="31"/>
  <c r="E200" i="31"/>
  <c r="F153" i="31"/>
  <c r="E153" i="31"/>
  <c r="F99" i="31"/>
  <c r="E99" i="31"/>
  <c r="F41" i="31"/>
  <c r="E41" i="31"/>
  <c r="F197" i="25"/>
  <c r="F197" i="35"/>
  <c r="E197" i="35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D161" i="37" s="1"/>
  <c r="D162" i="37" s="1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C542" i="36"/>
  <c r="D544" i="36" s="1"/>
  <c r="D545" i="36" s="1"/>
  <c r="A537" i="36"/>
  <c r="A517" i="36"/>
  <c r="B151" i="29"/>
  <c r="A506" i="36"/>
  <c r="C490" i="36"/>
  <c r="D493" i="36" s="1"/>
  <c r="A484" i="36"/>
  <c r="C469" i="36"/>
  <c r="C461" i="36"/>
  <c r="A447" i="36"/>
  <c r="C438" i="36"/>
  <c r="C431" i="36"/>
  <c r="C425" i="36"/>
  <c r="D426" i="36" s="1"/>
  <c r="D427" i="36" s="1"/>
  <c r="C415" i="36"/>
  <c r="D417" i="36" s="1"/>
  <c r="A394" i="36"/>
  <c r="D387" i="36"/>
  <c r="D388" i="36" s="1"/>
  <c r="C371" i="36"/>
  <c r="C368" i="36"/>
  <c r="A361" i="36"/>
  <c r="C344" i="36"/>
  <c r="C340" i="36"/>
  <c r="A321" i="36"/>
  <c r="C304" i="36"/>
  <c r="C278" i="36"/>
  <c r="D285" i="36" s="1"/>
  <c r="A269" i="36"/>
  <c r="C252" i="36"/>
  <c r="C249" i="36"/>
  <c r="C240" i="36"/>
  <c r="C227" i="36"/>
  <c r="A208" i="36"/>
  <c r="C184" i="36"/>
  <c r="D201" i="36" s="1"/>
  <c r="A161" i="36"/>
  <c r="C147" i="36"/>
  <c r="D154" i="36" s="1"/>
  <c r="D155" i="36" s="1"/>
  <c r="C134" i="36"/>
  <c r="A106" i="36"/>
  <c r="C59" i="36"/>
  <c r="D61" i="36" s="1"/>
  <c r="A49" i="36"/>
  <c r="A16" i="36"/>
  <c r="A8" i="36"/>
  <c r="A7" i="37" s="1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D161" i="35" s="1"/>
  <c r="D162" i="35" s="1"/>
  <c r="C145" i="35"/>
  <c r="C144" i="35"/>
  <c r="D149" i="35" s="1"/>
  <c r="D150" i="35" s="1"/>
  <c r="C138" i="35"/>
  <c r="C132" i="35"/>
  <c r="C130" i="35"/>
  <c r="C128" i="35"/>
  <c r="C127" i="35"/>
  <c r="D133" i="35" s="1"/>
  <c r="D134" i="35" s="1"/>
  <c r="C116" i="35"/>
  <c r="C115" i="35"/>
  <c r="C112" i="35"/>
  <c r="D118" i="35" s="1"/>
  <c r="D119" i="35" s="1"/>
  <c r="C100" i="35"/>
  <c r="C99" i="35"/>
  <c r="C94" i="35"/>
  <c r="C93" i="35"/>
  <c r="D102" i="35" s="1"/>
  <c r="D103" i="35" s="1"/>
  <c r="C82" i="35"/>
  <c r="C80" i="35"/>
  <c r="C77" i="35"/>
  <c r="C76" i="35"/>
  <c r="C75" i="35"/>
  <c r="C61" i="35"/>
  <c r="D63" i="35" s="1"/>
  <c r="D64" i="35" s="1"/>
  <c r="C60" i="35"/>
  <c r="C56" i="35"/>
  <c r="D52" i="35"/>
  <c r="D53" i="35" s="1"/>
  <c r="C51" i="35"/>
  <c r="C37" i="35"/>
  <c r="D42" i="35" s="1"/>
  <c r="D43" i="35" s="1"/>
  <c r="C26" i="35"/>
  <c r="D33" i="35" s="1"/>
  <c r="D34" i="35" s="1"/>
  <c r="D23" i="35"/>
  <c r="D22" i="35"/>
  <c r="A537" i="33"/>
  <c r="B163" i="29"/>
  <c r="A517" i="33"/>
  <c r="B153" i="29"/>
  <c r="A506" i="33"/>
  <c r="A484" i="33"/>
  <c r="A447" i="33"/>
  <c r="A394" i="33"/>
  <c r="A361" i="33"/>
  <c r="A321" i="33"/>
  <c r="A269" i="33"/>
  <c r="A208" i="33"/>
  <c r="A161" i="33"/>
  <c r="A106" i="33"/>
  <c r="A49" i="33"/>
  <c r="B54" i="29"/>
  <c r="A16" i="33"/>
  <c r="A8" i="33"/>
  <c r="A7" i="25" s="1"/>
  <c r="D133" i="37" l="1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84" i="35"/>
  <c r="D85" i="35" s="1"/>
  <c r="B161" i="29"/>
  <c r="D494" i="36"/>
  <c r="D502" i="36"/>
  <c r="D503" i="36" s="1"/>
  <c r="B142" i="29" s="1"/>
  <c r="D477" i="36"/>
  <c r="D478" i="36" s="1"/>
  <c r="D440" i="36"/>
  <c r="D441" i="36" s="1"/>
  <c r="D418" i="36"/>
  <c r="D373" i="36"/>
  <c r="D374" i="36" s="1"/>
  <c r="D354" i="36"/>
  <c r="D357" i="36" s="1"/>
  <c r="D358" i="36" s="1"/>
  <c r="B106" i="29" s="1"/>
  <c r="D314" i="36"/>
  <c r="D315" i="36" s="1"/>
  <c r="D286" i="36"/>
  <c r="D262" i="36"/>
  <c r="D263" i="36" s="1"/>
  <c r="D244" i="36"/>
  <c r="D245" i="36" s="1"/>
  <c r="D202" i="36"/>
  <c r="D204" i="36"/>
  <c r="D205" i="36" s="1"/>
  <c r="D139" i="36"/>
  <c r="D140" i="36" s="1"/>
  <c r="D84" i="36"/>
  <c r="D85" i="36" s="1"/>
  <c r="D62" i="36"/>
  <c r="D45" i="36"/>
  <c r="B144" i="29"/>
  <c r="D197" i="35"/>
  <c r="D195" i="37"/>
  <c r="B170" i="29"/>
  <c r="D198" i="35"/>
  <c r="D199" i="35" s="1"/>
  <c r="D195" i="35"/>
  <c r="B172" i="29"/>
  <c r="B90" i="29"/>
  <c r="B117" i="29"/>
  <c r="B135" i="29"/>
  <c r="B63" i="29"/>
  <c r="B72" i="29"/>
  <c r="B108" i="29"/>
  <c r="D198" i="37" l="1"/>
  <c r="D199" i="37" s="1"/>
  <c r="B179" i="29" s="1"/>
  <c r="D390" i="36"/>
  <c r="D391" i="36" s="1"/>
  <c r="B115" i="29" s="1"/>
  <c r="D443" i="36"/>
  <c r="B180" i="29"/>
  <c r="B25" i="29"/>
  <c r="D480" i="36"/>
  <c r="D481" i="36" s="1"/>
  <c r="B133" i="29" s="1"/>
  <c r="D355" i="36"/>
  <c r="D317" i="36"/>
  <c r="D318" i="36" s="1"/>
  <c r="B97" i="29" s="1"/>
  <c r="D265" i="36"/>
  <c r="D266" i="36" s="1"/>
  <c r="B88" i="29" s="1"/>
  <c r="D157" i="36"/>
  <c r="D158" i="36" s="1"/>
  <c r="B70" i="29" s="1"/>
  <c r="D102" i="36"/>
  <c r="D46" i="36"/>
  <c r="B52" i="29" s="1"/>
  <c r="B99" i="29"/>
  <c r="B81" i="29"/>
  <c r="B79" i="29"/>
  <c r="B43" i="29"/>
  <c r="B45" i="29"/>
  <c r="B11" i="37" l="1"/>
  <c r="D444" i="36"/>
  <c r="B124" i="29" s="1"/>
  <c r="D103" i="36"/>
  <c r="B61" i="29" s="1"/>
  <c r="D548" i="36"/>
  <c r="D549" i="36" s="1"/>
  <c r="B24" i="29" s="1"/>
  <c r="B12" i="33"/>
  <c r="B36" i="29"/>
  <c r="B26" i="29"/>
  <c r="F197" i="32"/>
  <c r="E197" i="32"/>
  <c r="B12" i="36" l="1"/>
  <c r="F543" i="31"/>
  <c r="D197" i="32"/>
  <c r="C191" i="32"/>
  <c r="D194" i="32" s="1"/>
  <c r="D187" i="32"/>
  <c r="D186" i="32"/>
  <c r="D177" i="32"/>
  <c r="D178" i="32" s="1"/>
  <c r="C165" i="32"/>
  <c r="D169" i="32" s="1"/>
  <c r="D170" i="32" s="1"/>
  <c r="C157" i="32"/>
  <c r="C156" i="32"/>
  <c r="C155" i="32"/>
  <c r="D161" i="32" s="1"/>
  <c r="D162" i="32" s="1"/>
  <c r="C145" i="32"/>
  <c r="C144" i="32"/>
  <c r="C138" i="32"/>
  <c r="D149" i="32" s="1"/>
  <c r="D150" i="32" s="1"/>
  <c r="C132" i="32"/>
  <c r="C130" i="32"/>
  <c r="C128" i="32"/>
  <c r="C127" i="32"/>
  <c r="D133" i="32" s="1"/>
  <c r="D134" i="32" s="1"/>
  <c r="D118" i="32"/>
  <c r="D119" i="32" s="1"/>
  <c r="C116" i="32"/>
  <c r="C115" i="32"/>
  <c r="C112" i="32"/>
  <c r="C100" i="32"/>
  <c r="C99" i="32"/>
  <c r="C94" i="32"/>
  <c r="C93" i="32"/>
  <c r="D102" i="32" s="1"/>
  <c r="D103" i="32" s="1"/>
  <c r="C82" i="32"/>
  <c r="C80" i="32"/>
  <c r="C77" i="32"/>
  <c r="C76" i="32"/>
  <c r="C75" i="32"/>
  <c r="D84" i="32" s="1"/>
  <c r="D85" i="32" s="1"/>
  <c r="C61" i="32"/>
  <c r="C60" i="32"/>
  <c r="D63" i="32" s="1"/>
  <c r="D64" i="32" s="1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A7" i="32"/>
  <c r="B164" i="29"/>
  <c r="B154" i="29"/>
  <c r="A8" i="31"/>
  <c r="B34" i="29" l="1"/>
  <c r="B109" i="29"/>
  <c r="B73" i="29"/>
  <c r="B173" i="29"/>
  <c r="B64" i="29"/>
  <c r="D198" i="32"/>
  <c r="D199" i="32" s="1"/>
  <c r="D195" i="32"/>
  <c r="B145" i="29"/>
  <c r="B55" i="29"/>
  <c r="B118" i="29"/>
  <c r="B91" i="29"/>
  <c r="B82" i="29"/>
  <c r="B127" i="29"/>
  <c r="B136" i="29"/>
  <c r="B100" i="29" l="1"/>
  <c r="C191" i="25"/>
  <c r="C165" i="25"/>
  <c r="C157" i="25"/>
  <c r="C156" i="25"/>
  <c r="C155" i="25"/>
  <c r="C145" i="25"/>
  <c r="C144" i="25"/>
  <c r="C138" i="25"/>
  <c r="C132" i="25"/>
  <c r="C130" i="25"/>
  <c r="C128" i="25"/>
  <c r="C127" i="25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C60" i="25"/>
  <c r="C56" i="25"/>
  <c r="C51" i="25"/>
  <c r="C37" i="25"/>
  <c r="D194" i="25"/>
  <c r="D186" i="25"/>
  <c r="D187" i="25" s="1"/>
  <c r="D177" i="25"/>
  <c r="D178" i="25" s="1"/>
  <c r="D169" i="25"/>
  <c r="D170" i="25" s="1"/>
  <c r="D52" i="25"/>
  <c r="D53" i="25" s="1"/>
  <c r="D42" i="25"/>
  <c r="D43" i="25" s="1"/>
  <c r="C26" i="25"/>
  <c r="D33" i="25" s="1"/>
  <c r="D34" i="25" s="1"/>
  <c r="D22" i="25"/>
  <c r="D23" i="25" s="1"/>
  <c r="D63" i="25"/>
  <c r="D64" i="25"/>
  <c r="D102" i="25"/>
  <c r="D103" i="25" s="1"/>
  <c r="D118" i="25"/>
  <c r="D119" i="25"/>
  <c r="D161" i="25"/>
  <c r="D162" i="25"/>
  <c r="D84" i="25"/>
  <c r="D85" i="25" s="1"/>
  <c r="D133" i="25"/>
  <c r="D134" i="25"/>
  <c r="D149" i="25"/>
  <c r="D150" i="25" s="1"/>
  <c r="D195" i="25"/>
  <c r="D198" i="25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27" i="29" l="1"/>
  <c r="B37" i="29"/>
  <c r="B12" i="31"/>
  <c r="B46" i="29" l="1"/>
</calcChain>
</file>

<file path=xl/sharedStrings.xml><?xml version="1.0" encoding="utf-8"?>
<sst xmlns="http://schemas.openxmlformats.org/spreadsheetml/2006/main" count="5214" uniqueCount="467">
  <si>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</si>
  <si>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</si>
  <si>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</si>
  <si>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</si>
  <si>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</si>
  <si>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</si>
  <si>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</si>
  <si>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</si>
  <si>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</si>
  <si>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</si>
  <si>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</si>
  <si>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</si>
  <si>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</si>
  <si>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</si>
  <si>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</si>
  <si>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</si>
  <si>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</si>
  <si>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</si>
  <si>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</si>
  <si>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</si>
  <si>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</si>
  <si>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</si>
  <si>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</si>
  <si>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</si>
  <si>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</si>
  <si>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</si>
  <si>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</si>
  <si>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</si>
  <si>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</si>
  <si>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</si>
  <si>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</si>
  <si>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</si>
  <si>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</si>
  <si>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</si>
  <si>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</si>
  <si>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</si>
  <si>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</si>
  <si>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</si>
  <si>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</si>
  <si>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</si>
  <si>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</si>
  <si>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</si>
  <si>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</si>
  <si>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</si>
  <si>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</si>
  <si>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</si>
  <si>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</si>
  <si>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</si>
  <si>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</si>
  <si>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</si>
  <si>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</si>
  <si>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</si>
  <si>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</si>
  <si>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</si>
  <si>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</si>
  <si>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</si>
  <si>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</si>
  <si>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</si>
  <si>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</si>
  <si>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</si>
  <si>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</si>
  <si>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</si>
  <si>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</si>
  <si>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</si>
  <si>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</si>
  <si>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</si>
  <si>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</si>
  <si>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</si>
  <si>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</si>
  <si>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</si>
  <si>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</si>
  <si>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</si>
  <si>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</si>
  <si>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</si>
  <si>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</si>
  <si>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</si>
  <si>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</si>
  <si>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</si>
  <si>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</si>
  <si>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</si>
  <si>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</si>
  <si>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</si>
  <si>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</si>
  <si>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</si>
  <si>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</si>
  <si>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</si>
  <si>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</si>
  <si>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</si>
  <si>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</si>
  <si>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</si>
  <si>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</si>
  <si>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</si>
  <si>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</si>
  <si>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</si>
  <si>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</si>
  <si>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</si>
  <si>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</si>
  <si>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</si>
  <si>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</si>
  <si>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</si>
  <si>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</si>
  <si>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</si>
  <si>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</si>
  <si>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</si>
  <si>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</si>
  <si>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</si>
  <si>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</si>
  <si>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</si>
  <si>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</si>
  <si>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</si>
  <si>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</si>
  <si>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</si>
  <si>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</si>
  <si>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</si>
  <si>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</si>
  <si>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</si>
  <si>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</si>
  <si>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</si>
  <si>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</si>
  <si>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</si>
  <si>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</si>
  <si>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</si>
  <si>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</si>
  <si>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</si>
  <si>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</si>
  <si>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</si>
  <si>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</si>
  <si>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</si>
  <si>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</si>
  <si>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</si>
  <si>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</si>
  <si>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</si>
  <si>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</si>
  <si>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</si>
  <si>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</si>
  <si>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</si>
  <si>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</si>
  <si>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</si>
  <si>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</si>
  <si>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</si>
  <si>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</si>
  <si>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</si>
  <si>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</si>
  <si>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</si>
  <si>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</si>
  <si>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</si>
  <si>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</si>
  <si>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</si>
  <si>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</si>
  <si>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</si>
  <si>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</si>
  <si>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</si>
  <si>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</si>
  <si>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</si>
  <si>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</si>
  <si>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</si>
  <si>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</si>
  <si>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</si>
  <si>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</si>
  <si>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</si>
  <si>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</si>
  <si>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</si>
  <si>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</si>
  <si>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</si>
  <si>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</si>
  <si>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</si>
  <si>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</si>
  <si>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</si>
  <si>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</si>
  <si>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</si>
  <si>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</si>
  <si>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</si>
  <si>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</si>
  <si>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</si>
  <si>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</si>
  <si>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</si>
  <si>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</si>
  <si>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</si>
  <si>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</si>
  <si>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</si>
  <si>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</si>
  <si>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</si>
  <si>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</si>
  <si>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</si>
  <si>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</si>
  <si>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</si>
  <si>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</si>
  <si>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</si>
  <si>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</si>
  <si>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</si>
  <si>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</si>
  <si>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</si>
  <si>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</si>
  <si>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</si>
  <si>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</si>
  <si>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</si>
  <si>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</si>
  <si>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</si>
  <si>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</si>
  <si>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</si>
  <si>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</si>
  <si>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</si>
  <si>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</si>
  <si>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</si>
  <si>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</si>
  <si>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</si>
  <si>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</si>
  <si>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</si>
  <si>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</si>
  <si>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</si>
  <si>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</si>
  <si>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</si>
  <si>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</si>
  <si>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</si>
  <si>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</si>
  <si>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</si>
  <si>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</si>
  <si>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</si>
  <si>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</si>
  <si>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</si>
  <si>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</si>
  <si>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</si>
  <si>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</si>
  <si>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</si>
  <si>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</si>
  <si>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</si>
  <si>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</si>
  <si>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</si>
  <si>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</si>
  <si>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</si>
  <si>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</si>
  <si>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</si>
  <si>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</si>
  <si>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</si>
  <si>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</si>
  <si>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</si>
  <si>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</si>
  <si>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</si>
  <si>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</si>
  <si>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</si>
  <si>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</si>
  <si>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</si>
  <si>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</si>
  <si>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</si>
  <si>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</si>
  <si>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</si>
  <si>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</si>
  <si>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</si>
  <si>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</si>
  <si>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</si>
  <si>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</si>
  <si>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</si>
  <si>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</si>
  <si>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</si>
  <si>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</si>
  <si>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</si>
  <si>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</si>
  <si>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</si>
  <si>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</si>
  <si>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</si>
  <si>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</si>
  <si>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</si>
  <si>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</si>
  <si>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</si>
  <si>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</si>
  <si>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</si>
  <si>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</si>
  <si>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</si>
  <si>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</si>
  <si>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</si>
  <si>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</si>
  <si>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</si>
  <si>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</si>
  <si>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</si>
  <si>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</si>
  <si>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</si>
  <si>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</si>
  <si>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</si>
  <si>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</si>
  <si>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</si>
  <si>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</si>
  <si>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</si>
  <si>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</si>
  <si>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</si>
  <si>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</si>
  <si>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</si>
  <si>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</si>
  <si>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</si>
  <si>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</si>
  <si>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</si>
  <si>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</si>
  <si>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</si>
  <si>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</si>
  <si>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</si>
  <si>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</si>
  <si>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</si>
  <si>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</si>
  <si>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</si>
  <si>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</si>
  <si>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</si>
  <si>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</si>
  <si>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</si>
  <si>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</si>
  <si>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</si>
  <si>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</si>
  <si>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</si>
  <si>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</si>
  <si>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</si>
  <si>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</si>
  <si>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</si>
  <si>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</si>
  <si>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</si>
  <si>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</si>
  <si>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</si>
  <si>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</si>
  <si>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</si>
  <si>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</si>
  <si>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</si>
  <si>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</si>
  <si>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</si>
  <si>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</si>
  <si>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</si>
  <si>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</si>
  <si>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</si>
  <si>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</si>
  <si>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</si>
  <si>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</si>
  <si>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</si>
  <si>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</si>
  <si>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</si>
  <si>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</si>
  <si>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</si>
  <si>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</si>
  <si>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</si>
  <si>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</si>
  <si>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</si>
  <si>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</si>
  <si>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</si>
  <si>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</si>
  <si>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</si>
  <si>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</si>
  <si>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</si>
  <si>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</si>
  <si>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</si>
  <si>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</si>
  <si>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</si>
  <si>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</si>
  <si>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</si>
  <si>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</si>
  <si>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</si>
  <si>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</si>
  <si>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</si>
  <si>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</si>
  <si>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</si>
  <si>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</si>
  <si>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</si>
  <si>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</si>
  <si>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</si>
  <si>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</si>
  <si>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</si>
  <si>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</si>
  <si>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</si>
  <si>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</si>
  <si>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</si>
  <si>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</si>
  <si>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</si>
  <si>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</si>
  <si>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</si>
  <si>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</si>
  <si>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</si>
  <si>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</si>
  <si>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</si>
  <si>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</si>
  <si>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</si>
  <si>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</si>
  <si>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</si>
  <si>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</si>
  <si>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</si>
  <si>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</si>
  <si>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</si>
  <si>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</si>
  <si>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</si>
  <si>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</si>
  <si>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</si>
  <si>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</si>
  <si>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</si>
  <si>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</si>
  <si>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</si>
  <si>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</si>
  <si>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</si>
  <si>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</si>
  <si>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</si>
  <si>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</si>
  <si>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</si>
  <si>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</si>
  <si>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</si>
  <si>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</si>
  <si>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</si>
  <si>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</si>
  <si>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</si>
  <si>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</si>
  <si>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</si>
  <si>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</si>
  <si>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</si>
  <si>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</si>
  <si>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</si>
  <si>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</si>
  <si>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</si>
  <si>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Lac 2</t>
  </si>
  <si>
    <t>Dr Raja Bouhalfaya</t>
  </si>
  <si>
    <t xml:space="preserve">Chefs rayons et Respnsable RH </t>
  </si>
  <si>
    <t>Propre.</t>
  </si>
  <si>
    <t>Certificats de salubrité disponibles.</t>
  </si>
  <si>
    <t>Correcte.</t>
  </si>
  <si>
    <t>Vérification des poids des pains: Conforme
Pain semoule: 240g
Pain aux céréales : 242g
Pain complet : 212g
Flute : 222g</t>
  </si>
  <si>
    <t>Les dernières analyses étaient effectuées le 23/01/2018: conformes.</t>
  </si>
  <si>
    <t>Les emballages étaient corrcetement rangés dans des bacs en plastique.</t>
  </si>
  <si>
    <t>Le meuble destiné pour l'entreposage des produits casse n'était pas identifié . Procéder à son identification par une pancarte.</t>
  </si>
  <si>
    <t>Correct</t>
  </si>
  <si>
    <t>La cuisson des poulets rôtis était estimée par le thermomètre à sonde: correcte.</t>
  </si>
  <si>
    <t>Présence d'un thermomètre identifié et vérifié.</t>
  </si>
  <si>
    <t>Correct.</t>
  </si>
  <si>
    <t>Le produit pour le lavage des mains était maintenu au niveau du poste lave-mains ,car absence de distributeur de savon.</t>
  </si>
  <si>
    <t>La même CF était destinée pour le stockage des produits de charcuterie/Fromage et les produits PLS. La séparation était effectuée par un mur en panneaux sandwichs.</t>
  </si>
  <si>
    <t>Quelques morceaux de fromages blancs entamés étaient non identifiés pas une date d'entame. Cette dernière doit être collée sur l'emballage.</t>
  </si>
  <si>
    <t>Dernières analyses effectuées le 23/01/2018: conformes.</t>
  </si>
  <si>
    <t>La planche à découpe au niveau du stand était fortement rouillé ,il est nécessaire d'effectuer un rabotage.</t>
  </si>
  <si>
    <t>La séparation était effectuée dans le temps .
Code couleurs respecté.</t>
  </si>
  <si>
    <t>Quelques pots du produit Anchois marinés présentaient 2 DF et pas de DLC;avertir le fournisseur sur cet écart.</t>
  </si>
  <si>
    <t>La CF était très étroite ,ce qui peut entraver les opérations de nettoyage et le contrôle des produits.</t>
  </si>
  <si>
    <t xml:space="preserve">La dénomination par les deux langues : arabe et française n'était pas présente sur tous les produits. </t>
  </si>
  <si>
    <t>La poubelle était à ouverture manuelle.</t>
  </si>
  <si>
    <t>Les  autocontrôles de N/D n'étaient pas quotidiens.</t>
  </si>
  <si>
    <t>Les auocontrôles de N/D n'étaient pas quotidiens.</t>
  </si>
  <si>
    <t>Dernier passage de la société prestataire : le 01/03/2018</t>
  </si>
  <si>
    <t>Correct. Les dernières analyses copro/parasito étaient effectuées le 23/02/2018.</t>
  </si>
  <si>
    <t>Le planning de formation 2018 était mis en place avec les noms des participants .</t>
  </si>
  <si>
    <t>La machine presse-oranges n'était pas incluse dans le programme de N/D . La décontamination des oranges devrait faire l'objet d'un enregistrement.</t>
  </si>
  <si>
    <t>Température affichée: 6,1°C.</t>
  </si>
  <si>
    <t>Température affichée:7,3°C.</t>
  </si>
  <si>
    <t>Eclairage non fonctionnel au niveau de la CF.</t>
  </si>
  <si>
    <t>Taux d'hygrométrie: 61%</t>
  </si>
  <si>
    <t>Température affichée:4°C
Température mesurée : 2,1°C</t>
  </si>
  <si>
    <t>Température affichée : 4,4°C</t>
  </si>
  <si>
    <t>Température affichée : 2,9°C</t>
  </si>
  <si>
    <t>Température affichée : 2°C au niveau du meuble des sandwichs.</t>
  </si>
  <si>
    <t>Température affichée: 3,4°C.</t>
  </si>
  <si>
    <t>Température affichée: 5,1°C.
Température mesurée : 3,9°C.</t>
  </si>
  <si>
    <t>Température affichée : 5,2°C
Température mesurée : 3,1°C.</t>
  </si>
  <si>
    <t>Température mesurée à cœur du produit : 2°C</t>
  </si>
  <si>
    <t>La petite pelle en Inox était dépourvue de manche.</t>
  </si>
  <si>
    <t>Absence de distributeur de savon au niveau du stand Traiteur.</t>
  </si>
  <si>
    <t>Local poubelle conforme.</t>
  </si>
  <si>
    <t>La poubelle du rayon FLEG était à ouverture manuelle.</t>
  </si>
  <si>
    <t xml:space="preserve">Présence de givre au niveau de la CF négative Boul/Pat et au niveau du meuble des surgelés.
</t>
  </si>
  <si>
    <t>Procéder au dégivrage de la CF et du meuble.</t>
  </si>
  <si>
    <t>Certaines notions manquaient au niveau de l'étiquette Carrefour de l'article Sponge Cake.
Les sachets de pains Libanais présentaient seulement les mentions DF et DLC,de ce fait l'étiquetage est incomplet : absence de la dénomination du produit ,des ingérdients ,du nom du fournisseur,...</t>
  </si>
  <si>
    <t>Au niveau du relevé mensuel des températures l'opératrice indiquait seulement les températures affichées et non pas les températures mesurées à cœur des produits.</t>
  </si>
  <si>
    <t>Dernières analyses effectuées le 23/01/2018: Conformes.</t>
  </si>
  <si>
    <t>Présence des bulletins d'analyses et plans d'action</t>
  </si>
  <si>
    <t>La viande rouge et celle des volailles étaient entreposées dans la même CF ,la séparation était effectuée par un mur en panneaux sandwichs.</t>
  </si>
  <si>
    <t>Dernières analyses étaient effectuées le 23/01/2018.Avec un plan d'action était établit suite à la détection D'E. coli dans l'article Habra BV.</t>
  </si>
  <si>
    <r>
      <t>Concernant les fruits de mer surgelés : l'opérateur n'indiquait pas toujours au niveau de la fiche de traçabilité</t>
    </r>
    <r>
      <rPr>
        <u/>
        <sz val="11"/>
        <color theme="1"/>
        <rFont val="Comic Sans MS"/>
        <family val="4"/>
      </rPr>
      <t xml:space="preserve"> la date de fin d'utilisation du carton </t>
    </r>
    <r>
      <rPr>
        <sz val="11"/>
        <color theme="1"/>
        <rFont val="Comic Sans MS"/>
        <family val="4"/>
      </rPr>
      <t>.</t>
    </r>
  </si>
  <si>
    <r>
      <t xml:space="preserve">Les mesures de températures à cœur pour le produit </t>
    </r>
    <r>
      <rPr>
        <u/>
        <sz val="11"/>
        <color theme="1"/>
        <rFont val="Comic Sans MS"/>
        <family val="4"/>
      </rPr>
      <t>Anchois marinés</t>
    </r>
    <r>
      <rPr>
        <sz val="11"/>
        <color theme="1"/>
        <rFont val="Comic Sans MS"/>
        <family val="4"/>
      </rPr>
      <t>, peut s'effectuer approximativement par une mesure entre 2 pots (Idem que PLS).</t>
    </r>
  </si>
  <si>
    <t>Les barquettes de l'article Kebab de bœuf étaient dépourvues de DLC au niveau de l'étiquette Carrefour. Un mail a été envoyé au service qualité depuis Juillet 2017.</t>
  </si>
  <si>
    <t>Une partie des dattes "La reine" était exposée dans une caisse à température ambiante ,et l'autre partie était mise dans le meuble réfrigéré.
L'étiquette indique :"à conserver au frais", dans ce cas il est nécessaire de respecter les consignes du fournisseur.</t>
  </si>
  <si>
    <t>La vérifiaction mensuelle du mois de mars n'était pas encore effectuée. La dernière vérification remontait au 10/02/2018.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</si>
</sst>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4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u/>
      <sz val="11"/>
      <color theme="1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51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1" fontId="8" fillId="16" borderId="1" xfId="0" applyNumberFormat="1" applyFont="1" applyFill="1" applyBorder="1" applyProtection="1">
      <protection locked="0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8" fillId="0" borderId="1" xfId="0" applyFont="1" applyBorder="1" applyAlignment="1" applyProtection="1">
      <alignment vertical="top"/>
      <protection locked="0"/>
    </xf>
    <xf numFmtId="0" fontId="14" fillId="0" borderId="1" xfId="0" applyFont="1" applyFill="1" applyBorder="1" applyAlignment="1" applyProtection="1">
      <alignment horizontal="left" wrapText="1"/>
      <protection locked="0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8" fillId="0" borderId="0" xfId="0" applyFont="1" applyAlignment="1" applyProtection="1">
      <alignment vertical="top"/>
      <protection locked="0"/>
    </xf>
    <xf numFmtId="0" fontId="8" fillId="0" borderId="0" xfId="0" applyFont="1" applyFill="1" applyAlignment="1" applyProtection="1">
      <alignment vertical="top"/>
      <protection locked="0"/>
    </xf>
    <xf numFmtId="9" fontId="8" fillId="14" borderId="1" xfId="0" applyNumberFormat="1" applyFont="1" applyFill="1" applyBorder="1" applyProtection="1">
      <protection locked="0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5291136"/>
        <c:axId val="325291680"/>
      </c:barChart>
      <c:catAx>
        <c:axId val="32529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5291680"/>
        <c:crosses val="autoZero"/>
        <c:auto val="1"/>
        <c:lblAlgn val="ctr"/>
        <c:lblOffset val="100"/>
        <c:noMultiLvlLbl val="0"/>
      </c:catAx>
      <c:valAx>
        <c:axId val="325291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5291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7871488"/>
        <c:axId val="157872032"/>
      </c:barChart>
      <c:catAx>
        <c:axId val="157871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7872032"/>
        <c:crosses val="autoZero"/>
        <c:auto val="1"/>
        <c:lblAlgn val="ctr"/>
        <c:lblOffset val="100"/>
        <c:noMultiLvlLbl val="0"/>
      </c:catAx>
      <c:valAx>
        <c:axId val="157872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7871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2989392"/>
        <c:axId val="102986672"/>
      </c:barChart>
      <c:catAx>
        <c:axId val="102989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2986672"/>
        <c:crosses val="autoZero"/>
        <c:auto val="1"/>
        <c:lblAlgn val="ctr"/>
        <c:lblOffset val="100"/>
        <c:noMultiLvlLbl val="0"/>
      </c:catAx>
      <c:valAx>
        <c:axId val="102986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2989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2983952"/>
        <c:axId val="102984496"/>
      </c:barChart>
      <c:catAx>
        <c:axId val="102983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2984496"/>
        <c:crosses val="autoZero"/>
        <c:auto val="1"/>
        <c:lblAlgn val="ctr"/>
        <c:lblOffset val="100"/>
        <c:noMultiLvlLbl val="0"/>
      </c:catAx>
      <c:valAx>
        <c:axId val="102984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2983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8385200"/>
        <c:axId val="158389008"/>
      </c:barChart>
      <c:catAx>
        <c:axId val="158385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8389008"/>
        <c:crosses val="autoZero"/>
        <c:auto val="1"/>
        <c:lblAlgn val="ctr"/>
        <c:lblOffset val="100"/>
        <c:noMultiLvlLbl val="0"/>
      </c:catAx>
      <c:valAx>
        <c:axId val="158389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8385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8390640"/>
        <c:axId val="285856592"/>
      </c:barChart>
      <c:catAx>
        <c:axId val="158390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5856592"/>
        <c:crosses val="autoZero"/>
        <c:auto val="1"/>
        <c:lblAlgn val="ctr"/>
        <c:lblOffset val="100"/>
        <c:noMultiLvlLbl val="0"/>
      </c:catAx>
      <c:valAx>
        <c:axId val="285856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8390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0.9692982456140351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5848432"/>
        <c:axId val="285852240"/>
      </c:barChart>
      <c:catAx>
        <c:axId val="28584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5852240"/>
        <c:crosses val="autoZero"/>
        <c:auto val="1"/>
        <c:lblAlgn val="ctr"/>
        <c:lblOffset val="100"/>
        <c:noMultiLvlLbl val="0"/>
      </c:catAx>
      <c:valAx>
        <c:axId val="2858522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5848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0.97249190938511332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5862032"/>
        <c:axId val="285847344"/>
      </c:barChart>
      <c:catAx>
        <c:axId val="285862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5847344"/>
        <c:crosses val="autoZero"/>
        <c:auto val="1"/>
        <c:lblAlgn val="ctr"/>
        <c:lblOffset val="100"/>
        <c:noMultiLvlLbl val="0"/>
      </c:catAx>
      <c:valAx>
        <c:axId val="285847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5862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0.97089507749957416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85858768"/>
        <c:axId val="285857136"/>
        <c:extLst xmlns:c16r2="http://schemas.microsoft.com/office/drawing/2015/06/chart"/>
      </c:barChart>
      <c:catAx>
        <c:axId val="28585876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5857136"/>
        <c:crosses val="autoZero"/>
        <c:auto val="1"/>
        <c:lblAlgn val="ctr"/>
        <c:lblOffset val="100"/>
        <c:noMultiLvlLbl val="0"/>
      </c:catAx>
      <c:valAx>
        <c:axId val="28585713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5858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85847888"/>
        <c:axId val="285856048"/>
        <c:extLst xmlns:c16r2="http://schemas.microsoft.com/office/drawing/2015/06/chart"/>
      </c:barChart>
      <c:catAx>
        <c:axId val="285847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5856048"/>
        <c:crosses val="autoZero"/>
        <c:auto val="1"/>
        <c:lblAlgn val="ctr"/>
        <c:lblOffset val="100"/>
        <c:noMultiLvlLbl val="0"/>
      </c:catAx>
      <c:valAx>
        <c:axId val="285856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5847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5292768"/>
        <c:axId val="325293312"/>
      </c:barChart>
      <c:catAx>
        <c:axId val="325292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5293312"/>
        <c:crosses val="autoZero"/>
        <c:auto val="1"/>
        <c:lblAlgn val="ctr"/>
        <c:lblOffset val="100"/>
        <c:noMultiLvlLbl val="0"/>
      </c:catAx>
      <c:valAx>
        <c:axId val="325293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5292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0.98571428571428577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5299840"/>
        <c:axId val="325296576"/>
      </c:barChart>
      <c:catAx>
        <c:axId val="325299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5296576"/>
        <c:crosses val="autoZero"/>
        <c:auto val="1"/>
        <c:lblAlgn val="ctr"/>
        <c:lblOffset val="100"/>
        <c:noMultiLvlLbl val="0"/>
      </c:catAx>
      <c:valAx>
        <c:axId val="325296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5299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0.9838709677419355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5293856"/>
        <c:axId val="325300928"/>
      </c:barChart>
      <c:catAx>
        <c:axId val="325293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5300928"/>
        <c:crosses val="autoZero"/>
        <c:auto val="1"/>
        <c:lblAlgn val="ctr"/>
        <c:lblOffset val="100"/>
        <c:noMultiLvlLbl val="0"/>
      </c:catAx>
      <c:valAx>
        <c:axId val="325300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5293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0.98780487804878048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5295488"/>
        <c:axId val="285742352"/>
      </c:barChart>
      <c:catAx>
        <c:axId val="325295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5742352"/>
        <c:crosses val="autoZero"/>
        <c:auto val="1"/>
        <c:lblAlgn val="ctr"/>
        <c:lblOffset val="100"/>
        <c:noMultiLvlLbl val="0"/>
      </c:catAx>
      <c:valAx>
        <c:axId val="285742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5295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0.97222222222222221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5733104"/>
        <c:axId val="285735280"/>
      </c:barChart>
      <c:catAx>
        <c:axId val="285733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5735280"/>
        <c:crosses val="autoZero"/>
        <c:auto val="1"/>
        <c:lblAlgn val="ctr"/>
        <c:lblOffset val="100"/>
        <c:noMultiLvlLbl val="0"/>
      </c:catAx>
      <c:valAx>
        <c:axId val="285735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5733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5735824"/>
        <c:axId val="285745616"/>
      </c:barChart>
      <c:catAx>
        <c:axId val="28573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5745616"/>
        <c:crosses val="autoZero"/>
        <c:auto val="1"/>
        <c:lblAlgn val="ctr"/>
        <c:lblOffset val="100"/>
        <c:noMultiLvlLbl val="0"/>
      </c:catAx>
      <c:valAx>
        <c:axId val="285745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5735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0.97058823529411764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5738000"/>
        <c:axId val="285739088"/>
      </c:barChart>
      <c:catAx>
        <c:axId val="285738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5739088"/>
        <c:crosses val="autoZero"/>
        <c:auto val="1"/>
        <c:lblAlgn val="ctr"/>
        <c:lblOffset val="100"/>
        <c:noMultiLvlLbl val="0"/>
      </c:catAx>
      <c:valAx>
        <c:axId val="285739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5738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0.98275862068965514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7874208"/>
        <c:axId val="157868224"/>
      </c:barChart>
      <c:catAx>
        <c:axId val="157874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7868224"/>
        <c:crosses val="autoZero"/>
        <c:auto val="1"/>
        <c:lblAlgn val="ctr"/>
        <c:lblOffset val="100"/>
        <c:noMultiLvlLbl val="0"/>
      </c:catAx>
      <c:valAx>
        <c:axId val="157868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7874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9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04" t="s">
        <v>324</v>
      </c>
      <c r="B18" s="304"/>
      <c r="C18" s="304"/>
      <c r="D18" s="305" t="s">
        <v>408</v>
      </c>
      <c r="E18" s="305"/>
      <c r="F18" s="305"/>
      <c r="G18" s="305"/>
      <c r="H18" s="305"/>
      <c r="I18" s="305"/>
      <c r="J18" s="305"/>
      <c r="K18" s="305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06" t="s">
        <v>325</v>
      </c>
      <c r="B21" s="306"/>
      <c r="C21" s="306"/>
      <c r="D21" s="306"/>
      <c r="E21" s="306"/>
      <c r="F21" s="306"/>
      <c r="G21" s="306"/>
      <c r="H21" s="306"/>
      <c r="I21" s="306"/>
      <c r="J21" s="306"/>
      <c r="K21" s="306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00" t="s">
        <v>327</v>
      </c>
      <c r="C23" s="300"/>
      <c r="D23" s="78"/>
      <c r="E23" s="78"/>
      <c r="F23" s="78"/>
      <c r="G23" s="78"/>
      <c r="H23" s="78"/>
      <c r="I23" s="78"/>
      <c r="J23" s="77" t="str">
        <f>D18</f>
        <v>Lac 2</v>
      </c>
    </row>
    <row r="24" spans="1:11" ht="33" customHeight="1" x14ac:dyDescent="0.25">
      <c r="A24" s="86" t="s">
        <v>328</v>
      </c>
      <c r="B24" s="299">
        <f>AVERAGE('A1 Exploitation'!D549,'A1 Technique'!D199)</f>
        <v>0.97089507749957416</v>
      </c>
      <c r="C24" s="299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299">
        <f>AVERAGE('A2 Exploitation'!D549,'A2 Technique'!D199)</f>
        <v>0</v>
      </c>
      <c r="C25" s="299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299">
        <f>AVERAGE('A3 Exploitation'!D549,'A3 Technique'!D199)</f>
        <v>0</v>
      </c>
      <c r="C26" s="299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299">
        <f>AVERAGE('A4 Exploitation'!D549,'A4 Technique'!D199)</f>
        <v>0</v>
      </c>
      <c r="C27" s="299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299">
        <f>AVERAGE('A5 Exploitation'!D549,'A5 Technique'!D199)</f>
        <v>0</v>
      </c>
      <c r="C28" s="299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299">
        <f>AVERAGE('A6 Exploitation'!D549,'A6 Technique'!D199)</f>
        <v>0</v>
      </c>
      <c r="C29" s="299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00" t="s">
        <v>334</v>
      </c>
      <c r="C33" s="300"/>
      <c r="D33" s="78"/>
      <c r="E33" s="78"/>
      <c r="F33" s="78"/>
      <c r="G33" s="78"/>
      <c r="H33" s="78"/>
      <c r="I33" s="78"/>
      <c r="J33" s="77" t="str">
        <f>D18</f>
        <v>Lac 2</v>
      </c>
    </row>
    <row r="34" spans="1:10" ht="33" customHeight="1" x14ac:dyDescent="0.25">
      <c r="A34" s="86" t="s">
        <v>328</v>
      </c>
      <c r="B34" s="299">
        <f>'A1 Exploitation'!D549</f>
        <v>0.97249190938511332</v>
      </c>
      <c r="C34" s="299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299">
        <f>'A2 Exploitation'!D549</f>
        <v>0</v>
      </c>
      <c r="C35" s="299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299">
        <f>'A3 Exploitation'!D549</f>
        <v>0</v>
      </c>
      <c r="C36" s="299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299">
        <f>'A4 Exploitation'!D549</f>
        <v>0</v>
      </c>
      <c r="C37" s="299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299">
        <f>'A5 Exploitation'!D549</f>
        <v>0</v>
      </c>
      <c r="C38" s="299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299">
        <f>'A6 Exploitation'!D549</f>
        <v>0</v>
      </c>
      <c r="C39" s="299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3" t="s">
        <v>335</v>
      </c>
      <c r="C42" s="303"/>
      <c r="D42" s="78"/>
      <c r="E42" s="78"/>
      <c r="F42" s="78"/>
      <c r="G42" s="78"/>
      <c r="H42" s="78"/>
      <c r="I42" s="78"/>
      <c r="J42" s="77" t="str">
        <f>D18</f>
        <v>Lac 2</v>
      </c>
    </row>
    <row r="43" spans="1:10" ht="33" customHeight="1" x14ac:dyDescent="0.25">
      <c r="A43" s="86" t="s">
        <v>328</v>
      </c>
      <c r="B43" s="299">
        <f>AVERAGE('A1 Exploitation'!D547, 'A1 Technique'!D197)</f>
        <v>0.9</v>
      </c>
      <c r="C43" s="299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299" t="e">
        <f>AVERAGE('A2 Exploitation'!D547, 'A2 Technique'!D197)</f>
        <v>#DIV/0!</v>
      </c>
      <c r="C44" s="299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299" t="e">
        <f>AVERAGE('A3 Exploitation'!D547, 'A3 Technique'!D197)</f>
        <v>#DIV/0!</v>
      </c>
      <c r="C45" s="299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299" t="e">
        <f>AVERAGE('A4 Exploitation'!D547, 'A4 Technique'!D197)</f>
        <v>#DIV/0!</v>
      </c>
      <c r="C46" s="299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299" t="e">
        <f>AVERAGE('A5 Exploitation'!D547, 'A5 Technique'!D197)</f>
        <v>#DIV/0!</v>
      </c>
      <c r="C47" s="299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299" t="e">
        <f>AVERAGE('A6 Exploitation'!D547, 'A6 Technique'!D197)</f>
        <v>#DIV/0!</v>
      </c>
      <c r="C48" s="299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00" t="s">
        <v>336</v>
      </c>
      <c r="C51" s="300"/>
      <c r="D51" s="78"/>
      <c r="E51" s="78"/>
      <c r="F51" s="78"/>
      <c r="G51" s="78"/>
      <c r="H51" s="78"/>
      <c r="I51" s="78"/>
      <c r="J51" s="77" t="str">
        <f>D18</f>
        <v>Lac 2</v>
      </c>
    </row>
    <row r="52" spans="1:10" ht="33" customHeight="1" x14ac:dyDescent="0.25">
      <c r="A52" s="86" t="s">
        <v>328</v>
      </c>
      <c r="B52" s="302">
        <f>'A1 Exploitation'!D46</f>
        <v>1</v>
      </c>
      <c r="C52" s="302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02">
        <f>'A2 Exploitation'!D46</f>
        <v>0</v>
      </c>
      <c r="C53" s="302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02">
        <f>'A3 Exploitation'!D46</f>
        <v>0</v>
      </c>
      <c r="C54" s="302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02">
        <f>'A4 Exploitation'!D46</f>
        <v>0</v>
      </c>
      <c r="C55" s="302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02">
        <f>'A5 Exploitation'!D46</f>
        <v>0</v>
      </c>
      <c r="C56" s="302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02">
        <f>'A6 Exploitation'!D46</f>
        <v>0</v>
      </c>
      <c r="C57" s="302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00" t="s">
        <v>337</v>
      </c>
      <c r="C60" s="300"/>
      <c r="D60" s="78"/>
      <c r="E60" s="78"/>
      <c r="F60" s="78"/>
      <c r="G60" s="78"/>
      <c r="H60" s="78"/>
      <c r="I60" s="78"/>
      <c r="J60" s="77" t="str">
        <f>D18</f>
        <v>Lac 2</v>
      </c>
    </row>
    <row r="61" spans="1:10" ht="33" customHeight="1" x14ac:dyDescent="0.25">
      <c r="A61" s="86" t="s">
        <v>328</v>
      </c>
      <c r="B61" s="299">
        <f>'A1 Exploitation'!D103</f>
        <v>0.91666666666666663</v>
      </c>
      <c r="C61" s="299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299">
        <f>'A2 Exploitation'!D103</f>
        <v>0</v>
      </c>
      <c r="C62" s="299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299">
        <f>'A3 Exploitation'!D103</f>
        <v>0</v>
      </c>
      <c r="C63" s="299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299">
        <f>'A4 Exploitation'!D103</f>
        <v>0</v>
      </c>
      <c r="C64" s="299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299">
        <f>'A5 Exploitation'!D103</f>
        <v>0</v>
      </c>
      <c r="C65" s="299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299">
        <f>'A6 Exploitation'!D103</f>
        <v>0</v>
      </c>
      <c r="C66" s="299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00" t="s">
        <v>338</v>
      </c>
      <c r="C69" s="300"/>
      <c r="D69" s="78"/>
      <c r="E69" s="78"/>
      <c r="F69" s="78"/>
      <c r="G69" s="78"/>
      <c r="H69" s="78"/>
      <c r="I69" s="78"/>
      <c r="J69" s="77" t="str">
        <f>D18</f>
        <v>Lac 2</v>
      </c>
    </row>
    <row r="70" spans="1:10" ht="33" customHeight="1" x14ac:dyDescent="0.25">
      <c r="A70" s="86" t="s">
        <v>328</v>
      </c>
      <c r="B70" s="299">
        <f>'A1 Exploitation'!D158</f>
        <v>0.98571428571428577</v>
      </c>
      <c r="C70" s="299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299">
        <f>'A2 Exploitation'!D158</f>
        <v>0</v>
      </c>
      <c r="C71" s="299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299">
        <f>'A3 Exploitation'!D158</f>
        <v>0</v>
      </c>
      <c r="C72" s="299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299">
        <f>'A4 Exploitation'!D158</f>
        <v>0</v>
      </c>
      <c r="C73" s="299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299">
        <f>'A5 Exploitation'!D158</f>
        <v>0</v>
      </c>
      <c r="C74" s="299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299">
        <f>'A6 Exploitation'!D158</f>
        <v>0</v>
      </c>
      <c r="C75" s="299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00" t="s">
        <v>339</v>
      </c>
      <c r="C78" s="300"/>
      <c r="D78" s="78"/>
      <c r="E78" s="78"/>
      <c r="F78" s="78"/>
      <c r="G78" s="78"/>
      <c r="H78" s="78"/>
      <c r="I78" s="78"/>
      <c r="J78" s="77" t="str">
        <f>D18</f>
        <v>Lac 2</v>
      </c>
    </row>
    <row r="79" spans="1:10" ht="33" customHeight="1" x14ac:dyDescent="0.25">
      <c r="A79" s="86" t="s">
        <v>328</v>
      </c>
      <c r="B79" s="299">
        <f>'A1 Exploitation'!D205</f>
        <v>0.9838709677419355</v>
      </c>
      <c r="C79" s="299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299">
        <f>'A2 Exploitation'!D205</f>
        <v>0</v>
      </c>
      <c r="C80" s="299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299">
        <f>'A3 Exploitation'!D205</f>
        <v>0</v>
      </c>
      <c r="C81" s="299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299">
        <f>'A4 Exploitation'!D205</f>
        <v>0</v>
      </c>
      <c r="C82" s="299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299">
        <f>'A5 Exploitation'!D205</f>
        <v>0</v>
      </c>
      <c r="C83" s="299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299">
        <f>'A6 Exploitation'!D205</f>
        <v>0</v>
      </c>
      <c r="C84" s="299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00" t="s">
        <v>340</v>
      </c>
      <c r="C87" s="300"/>
      <c r="D87" s="78"/>
      <c r="E87" s="78"/>
      <c r="F87" s="78"/>
      <c r="G87" s="78"/>
      <c r="H87" s="78"/>
      <c r="I87" s="78"/>
      <c r="J87" s="77" t="str">
        <f>D18</f>
        <v>Lac 2</v>
      </c>
    </row>
    <row r="88" spans="1:10" ht="33" customHeight="1" x14ac:dyDescent="0.25">
      <c r="A88" s="86" t="s">
        <v>328</v>
      </c>
      <c r="B88" s="299">
        <f>'A1 Exploitation'!D266</f>
        <v>0.98780487804878048</v>
      </c>
      <c r="C88" s="299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299">
        <f>'A2 Exploitation'!D266</f>
        <v>0</v>
      </c>
      <c r="C89" s="299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299">
        <f>'A3 Exploitation'!D266</f>
        <v>0</v>
      </c>
      <c r="C90" s="299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299">
        <f>'A4 Exploitation'!D266</f>
        <v>0</v>
      </c>
      <c r="C91" s="299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299">
        <f>'A5 Exploitation'!D266</f>
        <v>0</v>
      </c>
      <c r="C92" s="299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299">
        <f>'A6 Exploitation'!D266</f>
        <v>0</v>
      </c>
      <c r="C93" s="299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00" t="s">
        <v>341</v>
      </c>
      <c r="C96" s="300"/>
      <c r="D96" s="78"/>
      <c r="E96" s="78"/>
      <c r="F96" s="78"/>
      <c r="G96" s="78"/>
      <c r="H96" s="78"/>
      <c r="I96" s="78"/>
      <c r="J96" s="77" t="str">
        <f>D18</f>
        <v>Lac 2</v>
      </c>
    </row>
    <row r="97" spans="1:10" ht="33" customHeight="1" x14ac:dyDescent="0.25">
      <c r="A97" s="86" t="s">
        <v>328</v>
      </c>
      <c r="B97" s="299">
        <f>'A1 Exploitation'!D318</f>
        <v>0.97222222222222221</v>
      </c>
      <c r="C97" s="299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299">
        <f>'A2 Exploitation'!D318</f>
        <v>0</v>
      </c>
      <c r="C98" s="299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299">
        <f>'A3 Exploitation'!D318</f>
        <v>0</v>
      </c>
      <c r="C99" s="299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299">
        <f>'A4 Exploitation'!D318</f>
        <v>0</v>
      </c>
      <c r="C100" s="299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299">
        <f>'A5 Exploitation'!D318</f>
        <v>0</v>
      </c>
      <c r="C101" s="299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299">
        <f>'A6 Exploitation'!D318</f>
        <v>0</v>
      </c>
      <c r="C102" s="299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00" t="s">
        <v>342</v>
      </c>
      <c r="C105" s="300"/>
      <c r="D105" s="78"/>
      <c r="E105" s="78"/>
      <c r="F105" s="78"/>
      <c r="G105" s="78"/>
      <c r="H105" s="78"/>
      <c r="I105" s="78"/>
      <c r="J105" s="77" t="str">
        <f>D18</f>
        <v>Lac 2</v>
      </c>
    </row>
    <row r="106" spans="1:10" ht="33" customHeight="1" x14ac:dyDescent="0.25">
      <c r="A106" s="86" t="s">
        <v>328</v>
      </c>
      <c r="B106" s="299">
        <f>'A1 Exploitation'!D358</f>
        <v>0.91666666666666663</v>
      </c>
      <c r="C106" s="299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299">
        <f>'A2 Exploitation'!D358</f>
        <v>0</v>
      </c>
      <c r="C107" s="299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299">
        <f>'A3 Exploitation'!D358</f>
        <v>0</v>
      </c>
      <c r="C108" s="299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299">
        <f>'A4 Exploitation'!D358</f>
        <v>0</v>
      </c>
      <c r="C109" s="299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299">
        <f>'A5 Exploitation'!D358</f>
        <v>0</v>
      </c>
      <c r="C110" s="299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299">
        <f>'A6 Exploitation'!D358</f>
        <v>0</v>
      </c>
      <c r="C111" s="299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00" t="s">
        <v>343</v>
      </c>
      <c r="C114" s="300"/>
      <c r="D114" s="78"/>
      <c r="E114" s="78"/>
      <c r="F114" s="78"/>
      <c r="G114" s="78"/>
      <c r="H114" s="78"/>
      <c r="I114" s="78"/>
      <c r="J114" s="77" t="str">
        <f>D18</f>
        <v>Lac 2</v>
      </c>
    </row>
    <row r="115" spans="1:10" ht="33" customHeight="1" x14ac:dyDescent="0.25">
      <c r="A115" s="86" t="s">
        <v>328</v>
      </c>
      <c r="B115" s="299">
        <f>'A1 Exploitation'!D391</f>
        <v>0.97058823529411764</v>
      </c>
      <c r="C115" s="299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299">
        <f>'A2 Exploitation'!D391</f>
        <v>0</v>
      </c>
      <c r="C116" s="299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299">
        <f>'A3 Exploitation'!D391</f>
        <v>0</v>
      </c>
      <c r="C117" s="299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299">
        <f>'A4 Exploitation'!D391</f>
        <v>0</v>
      </c>
      <c r="C118" s="299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299">
        <f>'A5 Exploitation'!D391</f>
        <v>0</v>
      </c>
      <c r="C119" s="299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299">
        <f>'A6 Exploitation'!D391</f>
        <v>0</v>
      </c>
      <c r="C120" s="299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00" t="s">
        <v>344</v>
      </c>
      <c r="C123" s="300"/>
      <c r="D123" s="78"/>
      <c r="E123" s="78"/>
      <c r="F123" s="78"/>
      <c r="G123" s="78"/>
      <c r="H123" s="78"/>
      <c r="I123" s="78"/>
      <c r="J123" s="77" t="str">
        <f>D18</f>
        <v>Lac 2</v>
      </c>
    </row>
    <row r="124" spans="1:10" ht="33" customHeight="1" x14ac:dyDescent="0.25">
      <c r="A124" s="86" t="s">
        <v>328</v>
      </c>
      <c r="B124" s="299">
        <f>'A1 Exploitation'!D444</f>
        <v>0.98275862068965514</v>
      </c>
      <c r="C124" s="299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299">
        <f>'A2 Exploitation'!D444</f>
        <v>0</v>
      </c>
      <c r="C125" s="299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299">
        <f>'A3 Exploitation'!D444</f>
        <v>0</v>
      </c>
      <c r="C126" s="299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299">
        <f>'A4 Exploitation'!D444</f>
        <v>0</v>
      </c>
      <c r="C127" s="299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299">
        <f>'A5 Exploitation'!D444</f>
        <v>0</v>
      </c>
      <c r="C128" s="299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299">
        <f>'A6 Exploitation'!D444</f>
        <v>0</v>
      </c>
      <c r="C129" s="299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00" t="s">
        <v>345</v>
      </c>
      <c r="C132" s="300"/>
      <c r="D132" s="78"/>
      <c r="E132" s="78"/>
      <c r="F132" s="78"/>
      <c r="G132" s="78"/>
      <c r="H132" s="78"/>
      <c r="I132" s="78"/>
      <c r="J132" s="77" t="str">
        <f>D18</f>
        <v>Lac 2</v>
      </c>
    </row>
    <row r="133" spans="1:10" ht="33" customHeight="1" x14ac:dyDescent="0.25">
      <c r="A133" s="86" t="s">
        <v>328</v>
      </c>
      <c r="B133" s="299">
        <f>'A1 Exploitation'!D481</f>
        <v>1</v>
      </c>
      <c r="C133" s="299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299">
        <f>'A2 Exploitation'!D481</f>
        <v>0</v>
      </c>
      <c r="C134" s="299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299">
        <f>'A3 Exploitation'!D481</f>
        <v>0</v>
      </c>
      <c r="C135" s="299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299">
        <f>'A4 Exploitation'!D481</f>
        <v>0</v>
      </c>
      <c r="C136" s="299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299">
        <f>'A5 Exploitation'!D481</f>
        <v>0</v>
      </c>
      <c r="C137" s="299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299">
        <f>'A6 Exploitation'!D481</f>
        <v>0</v>
      </c>
      <c r="C138" s="299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00" t="s">
        <v>346</v>
      </c>
      <c r="C141" s="300"/>
      <c r="D141" s="78"/>
      <c r="E141" s="78"/>
      <c r="F141" s="78"/>
      <c r="G141" s="78"/>
      <c r="H141" s="78"/>
      <c r="I141" s="78"/>
      <c r="J141" s="77" t="str">
        <f>D18</f>
        <v>Lac 2</v>
      </c>
    </row>
    <row r="142" spans="1:10" ht="33" customHeight="1" x14ac:dyDescent="0.25">
      <c r="A142" s="86" t="s">
        <v>328</v>
      </c>
      <c r="B142" s="299">
        <f>'A1 Exploitation'!D503</f>
        <v>1</v>
      </c>
      <c r="C142" s="299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299">
        <f>'A2 Exploitation'!D503</f>
        <v>0</v>
      </c>
      <c r="C143" s="299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299">
        <f>'A3 Exploitation'!D503</f>
        <v>0</v>
      </c>
      <c r="C144" s="299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299">
        <f>'A4 Exploitation'!D503</f>
        <v>0</v>
      </c>
      <c r="C145" s="299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299">
        <f>'A5 Exploitation'!D503</f>
        <v>0</v>
      </c>
      <c r="C146" s="299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299">
        <f>'A6 Exploitation'!D503</f>
        <v>0</v>
      </c>
      <c r="C147" s="299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00" t="s">
        <v>347</v>
      </c>
      <c r="C150" s="300"/>
      <c r="D150" s="78"/>
      <c r="E150" s="78"/>
      <c r="F150" s="78"/>
      <c r="G150" s="78"/>
      <c r="H150" s="78"/>
      <c r="I150" s="78"/>
      <c r="J150" s="77" t="str">
        <f>D18</f>
        <v>Lac 2</v>
      </c>
    </row>
    <row r="151" spans="1:10" ht="33" customHeight="1" x14ac:dyDescent="0.25">
      <c r="A151" s="86" t="s">
        <v>328</v>
      </c>
      <c r="B151" s="299">
        <f>'A1 Exploitation'!D514</f>
        <v>1</v>
      </c>
      <c r="C151" s="299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299">
        <f>'A2 Exploitation'!D514</f>
        <v>0</v>
      </c>
      <c r="C152" s="299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299">
        <f>'A3 Exploitation'!D514</f>
        <v>0</v>
      </c>
      <c r="C153" s="299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299">
        <f>'A4 Exploitation'!D514</f>
        <v>0</v>
      </c>
      <c r="C154" s="299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299">
        <f>'A5 Exploitation'!D514</f>
        <v>0</v>
      </c>
      <c r="C155" s="299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299">
        <f>'A6 Exploitation'!D514</f>
        <v>0</v>
      </c>
      <c r="C156" s="299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01"/>
      <c r="C159" s="301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00" t="s">
        <v>348</v>
      </c>
      <c r="C160" s="300"/>
      <c r="D160" s="78"/>
      <c r="E160" s="78"/>
      <c r="F160" s="78"/>
      <c r="G160" s="78"/>
      <c r="H160" s="78"/>
      <c r="I160" s="78"/>
      <c r="J160" s="77" t="str">
        <f>D18</f>
        <v>Lac 2</v>
      </c>
    </row>
    <row r="161" spans="1:10" ht="33" customHeight="1" x14ac:dyDescent="0.25">
      <c r="A161" s="86" t="s">
        <v>328</v>
      </c>
      <c r="B161" s="299">
        <f>'A1 Exploitation'!D534</f>
        <v>1</v>
      </c>
      <c r="C161" s="299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299">
        <f>'A2 Exploitation'!D534</f>
        <v>0</v>
      </c>
      <c r="C162" s="299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299">
        <f>'A3 Exploitation'!D534</f>
        <v>0</v>
      </c>
      <c r="C163" s="299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299">
        <f>'A4 Exploitation'!D534</f>
        <v>0</v>
      </c>
      <c r="C164" s="299"/>
    </row>
    <row r="165" spans="1:10" ht="33" customHeight="1" x14ac:dyDescent="0.25">
      <c r="A165" s="85" t="s">
        <v>332</v>
      </c>
      <c r="B165" s="299">
        <f>'A5 Exploitation'!D534</f>
        <v>0</v>
      </c>
      <c r="C165" s="299"/>
    </row>
    <row r="166" spans="1:10" ht="18" x14ac:dyDescent="0.25">
      <c r="A166" s="85" t="s">
        <v>333</v>
      </c>
      <c r="B166" s="299">
        <f>'A6 Exploitation'!D534</f>
        <v>0</v>
      </c>
      <c r="C166" s="299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00" t="s">
        <v>349</v>
      </c>
      <c r="C169" s="300"/>
      <c r="J169" s="77" t="str">
        <f>D18</f>
        <v>Lac 2</v>
      </c>
    </row>
    <row r="170" spans="1:10" ht="33" customHeight="1" x14ac:dyDescent="0.25">
      <c r="A170" s="86" t="s">
        <v>328</v>
      </c>
      <c r="B170" s="299">
        <f>'A1 Exploitation'!D545</f>
        <v>1</v>
      </c>
      <c r="C170" s="299"/>
    </row>
    <row r="171" spans="1:10" ht="33" customHeight="1" x14ac:dyDescent="0.25">
      <c r="A171" s="85" t="s">
        <v>329</v>
      </c>
      <c r="B171" s="299">
        <f>'A2 Exploitation'!D545</f>
        <v>0</v>
      </c>
      <c r="C171" s="299"/>
    </row>
    <row r="172" spans="1:10" ht="33" customHeight="1" x14ac:dyDescent="0.25">
      <c r="A172" s="86" t="s">
        <v>330</v>
      </c>
      <c r="B172" s="299">
        <f>'A3 Exploitation'!D545</f>
        <v>0</v>
      </c>
      <c r="C172" s="299"/>
    </row>
    <row r="173" spans="1:10" ht="33" customHeight="1" x14ac:dyDescent="0.25">
      <c r="A173" s="86" t="s">
        <v>331</v>
      </c>
      <c r="B173" s="299">
        <f>'A4 Exploitation'!D545</f>
        <v>0</v>
      </c>
      <c r="C173" s="299"/>
    </row>
    <row r="174" spans="1:10" ht="33" customHeight="1" x14ac:dyDescent="0.25">
      <c r="A174" s="85" t="s">
        <v>332</v>
      </c>
      <c r="B174" s="299">
        <f>'A5 Exploitation'!D545</f>
        <v>0</v>
      </c>
      <c r="C174" s="299"/>
    </row>
    <row r="175" spans="1:10" ht="18" x14ac:dyDescent="0.25">
      <c r="A175" s="85" t="s">
        <v>333</v>
      </c>
      <c r="B175" s="299">
        <f>'A6 Exploitation'!D545</f>
        <v>0</v>
      </c>
      <c r="C175" s="299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00" t="s">
        <v>350</v>
      </c>
      <c r="C178" s="300"/>
      <c r="J178" s="77" t="str">
        <f>D18</f>
        <v>Lac 2</v>
      </c>
    </row>
    <row r="179" spans="1:10" ht="33" customHeight="1" x14ac:dyDescent="0.25">
      <c r="A179" s="86" t="s">
        <v>328</v>
      </c>
      <c r="B179" s="299">
        <f>'A1 Technique'!D199</f>
        <v>0.9692982456140351</v>
      </c>
      <c r="C179" s="299"/>
    </row>
    <row r="180" spans="1:10" ht="33" customHeight="1" x14ac:dyDescent="0.25">
      <c r="A180" s="85" t="s">
        <v>329</v>
      </c>
      <c r="B180" s="299">
        <f>'A2 Technique'!D199</f>
        <v>0</v>
      </c>
      <c r="C180" s="299"/>
    </row>
    <row r="181" spans="1:10" ht="33" customHeight="1" x14ac:dyDescent="0.25">
      <c r="A181" s="86" t="s">
        <v>330</v>
      </c>
      <c r="B181" s="299">
        <f>'A3 Technique'!D199</f>
        <v>0</v>
      </c>
      <c r="C181" s="299"/>
    </row>
    <row r="182" spans="1:10" ht="33" customHeight="1" x14ac:dyDescent="0.25">
      <c r="A182" s="86" t="s">
        <v>331</v>
      </c>
      <c r="B182" s="299">
        <f>'A4 Technique'!D199</f>
        <v>0</v>
      </c>
      <c r="C182" s="299"/>
    </row>
    <row r="183" spans="1:10" ht="33" customHeight="1" x14ac:dyDescent="0.25">
      <c r="A183" s="85" t="s">
        <v>332</v>
      </c>
      <c r="B183" s="299">
        <f>'A5 Technique'!D199</f>
        <v>0</v>
      </c>
      <c r="C183" s="299"/>
    </row>
    <row r="184" spans="1:10" ht="18" x14ac:dyDescent="0.25">
      <c r="A184" s="85" t="s">
        <v>333</v>
      </c>
      <c r="B184" s="299">
        <f>'A6 Technique'!D199</f>
        <v>0</v>
      </c>
      <c r="C184" s="299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6"/>
      <c r="E1" s="326"/>
      <c r="F1" s="326"/>
      <c r="G1" s="326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7" t="s">
        <v>179</v>
      </c>
      <c r="B7" s="327"/>
      <c r="C7" s="327"/>
      <c r="D7" s="327"/>
      <c r="E7" s="327"/>
      <c r="F7" s="327"/>
      <c r="G7" s="125"/>
    </row>
    <row r="8" spans="1:7" ht="29.25" x14ac:dyDescent="0.45">
      <c r="A8" s="328" t="str">
        <f>'Page de garde'!D18</f>
        <v>Lac 2</v>
      </c>
      <c r="B8" s="328"/>
      <c r="C8" s="328"/>
      <c r="D8" s="328"/>
      <c r="E8" s="328"/>
      <c r="F8" s="328"/>
      <c r="G8" s="125"/>
    </row>
    <row r="9" spans="1:7" ht="24" x14ac:dyDescent="0.45">
      <c r="A9" s="14" t="s">
        <v>42</v>
      </c>
      <c r="B9" s="329"/>
      <c r="C9" s="329"/>
      <c r="D9" s="329"/>
      <c r="E9" s="329"/>
      <c r="F9" s="329"/>
      <c r="G9" s="125"/>
    </row>
    <row r="10" spans="1:7" ht="24" x14ac:dyDescent="0.45">
      <c r="A10" s="15" t="s">
        <v>44</v>
      </c>
      <c r="B10" s="330"/>
      <c r="C10" s="330"/>
      <c r="D10" s="330"/>
      <c r="E10" s="330"/>
      <c r="F10" s="330"/>
      <c r="G10" s="125"/>
    </row>
    <row r="11" spans="1:7" ht="24" x14ac:dyDescent="0.45">
      <c r="A11" s="14" t="s">
        <v>43</v>
      </c>
      <c r="B11" s="325"/>
      <c r="C11" s="325"/>
      <c r="D11" s="325"/>
      <c r="E11" s="325"/>
      <c r="F11" s="325"/>
      <c r="G11" s="125"/>
    </row>
    <row r="12" spans="1:7" ht="24" x14ac:dyDescent="0.45">
      <c r="A12" s="14" t="s">
        <v>239</v>
      </c>
      <c r="B12" s="323">
        <f>D549</f>
        <v>0</v>
      </c>
      <c r="C12" s="323"/>
      <c r="D12" s="323"/>
      <c r="E12" s="323"/>
      <c r="F12" s="323"/>
      <c r="G12" s="125"/>
    </row>
    <row r="13" spans="1:7" ht="22.5" x14ac:dyDescent="0.45">
      <c r="D13" s="324"/>
      <c r="E13" s="324"/>
      <c r="F13" s="324"/>
      <c r="G13" s="32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7" t="s">
        <v>30</v>
      </c>
      <c r="B17" s="308" t="s">
        <v>31</v>
      </c>
      <c r="C17" s="308"/>
      <c r="D17" s="308" t="s">
        <v>46</v>
      </c>
      <c r="E17" s="309" t="s">
        <v>310</v>
      </c>
      <c r="F17" s="309" t="s">
        <v>358</v>
      </c>
    </row>
    <row r="18" spans="1:8" ht="16.5" customHeight="1" x14ac:dyDescent="0.3">
      <c r="A18" s="307"/>
      <c r="B18" s="41" t="s">
        <v>34</v>
      </c>
      <c r="C18" s="41" t="s">
        <v>33</v>
      </c>
      <c r="D18" s="308"/>
      <c r="E18" s="309"/>
      <c r="F18" s="309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7" t="s">
        <v>379</v>
      </c>
      <c r="B38" s="318"/>
      <c r="C38" s="318"/>
      <c r="D38" s="318"/>
      <c r="E38" s="318"/>
      <c r="F38" s="319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7" t="s">
        <v>30</v>
      </c>
      <c r="B50" s="308" t="s">
        <v>31</v>
      </c>
      <c r="C50" s="308"/>
      <c r="D50" s="308" t="s">
        <v>46</v>
      </c>
      <c r="E50" s="309" t="s">
        <v>310</v>
      </c>
      <c r="F50" s="309" t="s">
        <v>360</v>
      </c>
      <c r="G50" s="127"/>
    </row>
    <row r="51" spans="1:7" ht="16.5" customHeight="1" x14ac:dyDescent="0.3">
      <c r="A51" s="307"/>
      <c r="B51" s="41" t="s">
        <v>34</v>
      </c>
      <c r="C51" s="41" t="s">
        <v>33</v>
      </c>
      <c r="D51" s="308"/>
      <c r="E51" s="309"/>
      <c r="F51" s="309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7" t="s">
        <v>379</v>
      </c>
      <c r="B94" s="318"/>
      <c r="C94" s="318"/>
      <c r="D94" s="318"/>
      <c r="E94" s="318"/>
      <c r="F94" s="319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7" t="s">
        <v>30</v>
      </c>
      <c r="B107" s="308" t="s">
        <v>31</v>
      </c>
      <c r="C107" s="308"/>
      <c r="D107" s="308" t="s">
        <v>46</v>
      </c>
      <c r="E107" s="309" t="s">
        <v>310</v>
      </c>
      <c r="F107" s="309" t="s">
        <v>360</v>
      </c>
    </row>
    <row r="108" spans="1:7" ht="16.5" customHeight="1" x14ac:dyDescent="0.3">
      <c r="A108" s="307"/>
      <c r="B108" s="41" t="s">
        <v>34</v>
      </c>
      <c r="C108" s="41" t="s">
        <v>33</v>
      </c>
      <c r="D108" s="308"/>
      <c r="E108" s="309"/>
      <c r="F108" s="309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0" t="s">
        <v>379</v>
      </c>
      <c r="B148" s="321"/>
      <c r="C148" s="321"/>
      <c r="D148" s="322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7" t="s">
        <v>30</v>
      </c>
      <c r="B162" s="308" t="s">
        <v>31</v>
      </c>
      <c r="C162" s="308"/>
      <c r="D162" s="308" t="s">
        <v>46</v>
      </c>
      <c r="E162" s="309" t="s">
        <v>310</v>
      </c>
      <c r="F162" s="309" t="s">
        <v>360</v>
      </c>
      <c r="G162" s="127"/>
    </row>
    <row r="163" spans="1:7" ht="16.5" customHeight="1" x14ac:dyDescent="0.3">
      <c r="A163" s="307"/>
      <c r="B163" s="41" t="s">
        <v>34</v>
      </c>
      <c r="C163" s="41" t="s">
        <v>33</v>
      </c>
      <c r="D163" s="308"/>
      <c r="E163" s="309"/>
      <c r="F163" s="309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3" t="s">
        <v>379</v>
      </c>
      <c r="B195" s="313"/>
      <c r="C195" s="313"/>
      <c r="D195" s="313"/>
      <c r="E195" s="313"/>
      <c r="F195" s="313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7" t="s">
        <v>30</v>
      </c>
      <c r="B209" s="308" t="s">
        <v>31</v>
      </c>
      <c r="C209" s="308"/>
      <c r="D209" s="308" t="s">
        <v>46</v>
      </c>
      <c r="E209" s="309" t="s">
        <v>310</v>
      </c>
      <c r="F209" s="309" t="s">
        <v>360</v>
      </c>
      <c r="G209" s="127"/>
    </row>
    <row r="210" spans="1:7" ht="16.5" customHeight="1" x14ac:dyDescent="0.3">
      <c r="A210" s="307"/>
      <c r="B210" s="41" t="s">
        <v>34</v>
      </c>
      <c r="C210" s="41" t="s">
        <v>33</v>
      </c>
      <c r="D210" s="308"/>
      <c r="E210" s="309"/>
      <c r="F210" s="309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3" t="s">
        <v>379</v>
      </c>
      <c r="B256" s="313"/>
      <c r="C256" s="313"/>
      <c r="D256" s="313"/>
      <c r="E256" s="313"/>
      <c r="F256" s="313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7" t="s">
        <v>30</v>
      </c>
      <c r="B270" s="308" t="s">
        <v>31</v>
      </c>
      <c r="C270" s="308"/>
      <c r="D270" s="308" t="s">
        <v>46</v>
      </c>
      <c r="E270" s="309" t="s">
        <v>310</v>
      </c>
      <c r="F270" s="309" t="s">
        <v>360</v>
      </c>
      <c r="G270" s="214"/>
    </row>
    <row r="271" spans="1:7" s="16" customFormat="1" ht="16.5" customHeight="1" x14ac:dyDescent="0.3">
      <c r="A271" s="307"/>
      <c r="B271" s="41" t="s">
        <v>34</v>
      </c>
      <c r="C271" s="41" t="s">
        <v>33</v>
      </c>
      <c r="D271" s="308"/>
      <c r="E271" s="309"/>
      <c r="F271" s="309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4" t="s">
        <v>396</v>
      </c>
      <c r="B308" s="315"/>
      <c r="C308" s="315"/>
      <c r="D308" s="315"/>
      <c r="E308" s="315"/>
      <c r="F308" s="316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7" t="s">
        <v>30</v>
      </c>
      <c r="B322" s="308" t="s">
        <v>31</v>
      </c>
      <c r="C322" s="308"/>
      <c r="D322" s="308" t="s">
        <v>46</v>
      </c>
      <c r="E322" s="309" t="s">
        <v>310</v>
      </c>
      <c r="F322" s="309" t="s">
        <v>360</v>
      </c>
      <c r="G322" s="127"/>
    </row>
    <row r="323" spans="1:7" ht="16.5" customHeight="1" x14ac:dyDescent="0.3">
      <c r="A323" s="307"/>
      <c r="B323" s="41" t="s">
        <v>34</v>
      </c>
      <c r="C323" s="41" t="s">
        <v>33</v>
      </c>
      <c r="D323" s="308"/>
      <c r="E323" s="309"/>
      <c r="F323" s="309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4" t="s">
        <v>379</v>
      </c>
      <c r="B349" s="315"/>
      <c r="C349" s="315"/>
      <c r="D349" s="315"/>
      <c r="E349" s="315"/>
      <c r="F349" s="315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7" t="s">
        <v>30</v>
      </c>
      <c r="B362" s="308" t="s">
        <v>31</v>
      </c>
      <c r="C362" s="308"/>
      <c r="D362" s="308" t="s">
        <v>46</v>
      </c>
      <c r="E362" s="309" t="s">
        <v>310</v>
      </c>
      <c r="F362" s="309" t="s">
        <v>360</v>
      </c>
      <c r="G362" s="127"/>
    </row>
    <row r="363" spans="1:7" ht="16.5" customHeight="1" x14ac:dyDescent="0.3">
      <c r="A363" s="307"/>
      <c r="B363" s="41" t="s">
        <v>34</v>
      </c>
      <c r="C363" s="41" t="s">
        <v>33</v>
      </c>
      <c r="D363" s="308"/>
      <c r="E363" s="309"/>
      <c r="F363" s="309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3" t="s">
        <v>379</v>
      </c>
      <c r="B383" s="313"/>
      <c r="C383" s="313"/>
      <c r="D383" s="313"/>
      <c r="E383" s="313"/>
      <c r="F383" s="313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7" t="s">
        <v>30</v>
      </c>
      <c r="B395" s="308" t="s">
        <v>31</v>
      </c>
      <c r="C395" s="308"/>
      <c r="D395" s="308" t="s">
        <v>46</v>
      </c>
      <c r="E395" s="309" t="s">
        <v>310</v>
      </c>
      <c r="F395" s="309" t="s">
        <v>360</v>
      </c>
      <c r="G395" s="127"/>
    </row>
    <row r="396" spans="1:7" ht="16.5" customHeight="1" x14ac:dyDescent="0.3">
      <c r="A396" s="307"/>
      <c r="B396" s="41" t="s">
        <v>34</v>
      </c>
      <c r="C396" s="41" t="s">
        <v>33</v>
      </c>
      <c r="D396" s="308"/>
      <c r="E396" s="309"/>
      <c r="F396" s="309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3" t="s">
        <v>379</v>
      </c>
      <c r="B435" s="313"/>
      <c r="C435" s="313"/>
      <c r="D435" s="313"/>
      <c r="E435" s="313"/>
      <c r="F435" s="313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7" t="s">
        <v>30</v>
      </c>
      <c r="B448" s="308" t="s">
        <v>31</v>
      </c>
      <c r="C448" s="308"/>
      <c r="D448" s="308" t="s">
        <v>46</v>
      </c>
      <c r="E448" s="309" t="s">
        <v>310</v>
      </c>
      <c r="F448" s="309" t="s">
        <v>360</v>
      </c>
      <c r="G448" s="127"/>
    </row>
    <row r="449" spans="1:6" ht="16.5" customHeight="1" x14ac:dyDescent="0.3">
      <c r="A449" s="307"/>
      <c r="B449" s="41" t="s">
        <v>34</v>
      </c>
      <c r="C449" s="41" t="s">
        <v>33</v>
      </c>
      <c r="D449" s="308"/>
      <c r="E449" s="309"/>
      <c r="F449" s="309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0" t="s">
        <v>379</v>
      </c>
      <c r="B471" s="311"/>
      <c r="C471" s="311"/>
      <c r="D471" s="311"/>
      <c r="E471" s="311"/>
      <c r="F471" s="311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2" t="s">
        <v>367</v>
      </c>
      <c r="B483" s="312"/>
      <c r="C483" s="312"/>
      <c r="D483" s="312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7" t="s">
        <v>30</v>
      </c>
      <c r="B485" s="308" t="s">
        <v>31</v>
      </c>
      <c r="C485" s="308"/>
      <c r="D485" s="308" t="s">
        <v>46</v>
      </c>
      <c r="E485" s="309" t="s">
        <v>310</v>
      </c>
      <c r="F485" s="309" t="s">
        <v>360</v>
      </c>
      <c r="G485" s="127"/>
    </row>
    <row r="486" spans="1:7" ht="16.5" customHeight="1" x14ac:dyDescent="0.3">
      <c r="A486" s="307"/>
      <c r="B486" s="41" t="s">
        <v>34</v>
      </c>
      <c r="C486" s="41" t="s">
        <v>33</v>
      </c>
      <c r="D486" s="308"/>
      <c r="E486" s="309"/>
      <c r="F486" s="309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7" t="s">
        <v>30</v>
      </c>
      <c r="B507" s="308" t="s">
        <v>31</v>
      </c>
      <c r="C507" s="308"/>
      <c r="D507" s="308" t="s">
        <v>46</v>
      </c>
      <c r="E507" s="309" t="s">
        <v>310</v>
      </c>
      <c r="F507" s="309" t="s">
        <v>360</v>
      </c>
      <c r="G507" s="127"/>
    </row>
    <row r="508" spans="1:7" ht="16.5" customHeight="1" x14ac:dyDescent="0.3">
      <c r="A508" s="307"/>
      <c r="B508" s="41" t="s">
        <v>34</v>
      </c>
      <c r="C508" s="41" t="s">
        <v>33</v>
      </c>
      <c r="D508" s="308"/>
      <c r="E508" s="309"/>
      <c r="F508" s="309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7" t="s">
        <v>30</v>
      </c>
      <c r="B518" s="308" t="s">
        <v>31</v>
      </c>
      <c r="C518" s="308"/>
      <c r="D518" s="308" t="s">
        <v>46</v>
      </c>
      <c r="E518" s="309" t="s">
        <v>310</v>
      </c>
      <c r="F518" s="309" t="s">
        <v>360</v>
      </c>
      <c r="G518" s="127"/>
    </row>
    <row r="519" spans="1:7" ht="16.5" customHeight="1" x14ac:dyDescent="0.3">
      <c r="A519" s="307"/>
      <c r="B519" s="41" t="s">
        <v>34</v>
      </c>
      <c r="C519" s="41" t="s">
        <v>33</v>
      </c>
      <c r="D519" s="308"/>
      <c r="E519" s="309"/>
      <c r="F519" s="309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7" t="s">
        <v>30</v>
      </c>
      <c r="B538" s="308" t="s">
        <v>31</v>
      </c>
      <c r="C538" s="308"/>
      <c r="D538" s="308" t="s">
        <v>46</v>
      </c>
      <c r="E538" s="309" t="s">
        <v>310</v>
      </c>
      <c r="F538" s="309" t="s">
        <v>360</v>
      </c>
      <c r="G538" s="127"/>
    </row>
    <row r="539" spans="1:7" ht="16.5" customHeight="1" x14ac:dyDescent="0.3">
      <c r="A539" s="307"/>
      <c r="B539" s="41" t="s">
        <v>34</v>
      </c>
      <c r="C539" s="41" t="s">
        <v>33</v>
      </c>
      <c r="D539" s="308"/>
      <c r="E539" s="309"/>
      <c r="F539" s="309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/iKXyX1ea/lTmG7kwhl0aBGMXxMDdddziuh2HH0OWfOC4tLjh04kfqM6OEOWd1R9eJrVStEnVzYsRcTpnTh5/w==" saltValue="V70UadCG61tX/21FzvitjQ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A8" sqref="A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6"/>
      <c r="E1" s="326"/>
      <c r="F1" s="326"/>
      <c r="G1" s="326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7" t="s">
        <v>50</v>
      </c>
      <c r="B6" s="347"/>
      <c r="C6" s="347"/>
      <c r="D6" s="347"/>
      <c r="E6" s="347"/>
      <c r="F6" s="347"/>
      <c r="G6" s="125"/>
    </row>
    <row r="7" spans="1:7" s="12" customFormat="1" ht="21.75" customHeight="1" x14ac:dyDescent="0.45">
      <c r="A7" s="328" t="str">
        <f>'A5 Exploitation'!A8:F8</f>
        <v>Lac 2</v>
      </c>
      <c r="B7" s="328"/>
      <c r="C7" s="328"/>
      <c r="D7" s="328"/>
      <c r="E7" s="328"/>
      <c r="F7" s="328"/>
      <c r="G7" s="125"/>
    </row>
    <row r="8" spans="1:7" s="12" customFormat="1" ht="24" x14ac:dyDescent="0.45">
      <c r="A8" s="14" t="s">
        <v>42</v>
      </c>
      <c r="B8" s="348">
        <f>'A5 Exploitation'!B9:F9</f>
        <v>0</v>
      </c>
      <c r="C8" s="348"/>
      <c r="D8" s="348"/>
      <c r="E8" s="348"/>
      <c r="F8" s="348"/>
      <c r="G8" s="125"/>
    </row>
    <row r="9" spans="1:7" s="12" customFormat="1" ht="24" x14ac:dyDescent="0.45">
      <c r="A9" s="15" t="s">
        <v>44</v>
      </c>
      <c r="B9" s="349">
        <f>'A5 Exploitation'!B10:F10</f>
        <v>0</v>
      </c>
      <c r="C9" s="349"/>
      <c r="D9" s="349"/>
      <c r="E9" s="349"/>
      <c r="F9" s="349"/>
      <c r="G9" s="125"/>
    </row>
    <row r="10" spans="1:7" s="12" customFormat="1" ht="24" x14ac:dyDescent="0.45">
      <c r="A10" s="14" t="s">
        <v>43</v>
      </c>
      <c r="B10" s="346">
        <f>'A5 Exploitation'!B11:F11</f>
        <v>0</v>
      </c>
      <c r="C10" s="346"/>
      <c r="D10" s="346"/>
      <c r="E10" s="346"/>
      <c r="F10" s="346"/>
      <c r="G10" s="125"/>
    </row>
    <row r="11" spans="1:7" s="12" customFormat="1" ht="24" x14ac:dyDescent="0.45">
      <c r="A11" s="14" t="s">
        <v>294</v>
      </c>
      <c r="B11" s="345">
        <f>D199</f>
        <v>0</v>
      </c>
      <c r="C11" s="345"/>
      <c r="D11" s="345"/>
      <c r="E11" s="345"/>
      <c r="F11" s="345"/>
      <c r="G11" s="125"/>
    </row>
    <row r="12" spans="1:7" s="12" customFormat="1" ht="22.5" x14ac:dyDescent="0.45">
      <c r="A12" s="11"/>
      <c r="D12" s="324"/>
      <c r="E12" s="324"/>
      <c r="F12" s="324"/>
      <c r="G12" s="324"/>
    </row>
    <row r="13" spans="1:7" s="12" customFormat="1" ht="11.25" customHeight="1" x14ac:dyDescent="0.3">
      <c r="A13" s="307" t="s">
        <v>30</v>
      </c>
      <c r="B13" s="308" t="s">
        <v>31</v>
      </c>
      <c r="C13" s="308"/>
      <c r="D13" s="308" t="s">
        <v>46</v>
      </c>
      <c r="E13" s="308" t="s">
        <v>190</v>
      </c>
      <c r="F13" s="308" t="s">
        <v>191</v>
      </c>
      <c r="G13" s="112"/>
    </row>
    <row r="14" spans="1:7" s="12" customFormat="1" ht="12.75" customHeight="1" x14ac:dyDescent="0.3">
      <c r="A14" s="307"/>
      <c r="B14" s="34" t="s">
        <v>34</v>
      </c>
      <c r="C14" s="34" t="s">
        <v>33</v>
      </c>
      <c r="D14" s="308"/>
      <c r="E14" s="308"/>
      <c r="F14" s="308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0" t="s">
        <v>0</v>
      </c>
      <c r="B16" s="341"/>
      <c r="C16" s="341"/>
      <c r="D16" s="341"/>
      <c r="E16" s="341"/>
      <c r="F16" s="341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2" t="s">
        <v>36</v>
      </c>
      <c r="B22" s="338"/>
      <c r="C22" s="339"/>
      <c r="D22" s="258">
        <f>SUM(B17:C21)</f>
        <v>0</v>
      </c>
    </row>
    <row r="23" spans="1:7" x14ac:dyDescent="0.3">
      <c r="A23" s="333" t="s">
        <v>295</v>
      </c>
      <c r="B23" s="334"/>
      <c r="C23" s="335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1" t="s">
        <v>4</v>
      </c>
      <c r="B25" s="332"/>
      <c r="C25" s="332"/>
      <c r="D25" s="332"/>
      <c r="E25" s="332"/>
      <c r="F25" s="332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3" t="s">
        <v>36</v>
      </c>
      <c r="B33" s="334"/>
      <c r="C33" s="335"/>
      <c r="D33" s="257">
        <f>SUM(B26:C32)</f>
        <v>0</v>
      </c>
    </row>
    <row r="34" spans="1:7" x14ac:dyDescent="0.3">
      <c r="A34" s="333" t="s">
        <v>295</v>
      </c>
      <c r="B34" s="334"/>
      <c r="C34" s="335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1" t="s">
        <v>219</v>
      </c>
      <c r="B36" s="332"/>
      <c r="C36" s="332"/>
      <c r="D36" s="332"/>
      <c r="E36" s="332"/>
      <c r="F36" s="332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3" t="s">
        <v>36</v>
      </c>
      <c r="B42" s="334"/>
      <c r="C42" s="335"/>
      <c r="D42" s="257">
        <f>SUM(B37:C41)</f>
        <v>0</v>
      </c>
      <c r="E42" s="13"/>
      <c r="F42" s="13"/>
      <c r="G42" s="126"/>
    </row>
    <row r="43" spans="1:7" s="22" customFormat="1" x14ac:dyDescent="0.3">
      <c r="A43" s="333" t="s">
        <v>295</v>
      </c>
      <c r="B43" s="334"/>
      <c r="C43" s="335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3" t="s">
        <v>21</v>
      </c>
      <c r="B45" s="344"/>
      <c r="C45" s="344"/>
      <c r="D45" s="344"/>
      <c r="E45" s="344"/>
      <c r="F45" s="344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3" t="s">
        <v>36</v>
      </c>
      <c r="B52" s="334"/>
      <c r="C52" s="335"/>
      <c r="D52" s="257">
        <f>SUM(B46:C51)</f>
        <v>0</v>
      </c>
    </row>
    <row r="53" spans="1:7" x14ac:dyDescent="0.3">
      <c r="A53" s="333" t="s">
        <v>295</v>
      </c>
      <c r="B53" s="334"/>
      <c r="C53" s="335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1" t="s">
        <v>8</v>
      </c>
      <c r="B55" s="332"/>
      <c r="C55" s="332"/>
      <c r="D55" s="332"/>
      <c r="E55" s="332"/>
      <c r="F55" s="332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3" t="s">
        <v>36</v>
      </c>
      <c r="B63" s="334"/>
      <c r="C63" s="335"/>
      <c r="D63" s="257">
        <f>SUM(B56:C62)</f>
        <v>0</v>
      </c>
    </row>
    <row r="64" spans="1:7" x14ac:dyDescent="0.3">
      <c r="A64" s="333" t="s">
        <v>295</v>
      </c>
      <c r="B64" s="334"/>
      <c r="C64" s="335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1" t="s">
        <v>130</v>
      </c>
      <c r="B66" s="332"/>
      <c r="C66" s="332"/>
      <c r="D66" s="332"/>
      <c r="E66" s="332"/>
      <c r="F66" s="332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3" t="s">
        <v>36</v>
      </c>
      <c r="B84" s="334"/>
      <c r="C84" s="335"/>
      <c r="D84" s="257">
        <f>SUM(B67:C83)</f>
        <v>0</v>
      </c>
    </row>
    <row r="85" spans="1:7" x14ac:dyDescent="0.3">
      <c r="A85" s="333" t="s">
        <v>295</v>
      </c>
      <c r="B85" s="334"/>
      <c r="C85" s="335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1" t="s">
        <v>211</v>
      </c>
      <c r="B87" s="332"/>
      <c r="C87" s="332"/>
      <c r="D87" s="332"/>
      <c r="E87" s="332"/>
      <c r="F87" s="332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3" t="s">
        <v>36</v>
      </c>
      <c r="B102" s="334"/>
      <c r="C102" s="335"/>
      <c r="D102" s="257">
        <f>SUM(B88:C101)</f>
        <v>0</v>
      </c>
    </row>
    <row r="103" spans="1:7" x14ac:dyDescent="0.3">
      <c r="A103" s="333" t="s">
        <v>295</v>
      </c>
      <c r="B103" s="334"/>
      <c r="C103" s="335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1" t="s">
        <v>212</v>
      </c>
      <c r="B106" s="332"/>
      <c r="C106" s="332"/>
      <c r="D106" s="332"/>
      <c r="E106" s="332"/>
      <c r="F106" s="332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3" t="s">
        <v>36</v>
      </c>
      <c r="B118" s="334"/>
      <c r="C118" s="335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3" t="s">
        <v>295</v>
      </c>
      <c r="B119" s="334"/>
      <c r="C119" s="335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1" t="s">
        <v>185</v>
      </c>
      <c r="B121" s="332"/>
      <c r="C121" s="332"/>
      <c r="D121" s="332"/>
      <c r="E121" s="332"/>
      <c r="F121" s="332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3" t="s">
        <v>36</v>
      </c>
      <c r="B133" s="334"/>
      <c r="C133" s="335"/>
      <c r="D133" s="257">
        <f>SUM(B122:C132)</f>
        <v>0</v>
      </c>
    </row>
    <row r="134" spans="1:7" x14ac:dyDescent="0.3">
      <c r="A134" s="333" t="s">
        <v>295</v>
      </c>
      <c r="B134" s="334"/>
      <c r="C134" s="335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1" t="s">
        <v>71</v>
      </c>
      <c r="B136" s="332"/>
      <c r="C136" s="332"/>
      <c r="D136" s="332"/>
      <c r="E136" s="332"/>
      <c r="F136" s="332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3" t="s">
        <v>36</v>
      </c>
      <c r="B149" s="334"/>
      <c r="C149" s="335"/>
      <c r="D149" s="257">
        <f>SUM(B137:C148)</f>
        <v>0</v>
      </c>
    </row>
    <row r="150" spans="1:7" x14ac:dyDescent="0.3">
      <c r="A150" s="333" t="s">
        <v>295</v>
      </c>
      <c r="B150" s="334"/>
      <c r="C150" s="335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1" t="s">
        <v>217</v>
      </c>
      <c r="B152" s="332"/>
      <c r="C152" s="332"/>
      <c r="D152" s="332"/>
      <c r="E152" s="332"/>
      <c r="F152" s="332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3" t="s">
        <v>36</v>
      </c>
      <c r="B161" s="338"/>
      <c r="C161" s="339"/>
      <c r="D161" s="258">
        <f>SUM(B153:C160)</f>
        <v>0</v>
      </c>
    </row>
    <row r="162" spans="1:7" x14ac:dyDescent="0.3">
      <c r="A162" s="333" t="s">
        <v>295</v>
      </c>
      <c r="B162" s="334"/>
      <c r="C162" s="335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1" t="s">
        <v>77</v>
      </c>
      <c r="B164" s="332"/>
      <c r="C164" s="332"/>
      <c r="D164" s="332"/>
      <c r="E164" s="332"/>
      <c r="F164" s="332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3" t="s">
        <v>36</v>
      </c>
      <c r="B169" s="334"/>
      <c r="C169" s="335"/>
      <c r="D169" s="257">
        <f>SUM(B165:C168)</f>
        <v>0</v>
      </c>
    </row>
    <row r="170" spans="1:7" x14ac:dyDescent="0.3">
      <c r="A170" s="333" t="s">
        <v>295</v>
      </c>
      <c r="B170" s="334"/>
      <c r="C170" s="335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6" t="s">
        <v>17</v>
      </c>
      <c r="B172" s="337"/>
      <c r="C172" s="337"/>
      <c r="D172" s="337"/>
      <c r="E172" s="337"/>
      <c r="F172" s="337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3" t="s">
        <v>36</v>
      </c>
      <c r="B177" s="334"/>
      <c r="C177" s="335"/>
      <c r="D177" s="257">
        <f>SUM(B173:C176)</f>
        <v>0</v>
      </c>
    </row>
    <row r="178" spans="1:7" x14ac:dyDescent="0.3">
      <c r="A178" s="333" t="s">
        <v>295</v>
      </c>
      <c r="B178" s="334"/>
      <c r="C178" s="335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1" t="s">
        <v>78</v>
      </c>
      <c r="B180" s="332"/>
      <c r="C180" s="332"/>
      <c r="D180" s="332"/>
      <c r="E180" s="332"/>
      <c r="F180" s="332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3" t="s">
        <v>36</v>
      </c>
      <c r="B186" s="334"/>
      <c r="C186" s="335"/>
      <c r="D186" s="257">
        <f>SUM(B181:C185)</f>
        <v>0</v>
      </c>
    </row>
    <row r="187" spans="1:7" x14ac:dyDescent="0.3">
      <c r="A187" s="333" t="s">
        <v>295</v>
      </c>
      <c r="B187" s="334"/>
      <c r="C187" s="335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1" t="s">
        <v>216</v>
      </c>
      <c r="B189" s="332"/>
      <c r="C189" s="332"/>
      <c r="D189" s="332"/>
      <c r="E189" s="332"/>
      <c r="F189" s="332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3" t="s">
        <v>36</v>
      </c>
      <c r="B194" s="334"/>
      <c r="C194" s="335"/>
      <c r="D194" s="54">
        <f>SUM(B190:C193)</f>
        <v>0</v>
      </c>
    </row>
    <row r="195" spans="1:6" x14ac:dyDescent="0.3">
      <c r="A195" s="333" t="s">
        <v>295</v>
      </c>
      <c r="B195" s="334"/>
      <c r="C195" s="335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COUNTIF('A4 Technique'!F17:F193,"ok")</f>
        <v>0</v>
      </c>
      <c r="F197" s="288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26" sqref="D2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6"/>
      <c r="E1" s="326"/>
      <c r="F1" s="326"/>
      <c r="G1" s="326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7" t="s">
        <v>179</v>
      </c>
      <c r="B7" s="327"/>
      <c r="C7" s="327"/>
      <c r="D7" s="327"/>
      <c r="E7" s="327"/>
      <c r="F7" s="327"/>
      <c r="G7" s="125"/>
    </row>
    <row r="8" spans="1:7" ht="29.25" x14ac:dyDescent="0.45">
      <c r="A8" s="328" t="str">
        <f>'Page de garde'!D18</f>
        <v>Lac 2</v>
      </c>
      <c r="B8" s="328"/>
      <c r="C8" s="328"/>
      <c r="D8" s="328"/>
      <c r="E8" s="328"/>
      <c r="F8" s="328"/>
      <c r="G8" s="125"/>
    </row>
    <row r="9" spans="1:7" ht="24" x14ac:dyDescent="0.45">
      <c r="A9" s="14" t="s">
        <v>42</v>
      </c>
      <c r="B9" s="329"/>
      <c r="C9" s="329"/>
      <c r="D9" s="329"/>
      <c r="E9" s="329"/>
      <c r="F9" s="329"/>
      <c r="G9" s="125"/>
    </row>
    <row r="10" spans="1:7" ht="24" x14ac:dyDescent="0.45">
      <c r="A10" s="15" t="s">
        <v>44</v>
      </c>
      <c r="B10" s="330"/>
      <c r="C10" s="330"/>
      <c r="D10" s="330"/>
      <c r="E10" s="330"/>
      <c r="F10" s="330"/>
      <c r="G10" s="125"/>
    </row>
    <row r="11" spans="1:7" ht="24" x14ac:dyDescent="0.45">
      <c r="A11" s="14" t="s">
        <v>43</v>
      </c>
      <c r="B11" s="325"/>
      <c r="C11" s="325"/>
      <c r="D11" s="325"/>
      <c r="E11" s="325"/>
      <c r="F11" s="325"/>
      <c r="G11" s="125"/>
    </row>
    <row r="12" spans="1:7" ht="24" x14ac:dyDescent="0.45">
      <c r="A12" s="14" t="s">
        <v>239</v>
      </c>
      <c r="B12" s="323">
        <f>D549</f>
        <v>0</v>
      </c>
      <c r="C12" s="323"/>
      <c r="D12" s="323"/>
      <c r="E12" s="323"/>
      <c r="F12" s="323"/>
      <c r="G12" s="125"/>
    </row>
    <row r="13" spans="1:7" ht="22.5" x14ac:dyDescent="0.45">
      <c r="D13" s="324"/>
      <c r="E13" s="324"/>
      <c r="F13" s="324"/>
      <c r="G13" s="32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7" t="s">
        <v>30</v>
      </c>
      <c r="B17" s="308" t="s">
        <v>31</v>
      </c>
      <c r="C17" s="308"/>
      <c r="D17" s="308" t="s">
        <v>46</v>
      </c>
      <c r="E17" s="309" t="s">
        <v>310</v>
      </c>
      <c r="F17" s="309" t="s">
        <v>358</v>
      </c>
    </row>
    <row r="18" spans="1:8" ht="16.5" customHeight="1" x14ac:dyDescent="0.3">
      <c r="A18" s="307"/>
      <c r="B18" s="41" t="s">
        <v>34</v>
      </c>
      <c r="C18" s="41" t="s">
        <v>33</v>
      </c>
      <c r="D18" s="308"/>
      <c r="E18" s="309"/>
      <c r="F18" s="309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7" t="s">
        <v>379</v>
      </c>
      <c r="B38" s="318"/>
      <c r="C38" s="318"/>
      <c r="D38" s="318"/>
      <c r="E38" s="318"/>
      <c r="F38" s="319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7" t="s">
        <v>30</v>
      </c>
      <c r="B50" s="308" t="s">
        <v>31</v>
      </c>
      <c r="C50" s="308"/>
      <c r="D50" s="308" t="s">
        <v>46</v>
      </c>
      <c r="E50" s="309" t="s">
        <v>310</v>
      </c>
      <c r="F50" s="309" t="s">
        <v>360</v>
      </c>
      <c r="G50" s="127"/>
    </row>
    <row r="51" spans="1:7" ht="16.5" customHeight="1" x14ac:dyDescent="0.3">
      <c r="A51" s="307"/>
      <c r="B51" s="41" t="s">
        <v>34</v>
      </c>
      <c r="C51" s="41" t="s">
        <v>33</v>
      </c>
      <c r="D51" s="308"/>
      <c r="E51" s="309"/>
      <c r="F51" s="309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7" t="s">
        <v>379</v>
      </c>
      <c r="B94" s="318"/>
      <c r="C94" s="318"/>
      <c r="D94" s="318"/>
      <c r="E94" s="318"/>
      <c r="F94" s="319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7" t="s">
        <v>30</v>
      </c>
      <c r="B107" s="308" t="s">
        <v>31</v>
      </c>
      <c r="C107" s="308"/>
      <c r="D107" s="308" t="s">
        <v>46</v>
      </c>
      <c r="E107" s="309" t="s">
        <v>310</v>
      </c>
      <c r="F107" s="309" t="s">
        <v>360</v>
      </c>
    </row>
    <row r="108" spans="1:7" ht="16.5" customHeight="1" x14ac:dyDescent="0.3">
      <c r="A108" s="307"/>
      <c r="B108" s="41" t="s">
        <v>34</v>
      </c>
      <c r="C108" s="41" t="s">
        <v>33</v>
      </c>
      <c r="D108" s="308"/>
      <c r="E108" s="309"/>
      <c r="F108" s="309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0" t="s">
        <v>379</v>
      </c>
      <c r="B148" s="321"/>
      <c r="C148" s="321"/>
      <c r="D148" s="322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7" t="s">
        <v>30</v>
      </c>
      <c r="B162" s="308" t="s">
        <v>31</v>
      </c>
      <c r="C162" s="308"/>
      <c r="D162" s="308" t="s">
        <v>46</v>
      </c>
      <c r="E162" s="309" t="s">
        <v>310</v>
      </c>
      <c r="F162" s="309" t="s">
        <v>360</v>
      </c>
      <c r="G162" s="127"/>
    </row>
    <row r="163" spans="1:7" ht="16.5" customHeight="1" x14ac:dyDescent="0.3">
      <c r="A163" s="307"/>
      <c r="B163" s="41" t="s">
        <v>34</v>
      </c>
      <c r="C163" s="41" t="s">
        <v>33</v>
      </c>
      <c r="D163" s="308"/>
      <c r="E163" s="309"/>
      <c r="F163" s="309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3" t="s">
        <v>379</v>
      </c>
      <c r="B195" s="313"/>
      <c r="C195" s="313"/>
      <c r="D195" s="313"/>
      <c r="E195" s="313"/>
      <c r="F195" s="313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7" t="s">
        <v>30</v>
      </c>
      <c r="B209" s="308" t="s">
        <v>31</v>
      </c>
      <c r="C209" s="308"/>
      <c r="D209" s="308" t="s">
        <v>46</v>
      </c>
      <c r="E209" s="309" t="s">
        <v>310</v>
      </c>
      <c r="F209" s="309" t="s">
        <v>360</v>
      </c>
      <c r="G209" s="127"/>
    </row>
    <row r="210" spans="1:7" ht="16.5" customHeight="1" x14ac:dyDescent="0.3">
      <c r="A210" s="307"/>
      <c r="B210" s="41" t="s">
        <v>34</v>
      </c>
      <c r="C210" s="41" t="s">
        <v>33</v>
      </c>
      <c r="D210" s="308"/>
      <c r="E210" s="309"/>
      <c r="F210" s="309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3" t="s">
        <v>379</v>
      </c>
      <c r="B256" s="313"/>
      <c r="C256" s="313"/>
      <c r="D256" s="313"/>
      <c r="E256" s="313"/>
      <c r="F256" s="313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7" t="s">
        <v>30</v>
      </c>
      <c r="B270" s="308" t="s">
        <v>31</v>
      </c>
      <c r="C270" s="308"/>
      <c r="D270" s="308" t="s">
        <v>46</v>
      </c>
      <c r="E270" s="309" t="s">
        <v>310</v>
      </c>
      <c r="F270" s="309" t="s">
        <v>360</v>
      </c>
      <c r="G270" s="214"/>
    </row>
    <row r="271" spans="1:7" s="16" customFormat="1" ht="16.5" customHeight="1" x14ac:dyDescent="0.3">
      <c r="A271" s="307"/>
      <c r="B271" s="41" t="s">
        <v>34</v>
      </c>
      <c r="C271" s="41" t="s">
        <v>33</v>
      </c>
      <c r="D271" s="308"/>
      <c r="E271" s="309"/>
      <c r="F271" s="309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4" t="s">
        <v>396</v>
      </c>
      <c r="B308" s="315"/>
      <c r="C308" s="315"/>
      <c r="D308" s="315"/>
      <c r="E308" s="315"/>
      <c r="F308" s="316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7" t="s">
        <v>30</v>
      </c>
      <c r="B322" s="308" t="s">
        <v>31</v>
      </c>
      <c r="C322" s="308"/>
      <c r="D322" s="308" t="s">
        <v>46</v>
      </c>
      <c r="E322" s="309" t="s">
        <v>310</v>
      </c>
      <c r="F322" s="309" t="s">
        <v>360</v>
      </c>
      <c r="G322" s="127"/>
    </row>
    <row r="323" spans="1:7" ht="16.5" customHeight="1" x14ac:dyDescent="0.3">
      <c r="A323" s="307"/>
      <c r="B323" s="41" t="s">
        <v>34</v>
      </c>
      <c r="C323" s="41" t="s">
        <v>33</v>
      </c>
      <c r="D323" s="308"/>
      <c r="E323" s="309"/>
      <c r="F323" s="309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4" t="s">
        <v>379</v>
      </c>
      <c r="B349" s="315"/>
      <c r="C349" s="315"/>
      <c r="D349" s="315"/>
      <c r="E349" s="315"/>
      <c r="F349" s="315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7" t="s">
        <v>30</v>
      </c>
      <c r="B362" s="308" t="s">
        <v>31</v>
      </c>
      <c r="C362" s="308"/>
      <c r="D362" s="308" t="s">
        <v>46</v>
      </c>
      <c r="E362" s="309" t="s">
        <v>310</v>
      </c>
      <c r="F362" s="309" t="s">
        <v>360</v>
      </c>
      <c r="G362" s="127"/>
    </row>
    <row r="363" spans="1:7" ht="16.5" customHeight="1" x14ac:dyDescent="0.3">
      <c r="A363" s="307"/>
      <c r="B363" s="41" t="s">
        <v>34</v>
      </c>
      <c r="C363" s="41" t="s">
        <v>33</v>
      </c>
      <c r="D363" s="308"/>
      <c r="E363" s="309"/>
      <c r="F363" s="309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3" t="s">
        <v>379</v>
      </c>
      <c r="B383" s="313"/>
      <c r="C383" s="313"/>
      <c r="D383" s="313"/>
      <c r="E383" s="313"/>
      <c r="F383" s="313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7" t="s">
        <v>30</v>
      </c>
      <c r="B395" s="308" t="s">
        <v>31</v>
      </c>
      <c r="C395" s="308"/>
      <c r="D395" s="308" t="s">
        <v>46</v>
      </c>
      <c r="E395" s="309" t="s">
        <v>310</v>
      </c>
      <c r="F395" s="309" t="s">
        <v>360</v>
      </c>
      <c r="G395" s="127"/>
    </row>
    <row r="396" spans="1:7" ht="16.5" customHeight="1" x14ac:dyDescent="0.3">
      <c r="A396" s="307"/>
      <c r="B396" s="41" t="s">
        <v>34</v>
      </c>
      <c r="C396" s="41" t="s">
        <v>33</v>
      </c>
      <c r="D396" s="308"/>
      <c r="E396" s="309"/>
      <c r="F396" s="309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3" t="s">
        <v>379</v>
      </c>
      <c r="B435" s="313"/>
      <c r="C435" s="313"/>
      <c r="D435" s="313"/>
      <c r="E435" s="313"/>
      <c r="F435" s="313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7" t="s">
        <v>30</v>
      </c>
      <c r="B448" s="308" t="s">
        <v>31</v>
      </c>
      <c r="C448" s="308"/>
      <c r="D448" s="308" t="s">
        <v>46</v>
      </c>
      <c r="E448" s="309" t="s">
        <v>310</v>
      </c>
      <c r="F448" s="309" t="s">
        <v>360</v>
      </c>
      <c r="G448" s="127"/>
    </row>
    <row r="449" spans="1:6" ht="16.5" customHeight="1" x14ac:dyDescent="0.3">
      <c r="A449" s="307"/>
      <c r="B449" s="41" t="s">
        <v>34</v>
      </c>
      <c r="C449" s="41" t="s">
        <v>33</v>
      </c>
      <c r="D449" s="308"/>
      <c r="E449" s="309"/>
      <c r="F449" s="309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0" t="s">
        <v>379</v>
      </c>
      <c r="B471" s="311"/>
      <c r="C471" s="311"/>
      <c r="D471" s="311"/>
      <c r="E471" s="311"/>
      <c r="F471" s="311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2" t="s">
        <v>367</v>
      </c>
      <c r="B483" s="312"/>
      <c r="C483" s="312"/>
      <c r="D483" s="312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7" t="s">
        <v>30</v>
      </c>
      <c r="B485" s="308" t="s">
        <v>31</v>
      </c>
      <c r="C485" s="308"/>
      <c r="D485" s="308" t="s">
        <v>46</v>
      </c>
      <c r="E485" s="309" t="s">
        <v>310</v>
      </c>
      <c r="F485" s="309" t="s">
        <v>360</v>
      </c>
      <c r="G485" s="127"/>
    </row>
    <row r="486" spans="1:7" ht="16.5" customHeight="1" x14ac:dyDescent="0.3">
      <c r="A486" s="307"/>
      <c r="B486" s="41" t="s">
        <v>34</v>
      </c>
      <c r="C486" s="41" t="s">
        <v>33</v>
      </c>
      <c r="D486" s="308"/>
      <c r="E486" s="309"/>
      <c r="F486" s="309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7" t="s">
        <v>30</v>
      </c>
      <c r="B507" s="308" t="s">
        <v>31</v>
      </c>
      <c r="C507" s="308"/>
      <c r="D507" s="308" t="s">
        <v>46</v>
      </c>
      <c r="E507" s="309" t="s">
        <v>310</v>
      </c>
      <c r="F507" s="309" t="s">
        <v>360</v>
      </c>
      <c r="G507" s="127"/>
    </row>
    <row r="508" spans="1:7" ht="16.5" customHeight="1" x14ac:dyDescent="0.3">
      <c r="A508" s="307"/>
      <c r="B508" s="41" t="s">
        <v>34</v>
      </c>
      <c r="C508" s="41" t="s">
        <v>33</v>
      </c>
      <c r="D508" s="308"/>
      <c r="E508" s="309"/>
      <c r="F508" s="309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7" t="s">
        <v>30</v>
      </c>
      <c r="B518" s="308" t="s">
        <v>31</v>
      </c>
      <c r="C518" s="308"/>
      <c r="D518" s="308" t="s">
        <v>46</v>
      </c>
      <c r="E518" s="309" t="s">
        <v>310</v>
      </c>
      <c r="F518" s="309" t="s">
        <v>360</v>
      </c>
      <c r="G518" s="127"/>
    </row>
    <row r="519" spans="1:7" ht="16.5" customHeight="1" x14ac:dyDescent="0.3">
      <c r="A519" s="307"/>
      <c r="B519" s="41" t="s">
        <v>34</v>
      </c>
      <c r="C519" s="41" t="s">
        <v>33</v>
      </c>
      <c r="D519" s="308"/>
      <c r="E519" s="309"/>
      <c r="F519" s="309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7" t="s">
        <v>30</v>
      </c>
      <c r="B538" s="308" t="s">
        <v>31</v>
      </c>
      <c r="C538" s="308"/>
      <c r="D538" s="308" t="s">
        <v>46</v>
      </c>
      <c r="E538" s="309" t="s">
        <v>310</v>
      </c>
      <c r="F538" s="309" t="s">
        <v>360</v>
      </c>
      <c r="G538" s="127"/>
    </row>
    <row r="539" spans="1:7" ht="16.5" customHeight="1" x14ac:dyDescent="0.3">
      <c r="A539" s="307"/>
      <c r="B539" s="41" t="s">
        <v>34</v>
      </c>
      <c r="C539" s="41" t="s">
        <v>33</v>
      </c>
      <c r="D539" s="308"/>
      <c r="E539" s="309"/>
      <c r="F539" s="309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nDhIHDeZAjkwRG5lN5gmIXlMGJG3UnjrdfpLAR9/PhMg5qeeh+Ob3U8pjEZL1UuaAI8jjtPeGR9CwSw0X7lqQ==" saltValue="VaoVk77KT7TkK5x4qHGzq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B8" sqref="B8:F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6"/>
      <c r="E1" s="326"/>
      <c r="F1" s="326"/>
      <c r="G1" s="326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7" t="s">
        <v>50</v>
      </c>
      <c r="B6" s="347"/>
      <c r="C6" s="347"/>
      <c r="D6" s="347"/>
      <c r="E6" s="347"/>
      <c r="F6" s="347"/>
      <c r="G6" s="125"/>
    </row>
    <row r="7" spans="1:7" s="12" customFormat="1" ht="21.75" customHeight="1" x14ac:dyDescent="0.45">
      <c r="A7" s="328" t="str">
        <f>'A6 Exploitation'!A8:F8</f>
        <v>Lac 2</v>
      </c>
      <c r="B7" s="328"/>
      <c r="C7" s="328"/>
      <c r="D7" s="328"/>
      <c r="E7" s="328"/>
      <c r="F7" s="328"/>
      <c r="G7" s="125"/>
    </row>
    <row r="8" spans="1:7" s="12" customFormat="1" ht="24" x14ac:dyDescent="0.45">
      <c r="A8" s="14" t="s">
        <v>42</v>
      </c>
      <c r="B8" s="348">
        <f>'A6 Exploitation'!B9:F9</f>
        <v>0</v>
      </c>
      <c r="C8" s="348"/>
      <c r="D8" s="348"/>
      <c r="E8" s="348"/>
      <c r="F8" s="348"/>
      <c r="G8" s="125"/>
    </row>
    <row r="9" spans="1:7" s="12" customFormat="1" ht="24" x14ac:dyDescent="0.45">
      <c r="A9" s="15" t="s">
        <v>44</v>
      </c>
      <c r="B9" s="349">
        <f>'A6 Exploitation'!B10:F10</f>
        <v>0</v>
      </c>
      <c r="C9" s="349"/>
      <c r="D9" s="349"/>
      <c r="E9" s="349"/>
      <c r="F9" s="349"/>
      <c r="G9" s="125"/>
    </row>
    <row r="10" spans="1:7" s="12" customFormat="1" ht="24" x14ac:dyDescent="0.45">
      <c r="A10" s="14" t="s">
        <v>43</v>
      </c>
      <c r="B10" s="346">
        <f>'A6 Exploitation'!B11:F11</f>
        <v>0</v>
      </c>
      <c r="C10" s="346"/>
      <c r="D10" s="346"/>
      <c r="E10" s="346"/>
      <c r="F10" s="346"/>
      <c r="G10" s="125"/>
    </row>
    <row r="11" spans="1:7" s="12" customFormat="1" ht="24" x14ac:dyDescent="0.45">
      <c r="A11" s="14" t="s">
        <v>294</v>
      </c>
      <c r="B11" s="345">
        <f>D199</f>
        <v>0</v>
      </c>
      <c r="C11" s="345"/>
      <c r="D11" s="345"/>
      <c r="E11" s="345"/>
      <c r="F11" s="345"/>
      <c r="G11" s="125"/>
    </row>
    <row r="12" spans="1:7" s="12" customFormat="1" ht="22.5" x14ac:dyDescent="0.45">
      <c r="A12" s="11"/>
      <c r="D12" s="324"/>
      <c r="E12" s="324"/>
      <c r="F12" s="324"/>
      <c r="G12" s="324"/>
    </row>
    <row r="13" spans="1:7" s="12" customFormat="1" ht="11.25" customHeight="1" x14ac:dyDescent="0.3">
      <c r="A13" s="307" t="s">
        <v>30</v>
      </c>
      <c r="B13" s="308" t="s">
        <v>31</v>
      </c>
      <c r="C13" s="308"/>
      <c r="D13" s="308" t="s">
        <v>46</v>
      </c>
      <c r="E13" s="308" t="s">
        <v>190</v>
      </c>
      <c r="F13" s="308" t="s">
        <v>191</v>
      </c>
      <c r="G13" s="112"/>
    </row>
    <row r="14" spans="1:7" s="12" customFormat="1" ht="12.75" customHeight="1" x14ac:dyDescent="0.3">
      <c r="A14" s="307"/>
      <c r="B14" s="34" t="s">
        <v>34</v>
      </c>
      <c r="C14" s="34" t="s">
        <v>33</v>
      </c>
      <c r="D14" s="308"/>
      <c r="E14" s="308"/>
      <c r="F14" s="308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0" t="s">
        <v>0</v>
      </c>
      <c r="B16" s="341"/>
      <c r="C16" s="341"/>
      <c r="D16" s="341"/>
      <c r="E16" s="341"/>
      <c r="F16" s="341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2" t="s">
        <v>36</v>
      </c>
      <c r="B22" s="338"/>
      <c r="C22" s="339"/>
      <c r="D22" s="258">
        <f>SUM(B17:C21)</f>
        <v>0</v>
      </c>
    </row>
    <row r="23" spans="1:7" x14ac:dyDescent="0.3">
      <c r="A23" s="333" t="s">
        <v>295</v>
      </c>
      <c r="B23" s="334"/>
      <c r="C23" s="335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1" t="s">
        <v>4</v>
      </c>
      <c r="B25" s="332"/>
      <c r="C25" s="332"/>
      <c r="D25" s="332"/>
      <c r="E25" s="332"/>
      <c r="F25" s="332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3" t="s">
        <v>36</v>
      </c>
      <c r="B33" s="334"/>
      <c r="C33" s="335"/>
      <c r="D33" s="257">
        <f>SUM(B26:C32)</f>
        <v>0</v>
      </c>
    </row>
    <row r="34" spans="1:7" x14ac:dyDescent="0.3">
      <c r="A34" s="333" t="s">
        <v>295</v>
      </c>
      <c r="B34" s="334"/>
      <c r="C34" s="335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1" t="s">
        <v>219</v>
      </c>
      <c r="B36" s="332"/>
      <c r="C36" s="332"/>
      <c r="D36" s="332"/>
      <c r="E36" s="332"/>
      <c r="F36" s="332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3" t="s">
        <v>36</v>
      </c>
      <c r="B42" s="334"/>
      <c r="C42" s="335"/>
      <c r="D42" s="257">
        <f>SUM(B37:C41)</f>
        <v>0</v>
      </c>
      <c r="E42" s="13"/>
      <c r="F42" s="13"/>
      <c r="G42" s="126"/>
    </row>
    <row r="43" spans="1:7" s="22" customFormat="1" x14ac:dyDescent="0.3">
      <c r="A43" s="333" t="s">
        <v>295</v>
      </c>
      <c r="B43" s="334"/>
      <c r="C43" s="335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3" t="s">
        <v>21</v>
      </c>
      <c r="B45" s="344"/>
      <c r="C45" s="344"/>
      <c r="D45" s="344"/>
      <c r="E45" s="344"/>
      <c r="F45" s="344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3" t="s">
        <v>36</v>
      </c>
      <c r="B52" s="334"/>
      <c r="C52" s="335"/>
      <c r="D52" s="257">
        <f>SUM(B46:C51)</f>
        <v>0</v>
      </c>
    </row>
    <row r="53" spans="1:7" x14ac:dyDescent="0.3">
      <c r="A53" s="333" t="s">
        <v>295</v>
      </c>
      <c r="B53" s="334"/>
      <c r="C53" s="335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1" t="s">
        <v>8</v>
      </c>
      <c r="B55" s="332"/>
      <c r="C55" s="332"/>
      <c r="D55" s="332"/>
      <c r="E55" s="332"/>
      <c r="F55" s="332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3" t="s">
        <v>36</v>
      </c>
      <c r="B63" s="334"/>
      <c r="C63" s="335"/>
      <c r="D63" s="257">
        <f>SUM(B56:C62)</f>
        <v>0</v>
      </c>
    </row>
    <row r="64" spans="1:7" x14ac:dyDescent="0.3">
      <c r="A64" s="333" t="s">
        <v>295</v>
      </c>
      <c r="B64" s="334"/>
      <c r="C64" s="335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1" t="s">
        <v>130</v>
      </c>
      <c r="B66" s="332"/>
      <c r="C66" s="332"/>
      <c r="D66" s="332"/>
      <c r="E66" s="332"/>
      <c r="F66" s="332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3" t="s">
        <v>36</v>
      </c>
      <c r="B84" s="334"/>
      <c r="C84" s="335"/>
      <c r="D84" s="257">
        <f>SUM(B67:C83)</f>
        <v>0</v>
      </c>
    </row>
    <row r="85" spans="1:7" x14ac:dyDescent="0.3">
      <c r="A85" s="333" t="s">
        <v>295</v>
      </c>
      <c r="B85" s="334"/>
      <c r="C85" s="335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1" t="s">
        <v>211</v>
      </c>
      <c r="B87" s="332"/>
      <c r="C87" s="332"/>
      <c r="D87" s="332"/>
      <c r="E87" s="332"/>
      <c r="F87" s="332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3" t="s">
        <v>36</v>
      </c>
      <c r="B102" s="334"/>
      <c r="C102" s="335"/>
      <c r="D102" s="257">
        <f>SUM(B88:C101)</f>
        <v>0</v>
      </c>
    </row>
    <row r="103" spans="1:7" x14ac:dyDescent="0.3">
      <c r="A103" s="333" t="s">
        <v>295</v>
      </c>
      <c r="B103" s="334"/>
      <c r="C103" s="335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1" t="s">
        <v>212</v>
      </c>
      <c r="B106" s="332"/>
      <c r="C106" s="332"/>
      <c r="D106" s="332"/>
      <c r="E106" s="332"/>
      <c r="F106" s="332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3" t="s">
        <v>36</v>
      </c>
      <c r="B118" s="334"/>
      <c r="C118" s="335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3" t="s">
        <v>295</v>
      </c>
      <c r="B119" s="334"/>
      <c r="C119" s="335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1" t="s">
        <v>185</v>
      </c>
      <c r="B121" s="332"/>
      <c r="C121" s="332"/>
      <c r="D121" s="332"/>
      <c r="E121" s="332"/>
      <c r="F121" s="332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3" t="s">
        <v>36</v>
      </c>
      <c r="B133" s="334"/>
      <c r="C133" s="335"/>
      <c r="D133" s="257">
        <f>SUM(B122:C132)</f>
        <v>0</v>
      </c>
    </row>
    <row r="134" spans="1:7" x14ac:dyDescent="0.3">
      <c r="A134" s="333" t="s">
        <v>295</v>
      </c>
      <c r="B134" s="334"/>
      <c r="C134" s="335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1" t="s">
        <v>71</v>
      </c>
      <c r="B136" s="332"/>
      <c r="C136" s="332"/>
      <c r="D136" s="332"/>
      <c r="E136" s="332"/>
      <c r="F136" s="332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3" t="s">
        <v>36</v>
      </c>
      <c r="B149" s="334"/>
      <c r="C149" s="335"/>
      <c r="D149" s="257">
        <f>SUM(B137:C148)</f>
        <v>0</v>
      </c>
    </row>
    <row r="150" spans="1:7" x14ac:dyDescent="0.3">
      <c r="A150" s="333" t="s">
        <v>295</v>
      </c>
      <c r="B150" s="334"/>
      <c r="C150" s="335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1" t="s">
        <v>217</v>
      </c>
      <c r="B152" s="332"/>
      <c r="C152" s="332"/>
      <c r="D152" s="332"/>
      <c r="E152" s="332"/>
      <c r="F152" s="332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3" t="s">
        <v>36</v>
      </c>
      <c r="B161" s="338"/>
      <c r="C161" s="339"/>
      <c r="D161" s="258">
        <f>SUM(B153:C160)</f>
        <v>0</v>
      </c>
    </row>
    <row r="162" spans="1:7" x14ac:dyDescent="0.3">
      <c r="A162" s="333" t="s">
        <v>295</v>
      </c>
      <c r="B162" s="334"/>
      <c r="C162" s="335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1" t="s">
        <v>77</v>
      </c>
      <c r="B164" s="332"/>
      <c r="C164" s="332"/>
      <c r="D164" s="332"/>
      <c r="E164" s="332"/>
      <c r="F164" s="332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3" t="s">
        <v>36</v>
      </c>
      <c r="B169" s="334"/>
      <c r="C169" s="335"/>
      <c r="D169" s="257">
        <f>SUM(B165:C168)</f>
        <v>0</v>
      </c>
    </row>
    <row r="170" spans="1:7" x14ac:dyDescent="0.3">
      <c r="A170" s="333" t="s">
        <v>295</v>
      </c>
      <c r="B170" s="334"/>
      <c r="C170" s="335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6" t="s">
        <v>17</v>
      </c>
      <c r="B172" s="337"/>
      <c r="C172" s="337"/>
      <c r="D172" s="337"/>
      <c r="E172" s="337"/>
      <c r="F172" s="337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3" t="s">
        <v>36</v>
      </c>
      <c r="B177" s="334"/>
      <c r="C177" s="335"/>
      <c r="D177" s="257">
        <f>SUM(B173:C176)</f>
        <v>0</v>
      </c>
    </row>
    <row r="178" spans="1:7" x14ac:dyDescent="0.3">
      <c r="A178" s="333" t="s">
        <v>295</v>
      </c>
      <c r="B178" s="334"/>
      <c r="C178" s="335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1" t="s">
        <v>78</v>
      </c>
      <c r="B180" s="332"/>
      <c r="C180" s="332"/>
      <c r="D180" s="332"/>
      <c r="E180" s="332"/>
      <c r="F180" s="332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3" t="s">
        <v>36</v>
      </c>
      <c r="B186" s="334"/>
      <c r="C186" s="335"/>
      <c r="D186" s="257">
        <f>SUM(B181:C185)</f>
        <v>0</v>
      </c>
    </row>
    <row r="187" spans="1:7" x14ac:dyDescent="0.3">
      <c r="A187" s="333" t="s">
        <v>295</v>
      </c>
      <c r="B187" s="334"/>
      <c r="C187" s="335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1" t="s">
        <v>216</v>
      </c>
      <c r="B189" s="332"/>
      <c r="C189" s="332"/>
      <c r="D189" s="332"/>
      <c r="E189" s="332"/>
      <c r="F189" s="332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3" t="s">
        <v>36</v>
      </c>
      <c r="B194" s="334"/>
      <c r="C194" s="335"/>
      <c r="D194" s="54">
        <f>SUM(B190:C193)</f>
        <v>0</v>
      </c>
    </row>
    <row r="195" spans="1:6" x14ac:dyDescent="0.3">
      <c r="A195" s="333" t="s">
        <v>295</v>
      </c>
      <c r="B195" s="334"/>
      <c r="C195" s="335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COUNTIF('A5 Technique'!F17:F193,"ok")</f>
        <v>0</v>
      </c>
      <c r="F197" s="288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88" zoomScaleSheetLayoutView="88" workbookViewId="0">
      <selection activeCell="B10" sqref="B10:F10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6"/>
      <c r="E1" s="326"/>
      <c r="F1" s="326"/>
      <c r="G1" s="326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27" t="s">
        <v>179</v>
      </c>
      <c r="B7" s="327"/>
      <c r="C7" s="327"/>
      <c r="D7" s="327"/>
      <c r="E7" s="327"/>
      <c r="F7" s="327"/>
      <c r="G7" s="125"/>
    </row>
    <row r="8" spans="1:7" ht="29.25" x14ac:dyDescent="0.45">
      <c r="A8" s="328" t="str">
        <f>'Page de garde'!D18</f>
        <v>Lac 2</v>
      </c>
      <c r="B8" s="328"/>
      <c r="C8" s="328"/>
      <c r="D8" s="328"/>
      <c r="E8" s="328"/>
      <c r="F8" s="328"/>
      <c r="G8" s="125"/>
    </row>
    <row r="9" spans="1:7" ht="24" x14ac:dyDescent="0.45">
      <c r="A9" s="14" t="s">
        <v>42</v>
      </c>
      <c r="B9" s="329" t="s">
        <v>409</v>
      </c>
      <c r="C9" s="329"/>
      <c r="D9" s="329"/>
      <c r="E9" s="329"/>
      <c r="F9" s="329"/>
      <c r="G9" s="125"/>
    </row>
    <row r="10" spans="1:7" ht="24" x14ac:dyDescent="0.45">
      <c r="A10" s="15" t="s">
        <v>44</v>
      </c>
      <c r="B10" s="330" t="s">
        <v>410</v>
      </c>
      <c r="C10" s="330"/>
      <c r="D10" s="330"/>
      <c r="E10" s="330"/>
      <c r="F10" s="330"/>
      <c r="G10" s="125"/>
    </row>
    <row r="11" spans="1:7" ht="24" x14ac:dyDescent="0.45">
      <c r="A11" s="14" t="s">
        <v>43</v>
      </c>
      <c r="B11" s="325">
        <v>43189</v>
      </c>
      <c r="C11" s="325"/>
      <c r="D11" s="325"/>
      <c r="E11" s="325"/>
      <c r="F11" s="325"/>
      <c r="G11" s="125"/>
    </row>
    <row r="12" spans="1:7" ht="24" x14ac:dyDescent="0.45">
      <c r="A12" s="14" t="s">
        <v>239</v>
      </c>
      <c r="B12" s="323">
        <f>D549</f>
        <v>0.97249190938511332</v>
      </c>
      <c r="C12" s="323"/>
      <c r="D12" s="323"/>
      <c r="E12" s="323"/>
      <c r="F12" s="323"/>
      <c r="G12" s="125"/>
    </row>
    <row r="13" spans="1:7" ht="22.5" x14ac:dyDescent="0.45">
      <c r="D13" s="324"/>
      <c r="E13" s="324"/>
      <c r="F13" s="324"/>
      <c r="G13" s="32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43189</v>
      </c>
      <c r="B16" s="188"/>
      <c r="C16" s="188"/>
      <c r="D16" s="188"/>
      <c r="E16" s="188"/>
      <c r="F16" s="202"/>
    </row>
    <row r="17" spans="1:8" ht="16.5" customHeight="1" x14ac:dyDescent="0.3">
      <c r="A17" s="307" t="s">
        <v>30</v>
      </c>
      <c r="B17" s="308" t="s">
        <v>31</v>
      </c>
      <c r="C17" s="308"/>
      <c r="D17" s="308" t="s">
        <v>46</v>
      </c>
      <c r="E17" s="309" t="s">
        <v>310</v>
      </c>
      <c r="F17" s="309" t="s">
        <v>358</v>
      </c>
    </row>
    <row r="18" spans="1:8" ht="16.5" customHeight="1" x14ac:dyDescent="0.3">
      <c r="A18" s="307"/>
      <c r="B18" s="41" t="s">
        <v>34</v>
      </c>
      <c r="C18" s="41" t="s">
        <v>33</v>
      </c>
      <c r="D18" s="308"/>
      <c r="E18" s="309"/>
      <c r="F18" s="309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 t="s">
        <v>411</v>
      </c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2</v>
      </c>
      <c r="C34" s="291" t="str">
        <f>IF(B34=0, -5, "0")</f>
        <v>0</v>
      </c>
      <c r="D34" s="293" t="s">
        <v>412</v>
      </c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17" t="s">
        <v>379</v>
      </c>
      <c r="B38" s="318"/>
      <c r="C38" s="318"/>
      <c r="D38" s="318"/>
      <c r="E38" s="318"/>
      <c r="F38" s="319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"0"))</f>
        <v>2</v>
      </c>
      <c r="C41" s="130"/>
      <c r="D41" s="251">
        <v>1</v>
      </c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32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43189</v>
      </c>
      <c r="B49" s="124"/>
      <c r="C49" s="135"/>
      <c r="D49" s="124"/>
    </row>
    <row r="50" spans="1:7" x14ac:dyDescent="0.3">
      <c r="A50" s="307" t="s">
        <v>30</v>
      </c>
      <c r="B50" s="308" t="s">
        <v>31</v>
      </c>
      <c r="C50" s="308"/>
      <c r="D50" s="308" t="s">
        <v>46</v>
      </c>
      <c r="E50" s="309" t="s">
        <v>310</v>
      </c>
      <c r="F50" s="309" t="s">
        <v>360</v>
      </c>
      <c r="G50" s="127"/>
    </row>
    <row r="51" spans="1:7" x14ac:dyDescent="0.3">
      <c r="A51" s="307"/>
      <c r="B51" s="41" t="s">
        <v>34</v>
      </c>
      <c r="C51" s="41" t="s">
        <v>33</v>
      </c>
      <c r="D51" s="308"/>
      <c r="E51" s="309"/>
      <c r="F51" s="309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ht="49.5" x14ac:dyDescent="0.3">
      <c r="A57" s="10" t="s">
        <v>27</v>
      </c>
      <c r="B57" s="130">
        <v>1</v>
      </c>
      <c r="C57" s="130"/>
      <c r="D57" s="138" t="s">
        <v>417</v>
      </c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15</v>
      </c>
    </row>
    <row r="62" spans="1:7" x14ac:dyDescent="0.3">
      <c r="A62" s="5" t="s">
        <v>35</v>
      </c>
      <c r="B62" s="132"/>
      <c r="C62" s="133"/>
      <c r="D62" s="134">
        <f>D61/(COUNT(B53:C60)*2)</f>
        <v>0.9375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90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>
        <v>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90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94" t="s">
        <v>413</v>
      </c>
      <c r="E74" s="116"/>
      <c r="F74" s="204"/>
      <c r="G74" s="214"/>
    </row>
    <row r="75" spans="1:7" s="112" customFormat="1" ht="33" x14ac:dyDescent="0.3">
      <c r="A75" s="70" t="s">
        <v>251</v>
      </c>
      <c r="B75" s="130">
        <v>2</v>
      </c>
      <c r="C75" s="131"/>
      <c r="D75" s="151" t="s">
        <v>416</v>
      </c>
      <c r="E75" s="106"/>
      <c r="F75" s="204"/>
      <c r="G75" s="214"/>
    </row>
    <row r="76" spans="1:7" s="112" customFormat="1" ht="82.5" x14ac:dyDescent="0.3">
      <c r="A76" s="70" t="s">
        <v>156</v>
      </c>
      <c r="B76" s="130">
        <v>2</v>
      </c>
      <c r="C76" s="131"/>
      <c r="D76" s="138" t="s">
        <v>414</v>
      </c>
      <c r="E76" s="106"/>
      <c r="F76" s="204"/>
      <c r="G76" s="214"/>
    </row>
    <row r="77" spans="1:7" s="112" customFormat="1" ht="49.5" x14ac:dyDescent="0.3">
      <c r="A77" s="70" t="s">
        <v>170</v>
      </c>
      <c r="B77" s="130">
        <v>1</v>
      </c>
      <c r="C77" s="131"/>
      <c r="D77" s="151" t="s">
        <v>466</v>
      </c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31</v>
      </c>
    </row>
    <row r="85" spans="1:7" x14ac:dyDescent="0.3">
      <c r="A85" s="5" t="s">
        <v>35</v>
      </c>
      <c r="B85" s="132"/>
      <c r="C85" s="133"/>
      <c r="D85" s="134">
        <f>D84/(COUNT(B65:C83)*2)</f>
        <v>0.91176470588235292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ht="115.5" x14ac:dyDescent="0.3">
      <c r="A92" s="70" t="s">
        <v>384</v>
      </c>
      <c r="B92" s="130">
        <v>1</v>
      </c>
      <c r="C92" s="218"/>
      <c r="D92" s="147" t="s">
        <v>456</v>
      </c>
      <c r="E92" s="10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17" t="s">
        <v>379</v>
      </c>
      <c r="B94" s="318"/>
      <c r="C94" s="318"/>
      <c r="D94" s="318"/>
      <c r="E94" s="318"/>
      <c r="F94" s="319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 t="s">
        <v>415</v>
      </c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69.75" customHeight="1" x14ac:dyDescent="0.3">
      <c r="A98" s="219" t="s">
        <v>392</v>
      </c>
      <c r="B98" s="130">
        <v>1</v>
      </c>
      <c r="C98" s="213"/>
      <c r="D98" s="223" t="s">
        <v>457</v>
      </c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"0"))</f>
        <v>2</v>
      </c>
      <c r="C99" s="213"/>
      <c r="D99" s="251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0.90909090909090906</v>
      </c>
    </row>
    <row r="102" spans="1:7" ht="18" x14ac:dyDescent="0.35">
      <c r="A102" s="42" t="s">
        <v>61</v>
      </c>
      <c r="B102" s="152"/>
      <c r="C102" s="153"/>
      <c r="D102" s="143">
        <f>SUM(D84,D100,D61)</f>
        <v>66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0.91666666666666663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43189</v>
      </c>
      <c r="B106" s="124"/>
      <c r="C106" s="135"/>
      <c r="D106" s="124"/>
    </row>
    <row r="107" spans="1:7" x14ac:dyDescent="0.3">
      <c r="A107" s="307" t="s">
        <v>30</v>
      </c>
      <c r="B107" s="308" t="s">
        <v>31</v>
      </c>
      <c r="C107" s="308"/>
      <c r="D107" s="308" t="s">
        <v>46</v>
      </c>
      <c r="E107" s="309" t="s">
        <v>310</v>
      </c>
      <c r="F107" s="309" t="s">
        <v>360</v>
      </c>
    </row>
    <row r="108" spans="1:7" x14ac:dyDescent="0.3">
      <c r="A108" s="307"/>
      <c r="B108" s="41" t="s">
        <v>34</v>
      </c>
      <c r="C108" s="41" t="s">
        <v>33</v>
      </c>
      <c r="D108" s="308"/>
      <c r="E108" s="309"/>
      <c r="F108" s="309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 t="s">
        <v>418</v>
      </c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ht="33" x14ac:dyDescent="0.3">
      <c r="A127" s="191" t="s">
        <v>68</v>
      </c>
      <c r="B127" s="130">
        <v>2</v>
      </c>
      <c r="C127" s="213"/>
      <c r="D127" s="116" t="s">
        <v>419</v>
      </c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 t="s">
        <v>420</v>
      </c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92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92" t="str">
        <f>IF(B131=0, -5, "0")</f>
        <v>0</v>
      </c>
      <c r="D131" s="95" t="s">
        <v>421</v>
      </c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94" t="s">
        <v>413</v>
      </c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52.5" customHeight="1" x14ac:dyDescent="0.3">
      <c r="A136" s="70" t="s">
        <v>178</v>
      </c>
      <c r="B136" s="130">
        <v>1</v>
      </c>
      <c r="C136" s="130"/>
      <c r="D136" s="95" t="s">
        <v>422</v>
      </c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35</v>
      </c>
    </row>
    <row r="140" spans="1:7" x14ac:dyDescent="0.3">
      <c r="A140" s="5" t="s">
        <v>35</v>
      </c>
      <c r="B140" s="132"/>
      <c r="C140" s="133"/>
      <c r="D140" s="134">
        <f>D139/(COUNT(B121:C138)*2)</f>
        <v>0.97222222222222221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 t="s">
        <v>413</v>
      </c>
      <c r="E147" s="116"/>
      <c r="F147" s="204"/>
      <c r="G147" s="127"/>
    </row>
    <row r="148" spans="1:7" s="112" customFormat="1" ht="18" customHeight="1" x14ac:dyDescent="0.35">
      <c r="A148" s="320" t="s">
        <v>379</v>
      </c>
      <c r="B148" s="321"/>
      <c r="C148" s="321"/>
      <c r="D148" s="322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ht="33" x14ac:dyDescent="0.3">
      <c r="A150" s="55" t="s">
        <v>386</v>
      </c>
      <c r="B150" s="130">
        <v>2</v>
      </c>
      <c r="C150" s="225"/>
      <c r="D150" s="116" t="s">
        <v>458</v>
      </c>
      <c r="E150" s="116"/>
      <c r="F150" s="204"/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 "0"))</f>
        <v>2</v>
      </c>
      <c r="C153" s="140"/>
      <c r="D153" s="251">
        <v>1</v>
      </c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20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1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69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0.98571428571428577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43189</v>
      </c>
      <c r="B161" s="124"/>
      <c r="C161" s="135"/>
      <c r="D161" s="127"/>
    </row>
    <row r="162" spans="1:7" x14ac:dyDescent="0.3">
      <c r="A162" s="307" t="s">
        <v>30</v>
      </c>
      <c r="B162" s="308" t="s">
        <v>31</v>
      </c>
      <c r="C162" s="308"/>
      <c r="D162" s="308" t="s">
        <v>46</v>
      </c>
      <c r="E162" s="309" t="s">
        <v>310</v>
      </c>
      <c r="F162" s="309" t="s">
        <v>360</v>
      </c>
      <c r="G162" s="127"/>
    </row>
    <row r="163" spans="1:7" x14ac:dyDescent="0.3">
      <c r="A163" s="307"/>
      <c r="B163" s="41" t="s">
        <v>34</v>
      </c>
      <c r="C163" s="41" t="s">
        <v>33</v>
      </c>
      <c r="D163" s="308"/>
      <c r="E163" s="309"/>
      <c r="F163" s="309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ht="66" x14ac:dyDescent="0.3">
      <c r="A165" s="7" t="s">
        <v>119</v>
      </c>
      <c r="B165" s="130">
        <v>2</v>
      </c>
      <c r="C165" s="130"/>
      <c r="D165" s="95" t="s">
        <v>423</v>
      </c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49.5" x14ac:dyDescent="0.3">
      <c r="A185" s="70" t="s">
        <v>136</v>
      </c>
      <c r="B185" s="130">
        <v>1</v>
      </c>
      <c r="C185" s="130"/>
      <c r="D185" s="147" t="s">
        <v>424</v>
      </c>
      <c r="E185" s="94"/>
      <c r="F185" s="204"/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95" t="s">
        <v>413</v>
      </c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3" t="s">
        <v>379</v>
      </c>
      <c r="B195" s="313"/>
      <c r="C195" s="313"/>
      <c r="D195" s="313"/>
      <c r="E195" s="313"/>
      <c r="F195" s="313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31.5" customHeight="1" x14ac:dyDescent="0.3">
      <c r="A197" s="70" t="s">
        <v>459</v>
      </c>
      <c r="B197" s="130">
        <v>2</v>
      </c>
      <c r="C197" s="131"/>
      <c r="D197" s="116" t="s">
        <v>425</v>
      </c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"0"))</f>
        <v>2</v>
      </c>
      <c r="C200" s="130"/>
      <c r="D200" s="251">
        <v>1</v>
      </c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47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0.97916666666666663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61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0.9838709677419355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43189</v>
      </c>
      <c r="B208" s="124"/>
      <c r="C208" s="135"/>
      <c r="D208" s="124"/>
    </row>
    <row r="209" spans="1:7" x14ac:dyDescent="0.3">
      <c r="A209" s="307" t="s">
        <v>30</v>
      </c>
      <c r="B209" s="308" t="s">
        <v>31</v>
      </c>
      <c r="C209" s="308"/>
      <c r="D209" s="308" t="s">
        <v>46</v>
      </c>
      <c r="E209" s="309" t="s">
        <v>310</v>
      </c>
      <c r="F209" s="309" t="s">
        <v>360</v>
      </c>
      <c r="G209" s="127"/>
    </row>
    <row r="210" spans="1:7" x14ac:dyDescent="0.3">
      <c r="A210" s="307"/>
      <c r="B210" s="41" t="s">
        <v>34</v>
      </c>
      <c r="C210" s="41" t="s">
        <v>33</v>
      </c>
      <c r="D210" s="308"/>
      <c r="E210" s="309"/>
      <c r="F210" s="309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ht="66" x14ac:dyDescent="0.3">
      <c r="A215" s="7" t="s">
        <v>141</v>
      </c>
      <c r="B215" s="130">
        <v>2</v>
      </c>
      <c r="C215" s="130"/>
      <c r="D215" s="95" t="s">
        <v>460</v>
      </c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 t="s">
        <v>421</v>
      </c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30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60" customHeight="1" x14ac:dyDescent="0.3">
      <c r="A228" s="4" t="s">
        <v>173</v>
      </c>
      <c r="B228" s="130">
        <v>1</v>
      </c>
      <c r="C228" s="136"/>
      <c r="D228" s="113" t="s">
        <v>426</v>
      </c>
      <c r="E228" s="94"/>
      <c r="F228" s="204"/>
    </row>
    <row r="229" spans="1:7" ht="33" x14ac:dyDescent="0.3">
      <c r="A229" s="70" t="s">
        <v>160</v>
      </c>
      <c r="B229" s="130">
        <v>2</v>
      </c>
      <c r="C229" s="136"/>
      <c r="D229" s="113" t="s">
        <v>427</v>
      </c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95" t="s">
        <v>421</v>
      </c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35</v>
      </c>
    </row>
    <row r="245" spans="1:7" x14ac:dyDescent="0.3">
      <c r="A245" s="5" t="s">
        <v>35</v>
      </c>
      <c r="B245" s="132"/>
      <c r="C245" s="133"/>
      <c r="D245" s="134">
        <f>D244/(COUNT(B226:C243)*2)</f>
        <v>0.97222222222222221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ht="66" x14ac:dyDescent="0.3">
      <c r="A255" s="70" t="s">
        <v>143</v>
      </c>
      <c r="B255" s="130">
        <v>2</v>
      </c>
      <c r="C255" s="130"/>
      <c r="D255" s="138" t="s">
        <v>464</v>
      </c>
      <c r="E255" s="94"/>
      <c r="F255" s="204"/>
    </row>
    <row r="256" spans="1:7" x14ac:dyDescent="0.3">
      <c r="A256" s="313" t="s">
        <v>379</v>
      </c>
      <c r="B256" s="313"/>
      <c r="C256" s="313"/>
      <c r="D256" s="313"/>
      <c r="E256" s="313"/>
      <c r="F256" s="313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ht="66" x14ac:dyDescent="0.3">
      <c r="A258" s="55" t="s">
        <v>386</v>
      </c>
      <c r="B258" s="130">
        <v>2</v>
      </c>
      <c r="C258" s="131"/>
      <c r="D258" s="147" t="s">
        <v>461</v>
      </c>
      <c r="E258" s="106"/>
      <c r="F258" s="204"/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"0"))</f>
        <v>2</v>
      </c>
      <c r="C261" s="140"/>
      <c r="D261" s="251">
        <v>1</v>
      </c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26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81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0.98780487804878048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43189</v>
      </c>
      <c r="B269" s="124"/>
      <c r="C269" s="135"/>
      <c r="D269" s="124"/>
      <c r="F269" s="206"/>
      <c r="G269" s="214"/>
    </row>
    <row r="270" spans="1:7" s="16" customFormat="1" x14ac:dyDescent="0.3">
      <c r="A270" s="307" t="s">
        <v>30</v>
      </c>
      <c r="B270" s="308" t="s">
        <v>31</v>
      </c>
      <c r="C270" s="308"/>
      <c r="D270" s="308" t="s">
        <v>46</v>
      </c>
      <c r="E270" s="309" t="s">
        <v>310</v>
      </c>
      <c r="F270" s="309" t="s">
        <v>360</v>
      </c>
      <c r="G270" s="214"/>
    </row>
    <row r="271" spans="1:7" s="16" customFormat="1" x14ac:dyDescent="0.3">
      <c r="A271" s="307"/>
      <c r="B271" s="41" t="s">
        <v>34</v>
      </c>
      <c r="C271" s="41" t="s">
        <v>33</v>
      </c>
      <c r="D271" s="308"/>
      <c r="E271" s="309"/>
      <c r="F271" s="309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ht="49.5" x14ac:dyDescent="0.3">
      <c r="A293" s="70" t="s">
        <v>136</v>
      </c>
      <c r="B293" s="130">
        <v>1</v>
      </c>
      <c r="C293" s="130"/>
      <c r="D293" s="156" t="s">
        <v>428</v>
      </c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ht="66" x14ac:dyDescent="0.3">
      <c r="A302" s="209" t="s">
        <v>157</v>
      </c>
      <c r="B302" s="130">
        <v>1</v>
      </c>
      <c r="C302" s="150" t="str">
        <f>IF(B302=0, -5, "0")</f>
        <v>0</v>
      </c>
      <c r="D302" s="165" t="s">
        <v>462</v>
      </c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14" t="s">
        <v>396</v>
      </c>
      <c r="B308" s="315"/>
      <c r="C308" s="315"/>
      <c r="D308" s="315"/>
      <c r="E308" s="315"/>
      <c r="F308" s="316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ht="33" x14ac:dyDescent="0.3">
      <c r="A310" s="55" t="s">
        <v>386</v>
      </c>
      <c r="B310" s="130">
        <v>2</v>
      </c>
      <c r="C310" s="213"/>
      <c r="D310" s="165" t="s">
        <v>425</v>
      </c>
      <c r="E310" s="106"/>
      <c r="F310" s="204"/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ht="66" x14ac:dyDescent="0.3">
      <c r="A312" s="219" t="s">
        <v>392</v>
      </c>
      <c r="B312" s="130">
        <v>2</v>
      </c>
      <c r="C312" s="213"/>
      <c r="D312" s="165" t="s">
        <v>463</v>
      </c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"0"))</f>
        <v>2</v>
      </c>
      <c r="C313" s="140"/>
      <c r="D313" s="251">
        <v>1</v>
      </c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46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0.95833333333333337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70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0.97222222222222221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43189</v>
      </c>
      <c r="B321" s="124"/>
      <c r="C321" s="135"/>
      <c r="D321" s="127"/>
    </row>
    <row r="322" spans="1:7" x14ac:dyDescent="0.3">
      <c r="A322" s="307" t="s">
        <v>30</v>
      </c>
      <c r="B322" s="308" t="s">
        <v>31</v>
      </c>
      <c r="C322" s="308"/>
      <c r="D322" s="308" t="s">
        <v>46</v>
      </c>
      <c r="E322" s="309" t="s">
        <v>310</v>
      </c>
      <c r="F322" s="309" t="s">
        <v>360</v>
      </c>
      <c r="G322" s="127"/>
    </row>
    <row r="323" spans="1:7" x14ac:dyDescent="0.3">
      <c r="A323" s="307"/>
      <c r="B323" s="41" t="s">
        <v>34</v>
      </c>
      <c r="C323" s="41" t="s">
        <v>33</v>
      </c>
      <c r="D323" s="308"/>
      <c r="E323" s="309"/>
      <c r="F323" s="309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ht="49.5" x14ac:dyDescent="0.3">
      <c r="A339" s="4" t="s">
        <v>5</v>
      </c>
      <c r="B339" s="130">
        <v>1</v>
      </c>
      <c r="C339" s="130"/>
      <c r="D339" s="129" t="s">
        <v>430</v>
      </c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ht="115.5" x14ac:dyDescent="0.3">
      <c r="A341" s="70" t="s">
        <v>98</v>
      </c>
      <c r="B341" s="130">
        <v>1</v>
      </c>
      <c r="C341" s="131"/>
      <c r="D341" s="138" t="s">
        <v>465</v>
      </c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1</v>
      </c>
      <c r="C347" s="130"/>
      <c r="D347" s="217" t="s">
        <v>431</v>
      </c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4" t="s">
        <v>379</v>
      </c>
      <c r="B349" s="315"/>
      <c r="C349" s="315"/>
      <c r="D349" s="315"/>
      <c r="E349" s="315"/>
      <c r="F349" s="315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9"/>
      <c r="E350" s="289"/>
      <c r="F350" s="204"/>
      <c r="G350" s="127"/>
    </row>
    <row r="351" spans="1:7" s="112" customFormat="1" ht="66" x14ac:dyDescent="0.3">
      <c r="A351" s="219" t="s">
        <v>391</v>
      </c>
      <c r="B351" s="130">
        <v>1</v>
      </c>
      <c r="C351" s="150"/>
      <c r="D351" s="223" t="s">
        <v>437</v>
      </c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"0"))</f>
        <v>2</v>
      </c>
      <c r="C353" s="130"/>
      <c r="D353" s="251">
        <v>1</v>
      </c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28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0.875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44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0.91666666666666663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43189</v>
      </c>
      <c r="B361" s="124"/>
      <c r="C361" s="135"/>
      <c r="D361" s="124"/>
    </row>
    <row r="362" spans="1:7" x14ac:dyDescent="0.3">
      <c r="A362" s="307" t="s">
        <v>30</v>
      </c>
      <c r="B362" s="308" t="s">
        <v>31</v>
      </c>
      <c r="C362" s="308"/>
      <c r="D362" s="308" t="s">
        <v>46</v>
      </c>
      <c r="E362" s="309" t="s">
        <v>310</v>
      </c>
      <c r="F362" s="309" t="s">
        <v>360</v>
      </c>
      <c r="G362" s="127"/>
    </row>
    <row r="363" spans="1:7" x14ac:dyDescent="0.3">
      <c r="A363" s="307"/>
      <c r="B363" s="41" t="s">
        <v>34</v>
      </c>
      <c r="C363" s="41" t="s">
        <v>33</v>
      </c>
      <c r="D363" s="308"/>
      <c r="E363" s="309"/>
      <c r="F363" s="309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 t="s">
        <v>421</v>
      </c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13" t="s">
        <v>379</v>
      </c>
      <c r="B383" s="313"/>
      <c r="C383" s="313"/>
      <c r="D383" s="313"/>
      <c r="E383" s="313"/>
      <c r="F383" s="313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34.5" customHeight="1" x14ac:dyDescent="0.3">
      <c r="A385" s="10" t="s">
        <v>391</v>
      </c>
      <c r="B385" s="130">
        <v>1</v>
      </c>
      <c r="C385" s="130"/>
      <c r="D385" s="113" t="s">
        <v>432</v>
      </c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 "0"))</f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17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0.94444444444444442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33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0.97058823529411764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43189</v>
      </c>
      <c r="B394" s="124"/>
      <c r="C394" s="135"/>
      <c r="D394" s="127"/>
      <c r="G394" s="127"/>
    </row>
    <row r="395" spans="1:7" x14ac:dyDescent="0.3">
      <c r="A395" s="307" t="s">
        <v>30</v>
      </c>
      <c r="B395" s="308" t="s">
        <v>31</v>
      </c>
      <c r="C395" s="308"/>
      <c r="D395" s="308" t="s">
        <v>46</v>
      </c>
      <c r="E395" s="309" t="s">
        <v>310</v>
      </c>
      <c r="F395" s="309" t="s">
        <v>360</v>
      </c>
      <c r="G395" s="127"/>
    </row>
    <row r="396" spans="1:7" x14ac:dyDescent="0.3">
      <c r="A396" s="307"/>
      <c r="B396" s="41" t="s">
        <v>34</v>
      </c>
      <c r="C396" s="41" t="s">
        <v>33</v>
      </c>
      <c r="D396" s="308"/>
      <c r="E396" s="309"/>
      <c r="F396" s="309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 t="s">
        <v>421</v>
      </c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13" t="s">
        <v>379</v>
      </c>
      <c r="B435" s="313"/>
      <c r="C435" s="313"/>
      <c r="D435" s="313"/>
      <c r="E435" s="313"/>
      <c r="F435" s="313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3" x14ac:dyDescent="0.3">
      <c r="A437" s="10" t="s">
        <v>391</v>
      </c>
      <c r="B437" s="130">
        <v>1</v>
      </c>
      <c r="C437" s="130"/>
      <c r="D437" s="137" t="s">
        <v>433</v>
      </c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"0"))</f>
        <v>2</v>
      </c>
      <c r="C439" s="130"/>
      <c r="D439" s="251">
        <v>1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17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0.94444444444444442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57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0.98275862068965514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43189</v>
      </c>
      <c r="B447" s="124"/>
      <c r="C447" s="135"/>
      <c r="D447" s="124"/>
    </row>
    <row r="448" spans="1:7" x14ac:dyDescent="0.3">
      <c r="A448" s="307" t="s">
        <v>30</v>
      </c>
      <c r="B448" s="308" t="s">
        <v>31</v>
      </c>
      <c r="C448" s="308"/>
      <c r="D448" s="308" t="s">
        <v>46</v>
      </c>
      <c r="E448" s="309" t="s">
        <v>310</v>
      </c>
      <c r="F448" s="309" t="s">
        <v>360</v>
      </c>
      <c r="G448" s="127"/>
    </row>
    <row r="449" spans="1:6" x14ac:dyDescent="0.3">
      <c r="A449" s="307"/>
      <c r="B449" s="41" t="s">
        <v>34</v>
      </c>
      <c r="C449" s="41" t="s">
        <v>33</v>
      </c>
      <c r="D449" s="308"/>
      <c r="E449" s="309"/>
      <c r="F449" s="309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ht="49.5" x14ac:dyDescent="0.3">
      <c r="A451" s="6" t="s">
        <v>6</v>
      </c>
      <c r="B451" s="130">
        <v>2</v>
      </c>
      <c r="C451" s="130"/>
      <c r="D451" s="95" t="s">
        <v>429</v>
      </c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 t="s">
        <v>421</v>
      </c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10" t="s">
        <v>379</v>
      </c>
      <c r="B471" s="311"/>
      <c r="C471" s="311"/>
      <c r="D471" s="311"/>
      <c r="E471" s="311"/>
      <c r="F471" s="311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f>IF(D476=1, 2, IF(AND(D476&lt;1,D476&gt;0), 1, "0"))</f>
        <v>2</v>
      </c>
      <c r="C476" s="140"/>
      <c r="D476" s="251">
        <v>1</v>
      </c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30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42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2" t="s">
        <v>367</v>
      </c>
      <c r="B483" s="312"/>
      <c r="C483" s="312"/>
      <c r="D483" s="312"/>
      <c r="E483" s="185"/>
      <c r="F483" s="201"/>
    </row>
    <row r="484" spans="1:7" x14ac:dyDescent="0.3">
      <c r="A484" s="74">
        <f>B11</f>
        <v>43189</v>
      </c>
      <c r="B484" s="124"/>
      <c r="C484" s="135"/>
      <c r="D484" s="124"/>
    </row>
    <row r="485" spans="1:7" x14ac:dyDescent="0.3">
      <c r="A485" s="307" t="s">
        <v>30</v>
      </c>
      <c r="B485" s="308" t="s">
        <v>31</v>
      </c>
      <c r="C485" s="308"/>
      <c r="D485" s="308" t="s">
        <v>46</v>
      </c>
      <c r="E485" s="309" t="s">
        <v>310</v>
      </c>
      <c r="F485" s="309" t="s">
        <v>360</v>
      </c>
      <c r="G485" s="127"/>
    </row>
    <row r="486" spans="1:7" x14ac:dyDescent="0.3">
      <c r="A486" s="307"/>
      <c r="B486" s="41" t="s">
        <v>34</v>
      </c>
      <c r="C486" s="41" t="s">
        <v>33</v>
      </c>
      <c r="D486" s="308"/>
      <c r="E486" s="309"/>
      <c r="F486" s="309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f>IF(D498=1, 2, IF(AND(D498&lt;1,D498&gt;0), 1, "0"))</f>
        <v>2</v>
      </c>
      <c r="C498" s="213"/>
      <c r="D498" s="251">
        <v>1</v>
      </c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43189</v>
      </c>
      <c r="B506" s="124"/>
      <c r="C506" s="135"/>
      <c r="D506" s="124"/>
    </row>
    <row r="507" spans="1:7" x14ac:dyDescent="0.3">
      <c r="A507" s="307" t="s">
        <v>30</v>
      </c>
      <c r="B507" s="308" t="s">
        <v>31</v>
      </c>
      <c r="C507" s="308"/>
      <c r="D507" s="308" t="s">
        <v>46</v>
      </c>
      <c r="E507" s="309" t="s">
        <v>310</v>
      </c>
      <c r="F507" s="309" t="s">
        <v>360</v>
      </c>
      <c r="G507" s="127"/>
    </row>
    <row r="508" spans="1:7" x14ac:dyDescent="0.3">
      <c r="A508" s="307"/>
      <c r="B508" s="41" t="s">
        <v>34</v>
      </c>
      <c r="C508" s="41" t="s">
        <v>33</v>
      </c>
      <c r="D508" s="308"/>
      <c r="E508" s="309"/>
      <c r="F508" s="309"/>
    </row>
    <row r="509" spans="1:7" ht="33" x14ac:dyDescent="0.3">
      <c r="A509" s="6" t="s">
        <v>15</v>
      </c>
      <c r="B509" s="130">
        <v>2</v>
      </c>
      <c r="C509" s="130"/>
      <c r="D509" s="95" t="s">
        <v>434</v>
      </c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f>IF(D512=1, 2, IF(AND(D512&lt;1,D512&gt;0), 1, "0"))</f>
        <v>2</v>
      </c>
      <c r="C512" s="140"/>
      <c r="D512" s="251">
        <v>1</v>
      </c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43189</v>
      </c>
      <c r="B517" s="124"/>
      <c r="C517" s="135"/>
      <c r="D517" s="124"/>
    </row>
    <row r="518" spans="1:7" x14ac:dyDescent="0.3">
      <c r="A518" s="307" t="s">
        <v>30</v>
      </c>
      <c r="B518" s="308" t="s">
        <v>31</v>
      </c>
      <c r="C518" s="308"/>
      <c r="D518" s="308" t="s">
        <v>46</v>
      </c>
      <c r="E518" s="309" t="s">
        <v>310</v>
      </c>
      <c r="F518" s="309" t="s">
        <v>360</v>
      </c>
      <c r="G518" s="127"/>
    </row>
    <row r="519" spans="1:7" x14ac:dyDescent="0.3">
      <c r="A519" s="307"/>
      <c r="B519" s="41" t="s">
        <v>34</v>
      </c>
      <c r="C519" s="41" t="s">
        <v>33</v>
      </c>
      <c r="D519" s="308"/>
      <c r="E519" s="309"/>
      <c r="F519" s="309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3" x14ac:dyDescent="0.3">
      <c r="A522" s="4" t="s">
        <v>47</v>
      </c>
      <c r="B522" s="130">
        <v>2</v>
      </c>
      <c r="C522" s="130"/>
      <c r="D522" s="95" t="s">
        <v>435</v>
      </c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 t="s">
        <v>32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3" x14ac:dyDescent="0.3">
      <c r="A528" s="55" t="s">
        <v>353</v>
      </c>
      <c r="B528" s="130">
        <v>2</v>
      </c>
      <c r="C528" s="290" t="str">
        <f>IF(B528=0, -5, "0")</f>
        <v>0</v>
      </c>
      <c r="D528" s="174" t="s">
        <v>436</v>
      </c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f>IF(D532=1, 2, IF(AND(D532&lt;1,D532&gt;0), 1, "0"))</f>
        <v>2</v>
      </c>
      <c r="C532" s="140"/>
      <c r="D532" s="251">
        <v>1</v>
      </c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14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43189</v>
      </c>
      <c r="B537" s="124"/>
      <c r="C537" s="135"/>
      <c r="D537" s="124"/>
      <c r="G537" s="127"/>
    </row>
    <row r="538" spans="1:7" x14ac:dyDescent="0.3">
      <c r="A538" s="307" t="s">
        <v>30</v>
      </c>
      <c r="B538" s="308" t="s">
        <v>31</v>
      </c>
      <c r="C538" s="308"/>
      <c r="D538" s="308" t="s">
        <v>46</v>
      </c>
      <c r="E538" s="309" t="s">
        <v>310</v>
      </c>
      <c r="F538" s="309" t="s">
        <v>360</v>
      </c>
      <c r="G538" s="127"/>
    </row>
    <row r="539" spans="1:7" x14ac:dyDescent="0.3">
      <c r="A539" s="307"/>
      <c r="B539" s="41" t="s">
        <v>34</v>
      </c>
      <c r="C539" s="41" t="s">
        <v>33</v>
      </c>
      <c r="D539" s="308"/>
      <c r="E539" s="309"/>
      <c r="F539" s="309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f>IF(D543=1, 2, IF(AND(D543&lt;1,D543&gt;0), 1, "0"))</f>
        <v>2</v>
      </c>
      <c r="C543" s="130"/>
      <c r="D543" s="251">
        <v>1</v>
      </c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601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0.97249190938511332</v>
      </c>
    </row>
  </sheetData>
  <sheetProtection algorithmName="SHA-512" hashValue="P15bojtq6DtJXj+exRZ13Am2TqgDP6NS3h16qDjSKb3YGx59KBK1YNt3kBpWUpkfrwuyBG+aQ2XOAcPqEpwkgw==" saltValue="iym5lMtcdv3jJjjq/X6CnA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31" orientation="portrait" r:id="rId1"/>
  <rowBreaks count="5" manualBreakCount="5">
    <brk id="85" max="6" man="1"/>
    <brk id="173" max="6" man="1"/>
    <brk id="267" max="6" man="1"/>
    <brk id="358" max="6" man="1"/>
    <brk id="481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91" zoomScaleNormal="90" zoomScaleSheetLayoutView="91" workbookViewId="0">
      <selection activeCell="D18" sqref="D1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6"/>
      <c r="E1" s="326"/>
      <c r="F1" s="326"/>
      <c r="G1" s="326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7" t="s">
        <v>50</v>
      </c>
      <c r="B6" s="347"/>
      <c r="C6" s="347"/>
      <c r="D6" s="347"/>
      <c r="E6" s="347"/>
      <c r="F6" s="347"/>
      <c r="G6" s="125"/>
    </row>
    <row r="7" spans="1:7" s="12" customFormat="1" ht="21.75" customHeight="1" x14ac:dyDescent="0.45">
      <c r="A7" s="328" t="str">
        <f>'A1 Exploitation'!A8:F8</f>
        <v>Lac 2</v>
      </c>
      <c r="B7" s="328"/>
      <c r="C7" s="328"/>
      <c r="D7" s="328"/>
      <c r="E7" s="328"/>
      <c r="F7" s="328"/>
      <c r="G7" s="125"/>
    </row>
    <row r="8" spans="1:7" s="12" customFormat="1" ht="24" x14ac:dyDescent="0.45">
      <c r="A8" s="14" t="s">
        <v>42</v>
      </c>
      <c r="B8" s="348" t="str">
        <f>'A1 Exploitation'!B9:F9</f>
        <v>Dr Raja Bouhalfaya</v>
      </c>
      <c r="C8" s="348"/>
      <c r="D8" s="348"/>
      <c r="E8" s="348"/>
      <c r="F8" s="348"/>
      <c r="G8" s="125"/>
    </row>
    <row r="9" spans="1:7" s="12" customFormat="1" ht="24" x14ac:dyDescent="0.45">
      <c r="A9" s="15" t="s">
        <v>44</v>
      </c>
      <c r="B9" s="349" t="str">
        <f>'A1 Exploitation'!B10:F10</f>
        <v xml:space="preserve">Chefs rayons et Respnsable RH </v>
      </c>
      <c r="C9" s="349"/>
      <c r="D9" s="349"/>
      <c r="E9" s="349"/>
      <c r="F9" s="349"/>
      <c r="G9" s="125"/>
    </row>
    <row r="10" spans="1:7" s="12" customFormat="1" ht="24" x14ac:dyDescent="0.45">
      <c r="A10" s="14" t="s">
        <v>43</v>
      </c>
      <c r="B10" s="346">
        <f>'A1 Exploitation'!B11:F11</f>
        <v>43189</v>
      </c>
      <c r="C10" s="346"/>
      <c r="D10" s="346"/>
      <c r="E10" s="346"/>
      <c r="F10" s="346"/>
      <c r="G10" s="125"/>
    </row>
    <row r="11" spans="1:7" s="12" customFormat="1" ht="24" x14ac:dyDescent="0.45">
      <c r="A11" s="14" t="s">
        <v>294</v>
      </c>
      <c r="B11" s="345">
        <f>D199</f>
        <v>0.9692982456140351</v>
      </c>
      <c r="C11" s="345"/>
      <c r="D11" s="345"/>
      <c r="E11" s="345"/>
      <c r="F11" s="345"/>
      <c r="G11" s="125"/>
    </row>
    <row r="12" spans="1:7" s="12" customFormat="1" ht="22.5" x14ac:dyDescent="0.45">
      <c r="A12" s="11"/>
      <c r="D12" s="324"/>
      <c r="E12" s="324"/>
      <c r="F12" s="324"/>
      <c r="G12" s="324"/>
    </row>
    <row r="13" spans="1:7" s="12" customFormat="1" ht="11.25" customHeight="1" x14ac:dyDescent="0.3">
      <c r="A13" s="307" t="s">
        <v>30</v>
      </c>
      <c r="B13" s="308" t="s">
        <v>31</v>
      </c>
      <c r="C13" s="308"/>
      <c r="D13" s="308" t="s">
        <v>46</v>
      </c>
      <c r="E13" s="308" t="s">
        <v>190</v>
      </c>
      <c r="F13" s="308" t="s">
        <v>191</v>
      </c>
      <c r="G13" s="112"/>
    </row>
    <row r="14" spans="1:7" s="12" customFormat="1" ht="12.75" customHeight="1" x14ac:dyDescent="0.3">
      <c r="A14" s="307"/>
      <c r="B14" s="34" t="s">
        <v>34</v>
      </c>
      <c r="C14" s="34" t="s">
        <v>33</v>
      </c>
      <c r="D14" s="308"/>
      <c r="E14" s="308"/>
      <c r="F14" s="308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0" t="s">
        <v>0</v>
      </c>
      <c r="B16" s="341"/>
      <c r="C16" s="341"/>
      <c r="D16" s="341"/>
      <c r="E16" s="341"/>
      <c r="F16" s="341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2" t="s">
        <v>36</v>
      </c>
      <c r="B22" s="338"/>
      <c r="C22" s="339"/>
      <c r="D22" s="250">
        <f>SUM(B17:C21)</f>
        <v>10</v>
      </c>
    </row>
    <row r="23" spans="1:7" x14ac:dyDescent="0.3">
      <c r="A23" s="333" t="s">
        <v>295</v>
      </c>
      <c r="B23" s="334"/>
      <c r="C23" s="335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1" t="s">
        <v>4</v>
      </c>
      <c r="B25" s="332"/>
      <c r="C25" s="332"/>
      <c r="D25" s="332"/>
      <c r="E25" s="332"/>
      <c r="F25" s="332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 t="s">
        <v>438</v>
      </c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3" t="s">
        <v>36</v>
      </c>
      <c r="B33" s="334"/>
      <c r="C33" s="335"/>
      <c r="D33" s="248">
        <f>SUM(B26:C32)</f>
        <v>14</v>
      </c>
    </row>
    <row r="34" spans="1:7" x14ac:dyDescent="0.3">
      <c r="A34" s="333" t="s">
        <v>295</v>
      </c>
      <c r="B34" s="334"/>
      <c r="C34" s="335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1" t="s">
        <v>219</v>
      </c>
      <c r="B36" s="332"/>
      <c r="C36" s="332"/>
      <c r="D36" s="332"/>
      <c r="E36" s="332"/>
      <c r="F36" s="332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 t="s">
        <v>439</v>
      </c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ht="33" x14ac:dyDescent="0.3">
      <c r="A41" s="17" t="s">
        <v>293</v>
      </c>
      <c r="B41" s="94">
        <v>1</v>
      </c>
      <c r="C41" s="94"/>
      <c r="D41" s="95" t="s">
        <v>440</v>
      </c>
      <c r="E41" s="94"/>
      <c r="F41" s="94"/>
      <c r="G41" s="126"/>
    </row>
    <row r="42" spans="1:7" s="22" customFormat="1" x14ac:dyDescent="0.3">
      <c r="A42" s="333" t="s">
        <v>36</v>
      </c>
      <c r="B42" s="334"/>
      <c r="C42" s="335"/>
      <c r="D42" s="248">
        <f>SUM(B37:C41)</f>
        <v>9</v>
      </c>
      <c r="E42" s="13"/>
      <c r="F42" s="13"/>
      <c r="G42" s="126"/>
    </row>
    <row r="43" spans="1:7" s="22" customFormat="1" x14ac:dyDescent="0.3">
      <c r="A43" s="333" t="s">
        <v>295</v>
      </c>
      <c r="B43" s="334"/>
      <c r="C43" s="335"/>
      <c r="D43" s="33">
        <f>D42/(COUNT(B37:C41)*2)</f>
        <v>0.9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3" t="s">
        <v>21</v>
      </c>
      <c r="B45" s="344"/>
      <c r="C45" s="344"/>
      <c r="D45" s="344"/>
      <c r="E45" s="344"/>
      <c r="F45" s="344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441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3" t="s">
        <v>36</v>
      </c>
      <c r="B52" s="334"/>
      <c r="C52" s="335"/>
      <c r="D52" s="248">
        <f>SUM(B46:C51)</f>
        <v>12</v>
      </c>
    </row>
    <row r="53" spans="1:7" x14ac:dyDescent="0.3">
      <c r="A53" s="333" t="s">
        <v>295</v>
      </c>
      <c r="B53" s="334"/>
      <c r="C53" s="335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1" t="s">
        <v>8</v>
      </c>
      <c r="B55" s="332"/>
      <c r="C55" s="332"/>
      <c r="D55" s="332"/>
      <c r="E55" s="332"/>
      <c r="F55" s="332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 t="s">
        <v>442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3" t="s">
        <v>36</v>
      </c>
      <c r="B63" s="334"/>
      <c r="C63" s="335"/>
      <c r="D63" s="248">
        <f>SUM(B56:C62)</f>
        <v>14</v>
      </c>
    </row>
    <row r="64" spans="1:7" x14ac:dyDescent="0.3">
      <c r="A64" s="333" t="s">
        <v>295</v>
      </c>
      <c r="B64" s="334"/>
      <c r="C64" s="335"/>
      <c r="D64" s="33">
        <f>D63/(COUNT(B56:C62)*2)</f>
        <v>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1" t="s">
        <v>130</v>
      </c>
      <c r="B66" s="332"/>
      <c r="C66" s="332"/>
      <c r="D66" s="332"/>
      <c r="E66" s="332"/>
      <c r="F66" s="332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56" t="s">
        <v>443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3" t="s">
        <v>36</v>
      </c>
      <c r="B84" s="334"/>
      <c r="C84" s="335"/>
      <c r="D84" s="248">
        <f>SUM(B67:C83)</f>
        <v>30</v>
      </c>
    </row>
    <row r="85" spans="1:7" x14ac:dyDescent="0.3">
      <c r="A85" s="333" t="s">
        <v>295</v>
      </c>
      <c r="B85" s="334"/>
      <c r="C85" s="335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1" t="s">
        <v>211</v>
      </c>
      <c r="B87" s="332"/>
      <c r="C87" s="332"/>
      <c r="D87" s="332"/>
      <c r="E87" s="332"/>
      <c r="F87" s="332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1</v>
      </c>
      <c r="C93" s="120" t="str">
        <f>IF(B93=0, -5, "0")</f>
        <v>0</v>
      </c>
      <c r="D93" s="296" t="s">
        <v>444</v>
      </c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 t="s">
        <v>445</v>
      </c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33" t="s">
        <v>36</v>
      </c>
      <c r="B102" s="334"/>
      <c r="C102" s="335"/>
      <c r="D102" s="248">
        <f>SUM(B88:C101)</f>
        <v>25</v>
      </c>
    </row>
    <row r="103" spans="1:7" x14ac:dyDescent="0.3">
      <c r="A103" s="333" t="s">
        <v>295</v>
      </c>
      <c r="B103" s="334"/>
      <c r="C103" s="335"/>
      <c r="D103" s="33">
        <f>D102/(COUNT(B88:C101)*2)</f>
        <v>0.96153846153846156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1" t="s">
        <v>212</v>
      </c>
      <c r="B106" s="332"/>
      <c r="C106" s="332"/>
      <c r="D106" s="332"/>
      <c r="E106" s="332"/>
      <c r="F106" s="332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297" t="s">
        <v>446</v>
      </c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447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3" t="s">
        <v>36</v>
      </c>
      <c r="B118" s="334"/>
      <c r="C118" s="335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33" t="s">
        <v>295</v>
      </c>
      <c r="B119" s="334"/>
      <c r="C119" s="335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1" t="s">
        <v>185</v>
      </c>
      <c r="B121" s="332"/>
      <c r="C121" s="332"/>
      <c r="D121" s="332"/>
      <c r="E121" s="332"/>
      <c r="F121" s="332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 t="s">
        <v>448</v>
      </c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95"/>
      <c r="E132" s="102"/>
      <c r="F132" s="94"/>
    </row>
    <row r="133" spans="1:7" x14ac:dyDescent="0.3">
      <c r="A133" s="333" t="s">
        <v>36</v>
      </c>
      <c r="B133" s="334"/>
      <c r="C133" s="335"/>
      <c r="D133" s="248">
        <f>SUM(B122:C132)</f>
        <v>20</v>
      </c>
    </row>
    <row r="134" spans="1:7" x14ac:dyDescent="0.3">
      <c r="A134" s="333" t="s">
        <v>295</v>
      </c>
      <c r="B134" s="334"/>
      <c r="C134" s="335"/>
      <c r="D134" s="32">
        <f>D133/(COUNT(B122:C132)*2)</f>
        <v>1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1" t="s">
        <v>71</v>
      </c>
      <c r="B136" s="332"/>
      <c r="C136" s="332"/>
      <c r="D136" s="332"/>
      <c r="E136" s="332"/>
      <c r="F136" s="332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33.75" x14ac:dyDescent="0.35">
      <c r="A144" s="40" t="s">
        <v>237</v>
      </c>
      <c r="B144" s="110">
        <v>2</v>
      </c>
      <c r="C144" s="120" t="str">
        <f>IF(B144=0, -5, "0")</f>
        <v>0</v>
      </c>
      <c r="D144" s="95" t="s">
        <v>449</v>
      </c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ht="33" x14ac:dyDescent="0.3">
      <c r="A147" s="50" t="s">
        <v>214</v>
      </c>
      <c r="B147" s="110">
        <v>1</v>
      </c>
      <c r="C147" s="95"/>
      <c r="D147" s="95" t="s">
        <v>450</v>
      </c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3" t="s">
        <v>36</v>
      </c>
      <c r="B149" s="334"/>
      <c r="C149" s="335"/>
      <c r="D149" s="248">
        <f>SUM(B137:C148)</f>
        <v>21</v>
      </c>
    </row>
    <row r="150" spans="1:7" x14ac:dyDescent="0.3">
      <c r="A150" s="333" t="s">
        <v>295</v>
      </c>
      <c r="B150" s="334"/>
      <c r="C150" s="335"/>
      <c r="D150" s="33">
        <f>D149/(COUNT(B137:C148)*2)</f>
        <v>0.95454545454545459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1" t="s">
        <v>217</v>
      </c>
      <c r="B152" s="332"/>
      <c r="C152" s="332"/>
      <c r="D152" s="332"/>
      <c r="E152" s="332"/>
      <c r="F152" s="332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33.75" x14ac:dyDescent="0.35">
      <c r="A155" s="40" t="s">
        <v>306</v>
      </c>
      <c r="B155" s="94">
        <v>1</v>
      </c>
      <c r="C155" s="120" t="str">
        <f>IF(B155=0, -5, "0")</f>
        <v>0</v>
      </c>
      <c r="D155" s="95" t="s">
        <v>451</v>
      </c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3" t="s">
        <v>36</v>
      </c>
      <c r="B161" s="338"/>
      <c r="C161" s="339"/>
      <c r="D161" s="250">
        <f>SUM(B153:C160)</f>
        <v>15</v>
      </c>
    </row>
    <row r="162" spans="1:7" x14ac:dyDescent="0.3">
      <c r="A162" s="333" t="s">
        <v>295</v>
      </c>
      <c r="B162" s="334"/>
      <c r="C162" s="335"/>
      <c r="D162" s="33">
        <f>D161/(COUNT(B153:C160)*2)</f>
        <v>0.9375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1" t="s">
        <v>77</v>
      </c>
      <c r="B164" s="332"/>
      <c r="C164" s="332"/>
      <c r="D164" s="332"/>
      <c r="E164" s="332"/>
      <c r="F164" s="332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3" t="s">
        <v>36</v>
      </c>
      <c r="B169" s="334"/>
      <c r="C169" s="335"/>
      <c r="D169" s="248">
        <f>SUM(B165:C168)</f>
        <v>8</v>
      </c>
    </row>
    <row r="170" spans="1:7" x14ac:dyDescent="0.3">
      <c r="A170" s="333" t="s">
        <v>295</v>
      </c>
      <c r="B170" s="334"/>
      <c r="C170" s="335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6" t="s">
        <v>17</v>
      </c>
      <c r="B172" s="337"/>
      <c r="C172" s="337"/>
      <c r="D172" s="337"/>
      <c r="E172" s="337"/>
      <c r="F172" s="337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3" t="s">
        <v>36</v>
      </c>
      <c r="B177" s="334"/>
      <c r="C177" s="335"/>
      <c r="D177" s="248">
        <f>SUM(B173:C176)</f>
        <v>8</v>
      </c>
    </row>
    <row r="178" spans="1:7" x14ac:dyDescent="0.3">
      <c r="A178" s="333" t="s">
        <v>295</v>
      </c>
      <c r="B178" s="334"/>
      <c r="C178" s="335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1" t="s">
        <v>78</v>
      </c>
      <c r="B180" s="332"/>
      <c r="C180" s="332"/>
      <c r="D180" s="332"/>
      <c r="E180" s="332"/>
      <c r="F180" s="332"/>
    </row>
    <row r="181" spans="1:7" x14ac:dyDescent="0.3">
      <c r="A181" s="44" t="s">
        <v>315</v>
      </c>
      <c r="B181" s="94">
        <v>2</v>
      </c>
      <c r="C181" s="94"/>
      <c r="D181" s="95" t="s">
        <v>452</v>
      </c>
      <c r="E181" s="95"/>
      <c r="F181" s="94"/>
    </row>
    <row r="182" spans="1:7" ht="33" x14ac:dyDescent="0.3">
      <c r="A182" s="52" t="s">
        <v>220</v>
      </c>
      <c r="B182" s="94">
        <v>1</v>
      </c>
      <c r="C182" s="94"/>
      <c r="D182" s="95" t="s">
        <v>453</v>
      </c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3" t="s">
        <v>36</v>
      </c>
      <c r="B186" s="334"/>
      <c r="C186" s="335"/>
      <c r="D186" s="248">
        <f>SUM(B181:C185)</f>
        <v>9</v>
      </c>
    </row>
    <row r="187" spans="1:7" x14ac:dyDescent="0.3">
      <c r="A187" s="333" t="s">
        <v>295</v>
      </c>
      <c r="B187" s="334"/>
      <c r="C187" s="335"/>
      <c r="D187" s="33">
        <f>D186/(COUNT(B181:C185)*2)</f>
        <v>0.9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1" t="s">
        <v>216</v>
      </c>
      <c r="B189" s="332"/>
      <c r="C189" s="332"/>
      <c r="D189" s="332"/>
      <c r="E189" s="332"/>
      <c r="F189" s="332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ht="66" x14ac:dyDescent="0.3">
      <c r="A192" s="20" t="s">
        <v>311</v>
      </c>
      <c r="B192" s="94">
        <v>0</v>
      </c>
      <c r="C192" s="94"/>
      <c r="D192" s="95" t="s">
        <v>454</v>
      </c>
      <c r="E192" s="113" t="s">
        <v>455</v>
      </c>
      <c r="F192" s="94"/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33" t="s">
        <v>36</v>
      </c>
      <c r="B194" s="334"/>
      <c r="C194" s="335"/>
      <c r="D194" s="54">
        <f>SUM(B190:C193)</f>
        <v>4</v>
      </c>
    </row>
    <row r="195" spans="1:6" x14ac:dyDescent="0.3">
      <c r="A195" s="333" t="s">
        <v>295</v>
      </c>
      <c r="B195" s="334"/>
      <c r="C195" s="335"/>
      <c r="D195" s="33">
        <f>D194/(COUNT(B190:C193)*2)</f>
        <v>0.66666666666666663</v>
      </c>
    </row>
    <row r="197" spans="1:6" ht="18" x14ac:dyDescent="0.35">
      <c r="A197" s="64" t="s">
        <v>246</v>
      </c>
      <c r="B197" s="63"/>
      <c r="C197" s="63"/>
      <c r="D197" s="298">
        <v>0.8</v>
      </c>
      <c r="E197" s="287"/>
      <c r="F197" s="288"/>
    </row>
    <row r="198" spans="1:6" ht="22.5" x14ac:dyDescent="0.3">
      <c r="A198" s="35" t="s">
        <v>45</v>
      </c>
      <c r="B198" s="36"/>
      <c r="C198" s="37"/>
      <c r="D198" s="38">
        <f>SUM(D194,D186,D177,D169,D161,D63,D52,D33,D22,D118,D149,D133,D102,D84,D42)</f>
        <v>221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0.9692982456140351</v>
      </c>
    </row>
  </sheetData>
  <sheetProtection algorithmName="SHA-512" hashValue="pkEfh66m3SsqLnMPi5jT1Lx0oBVk3XkVx6ll7sRh7hQcEmPzUvmHUqL/7IOioxkmFRjR7H4WC5wYpIICfkwfuA==" saltValue="q0eFNjNak4iijE93uj3QWQ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3" orientation="portrait" r:id="rId1"/>
  <rowBreaks count="2" manualBreakCount="2">
    <brk id="85" max="5" man="1"/>
    <brk id="170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100" zoomScale="60" workbookViewId="0">
      <selection activeCell="C1" sqref="A1:G75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6"/>
      <c r="E1" s="326"/>
      <c r="F1" s="326"/>
      <c r="G1" s="326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27" t="s">
        <v>179</v>
      </c>
      <c r="B7" s="327"/>
      <c r="C7" s="327"/>
      <c r="D7" s="327"/>
      <c r="E7" s="327"/>
      <c r="F7" s="327"/>
      <c r="G7" s="125"/>
    </row>
    <row r="8" spans="1:7" ht="29.25" x14ac:dyDescent="0.45">
      <c r="A8" s="328" t="str">
        <f>'Page de garde'!D18</f>
        <v>Lac 2</v>
      </c>
      <c r="B8" s="328"/>
      <c r="C8" s="328"/>
      <c r="D8" s="328"/>
      <c r="E8" s="328"/>
      <c r="F8" s="328"/>
      <c r="G8" s="125"/>
    </row>
    <row r="9" spans="1:7" ht="24" x14ac:dyDescent="0.45">
      <c r="A9" s="14" t="s">
        <v>42</v>
      </c>
      <c r="B9" s="329"/>
      <c r="C9" s="329"/>
      <c r="D9" s="329"/>
      <c r="E9" s="329"/>
      <c r="F9" s="329"/>
      <c r="G9" s="125"/>
    </row>
    <row r="10" spans="1:7" ht="24" x14ac:dyDescent="0.45">
      <c r="A10" s="15" t="s">
        <v>44</v>
      </c>
      <c r="B10" s="330"/>
      <c r="C10" s="330"/>
      <c r="D10" s="330"/>
      <c r="E10" s="330"/>
      <c r="F10" s="330"/>
      <c r="G10" s="125"/>
    </row>
    <row r="11" spans="1:7" ht="24" x14ac:dyDescent="0.45">
      <c r="A11" s="14" t="s">
        <v>43</v>
      </c>
      <c r="B11" s="325"/>
      <c r="C11" s="325"/>
      <c r="D11" s="325"/>
      <c r="E11" s="325"/>
      <c r="F11" s="325"/>
      <c r="G11" s="125"/>
    </row>
    <row r="12" spans="1:7" ht="24" x14ac:dyDescent="0.45">
      <c r="A12" s="14" t="s">
        <v>239</v>
      </c>
      <c r="B12" s="323">
        <f>D549</f>
        <v>0</v>
      </c>
      <c r="C12" s="323"/>
      <c r="D12" s="323"/>
      <c r="E12" s="323"/>
      <c r="F12" s="323"/>
      <c r="G12" s="125"/>
    </row>
    <row r="13" spans="1:7" ht="22.5" x14ac:dyDescent="0.45">
      <c r="D13" s="324"/>
      <c r="E13" s="324"/>
      <c r="F13" s="324"/>
      <c r="G13" s="32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7" t="s">
        <v>30</v>
      </c>
      <c r="B17" s="308" t="s">
        <v>31</v>
      </c>
      <c r="C17" s="308"/>
      <c r="D17" s="308" t="s">
        <v>46</v>
      </c>
      <c r="E17" s="309" t="s">
        <v>310</v>
      </c>
      <c r="F17" s="309" t="s">
        <v>358</v>
      </c>
    </row>
    <row r="18" spans="1:8" ht="16.5" customHeight="1" x14ac:dyDescent="0.3">
      <c r="A18" s="307"/>
      <c r="B18" s="41" t="s">
        <v>34</v>
      </c>
      <c r="C18" s="41" t="s">
        <v>33</v>
      </c>
      <c r="D18" s="308"/>
      <c r="E18" s="309"/>
      <c r="F18" s="309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7" t="s">
        <v>379</v>
      </c>
      <c r="B38" s="318"/>
      <c r="C38" s="318"/>
      <c r="D38" s="318"/>
      <c r="E38" s="318"/>
      <c r="F38" s="319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COUNTIF('A1 Exploitation'!F21:F40,"ok")</f>
        <v>0</v>
      </c>
      <c r="F41" s="283">
        <f>COUNTA('A1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07" t="s">
        <v>30</v>
      </c>
      <c r="B50" s="308" t="s">
        <v>31</v>
      </c>
      <c r="C50" s="308"/>
      <c r="D50" s="308" t="s">
        <v>46</v>
      </c>
      <c r="E50" s="309" t="s">
        <v>310</v>
      </c>
      <c r="F50" s="309" t="s">
        <v>360</v>
      </c>
      <c r="G50" s="127"/>
    </row>
    <row r="51" spans="1:7" x14ac:dyDescent="0.3">
      <c r="A51" s="307"/>
      <c r="B51" s="41" t="s">
        <v>34</v>
      </c>
      <c r="C51" s="41" t="s">
        <v>33</v>
      </c>
      <c r="D51" s="308"/>
      <c r="E51" s="309"/>
      <c r="F51" s="309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4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7" t="s">
        <v>379</v>
      </c>
      <c r="B94" s="318"/>
      <c r="C94" s="318"/>
      <c r="D94" s="318"/>
      <c r="E94" s="318"/>
      <c r="F94" s="319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COUNTIF('A1 Exploitation'!F53:F98,"ok")</f>
        <v>0</v>
      </c>
      <c r="F99" s="283">
        <f>COUNTA('A1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07" t="s">
        <v>30</v>
      </c>
      <c r="B107" s="308" t="s">
        <v>31</v>
      </c>
      <c r="C107" s="308"/>
      <c r="D107" s="308" t="s">
        <v>46</v>
      </c>
      <c r="E107" s="309" t="s">
        <v>310</v>
      </c>
      <c r="F107" s="309" t="s">
        <v>360</v>
      </c>
    </row>
    <row r="108" spans="1:7" x14ac:dyDescent="0.3">
      <c r="A108" s="307"/>
      <c r="B108" s="41" t="s">
        <v>34</v>
      </c>
      <c r="C108" s="41" t="s">
        <v>33</v>
      </c>
      <c r="D108" s="308"/>
      <c r="E108" s="309"/>
      <c r="F108" s="309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0" t="s">
        <v>379</v>
      </c>
      <c r="B148" s="321"/>
      <c r="C148" s="321"/>
      <c r="D148" s="322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COUNTIF('A1 Exploitation'!F110:F152,"ok")</f>
        <v>0</v>
      </c>
      <c r="F153" s="283">
        <f>COUNTA('A1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07" t="s">
        <v>30</v>
      </c>
      <c r="B162" s="308" t="s">
        <v>31</v>
      </c>
      <c r="C162" s="308"/>
      <c r="D162" s="308" t="s">
        <v>46</v>
      </c>
      <c r="E162" s="309" t="s">
        <v>310</v>
      </c>
      <c r="F162" s="309" t="s">
        <v>360</v>
      </c>
      <c r="G162" s="127"/>
    </row>
    <row r="163" spans="1:7" x14ac:dyDescent="0.3">
      <c r="A163" s="307"/>
      <c r="B163" s="41" t="s">
        <v>34</v>
      </c>
      <c r="C163" s="41" t="s">
        <v>33</v>
      </c>
      <c r="D163" s="308"/>
      <c r="E163" s="309"/>
      <c r="F163" s="309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3" t="s">
        <v>379</v>
      </c>
      <c r="B195" s="313"/>
      <c r="C195" s="313"/>
      <c r="D195" s="313"/>
      <c r="E195" s="313"/>
      <c r="F195" s="313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COUNTIF('A1 Exploitation'!F165:F199,"ok")</f>
        <v>0</v>
      </c>
      <c r="F200" s="283">
        <f>COUNTA('A1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07" t="s">
        <v>30</v>
      </c>
      <c r="B209" s="308" t="s">
        <v>31</v>
      </c>
      <c r="C209" s="308"/>
      <c r="D209" s="308" t="s">
        <v>46</v>
      </c>
      <c r="E209" s="309" t="s">
        <v>310</v>
      </c>
      <c r="F209" s="309" t="s">
        <v>360</v>
      </c>
      <c r="G209" s="127"/>
    </row>
    <row r="210" spans="1:7" x14ac:dyDescent="0.3">
      <c r="A210" s="307"/>
      <c r="B210" s="41" t="s">
        <v>34</v>
      </c>
      <c r="C210" s="41" t="s">
        <v>33</v>
      </c>
      <c r="D210" s="308"/>
      <c r="E210" s="309"/>
      <c r="F210" s="309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3" t="s">
        <v>379</v>
      </c>
      <c r="B256" s="313"/>
      <c r="C256" s="313"/>
      <c r="D256" s="313"/>
      <c r="E256" s="313"/>
      <c r="F256" s="313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COUNTIF('A1 Exploitation'!F212:F260,"ok")</f>
        <v>0</v>
      </c>
      <c r="F261" s="283">
        <f>COUNTA('A1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07" t="s">
        <v>30</v>
      </c>
      <c r="B270" s="308" t="s">
        <v>31</v>
      </c>
      <c r="C270" s="308"/>
      <c r="D270" s="308" t="s">
        <v>46</v>
      </c>
      <c r="E270" s="309" t="s">
        <v>310</v>
      </c>
      <c r="F270" s="309" t="s">
        <v>360</v>
      </c>
      <c r="G270" s="214"/>
    </row>
    <row r="271" spans="1:7" s="16" customFormat="1" x14ac:dyDescent="0.3">
      <c r="A271" s="307"/>
      <c r="B271" s="41" t="s">
        <v>34</v>
      </c>
      <c r="C271" s="41" t="s">
        <v>33</v>
      </c>
      <c r="D271" s="308"/>
      <c r="E271" s="309"/>
      <c r="F271" s="309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4" t="s">
        <v>396</v>
      </c>
      <c r="B308" s="315"/>
      <c r="C308" s="315"/>
      <c r="D308" s="315"/>
      <c r="E308" s="315"/>
      <c r="F308" s="316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COUNTIF('A1 Exploitation'!F273:F312,"ok")</f>
        <v>0</v>
      </c>
      <c r="F313" s="283">
        <f>COUNTA('A1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07" t="s">
        <v>30</v>
      </c>
      <c r="B322" s="308" t="s">
        <v>31</v>
      </c>
      <c r="C322" s="308"/>
      <c r="D322" s="308" t="s">
        <v>46</v>
      </c>
      <c r="E322" s="309" t="s">
        <v>310</v>
      </c>
      <c r="F322" s="309" t="s">
        <v>360</v>
      </c>
      <c r="G322" s="127"/>
    </row>
    <row r="323" spans="1:7" x14ac:dyDescent="0.3">
      <c r="A323" s="307"/>
      <c r="B323" s="41" t="s">
        <v>34</v>
      </c>
      <c r="C323" s="41" t="s">
        <v>33</v>
      </c>
      <c r="D323" s="308"/>
      <c r="E323" s="309"/>
      <c r="F323" s="309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4" t="s">
        <v>379</v>
      </c>
      <c r="B349" s="315"/>
      <c r="C349" s="315"/>
      <c r="D349" s="315"/>
      <c r="E349" s="315"/>
      <c r="F349" s="315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COUNTIF('A1 Exploitation'!F325:F352,"ok")</f>
        <v>0</v>
      </c>
      <c r="F353" s="283">
        <f>COUNTA('A1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07" t="s">
        <v>30</v>
      </c>
      <c r="B362" s="308" t="s">
        <v>31</v>
      </c>
      <c r="C362" s="308"/>
      <c r="D362" s="308" t="s">
        <v>46</v>
      </c>
      <c r="E362" s="309" t="s">
        <v>310</v>
      </c>
      <c r="F362" s="309" t="s">
        <v>360</v>
      </c>
      <c r="G362" s="127"/>
    </row>
    <row r="363" spans="1:7" x14ac:dyDescent="0.3">
      <c r="A363" s="307"/>
      <c r="B363" s="41" t="s">
        <v>34</v>
      </c>
      <c r="C363" s="41" t="s">
        <v>33</v>
      </c>
      <c r="D363" s="308"/>
      <c r="E363" s="309"/>
      <c r="F363" s="309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3" t="s">
        <v>379</v>
      </c>
      <c r="B383" s="313"/>
      <c r="C383" s="313"/>
      <c r="D383" s="313"/>
      <c r="E383" s="313"/>
      <c r="F383" s="313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COUNTIF('A1 Exploitation'!F365:F385,"ok")</f>
        <v>0</v>
      </c>
      <c r="F386" s="283">
        <f>COUNTA('A1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07" t="s">
        <v>30</v>
      </c>
      <c r="B395" s="308" t="s">
        <v>31</v>
      </c>
      <c r="C395" s="308"/>
      <c r="D395" s="308" t="s">
        <v>46</v>
      </c>
      <c r="E395" s="309" t="s">
        <v>310</v>
      </c>
      <c r="F395" s="309" t="s">
        <v>360</v>
      </c>
      <c r="G395" s="127"/>
    </row>
    <row r="396" spans="1:7" x14ac:dyDescent="0.3">
      <c r="A396" s="307"/>
      <c r="B396" s="41" t="s">
        <v>34</v>
      </c>
      <c r="C396" s="41" t="s">
        <v>33</v>
      </c>
      <c r="D396" s="308"/>
      <c r="E396" s="309"/>
      <c r="F396" s="309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3" t="s">
        <v>379</v>
      </c>
      <c r="B435" s="313"/>
      <c r="C435" s="313"/>
      <c r="D435" s="313"/>
      <c r="E435" s="313"/>
      <c r="F435" s="313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COUNTIF('A1 Exploitation'!F398:F438,"ok")</f>
        <v>0</v>
      </c>
      <c r="F439" s="283">
        <f>COUNTA('A1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07" t="s">
        <v>30</v>
      </c>
      <c r="B448" s="308" t="s">
        <v>31</v>
      </c>
      <c r="C448" s="308"/>
      <c r="D448" s="308" t="s">
        <v>46</v>
      </c>
      <c r="E448" s="309" t="s">
        <v>310</v>
      </c>
      <c r="F448" s="309" t="s">
        <v>360</v>
      </c>
      <c r="G448" s="127"/>
    </row>
    <row r="449" spans="1:6" x14ac:dyDescent="0.3">
      <c r="A449" s="307"/>
      <c r="B449" s="41" t="s">
        <v>34</v>
      </c>
      <c r="C449" s="41" t="s">
        <v>33</v>
      </c>
      <c r="D449" s="308"/>
      <c r="E449" s="309"/>
      <c r="F449" s="309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0" t="s">
        <v>379</v>
      </c>
      <c r="B471" s="311"/>
      <c r="C471" s="311"/>
      <c r="D471" s="311"/>
      <c r="E471" s="311"/>
      <c r="F471" s="311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COUNTIF('A1 Exploitation'!F451:F475,"ok")</f>
        <v>0</v>
      </c>
      <c r="F476" s="283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2" t="s">
        <v>367</v>
      </c>
      <c r="B483" s="312"/>
      <c r="C483" s="312"/>
      <c r="D483" s="312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07" t="s">
        <v>30</v>
      </c>
      <c r="B485" s="308" t="s">
        <v>31</v>
      </c>
      <c r="C485" s="308"/>
      <c r="D485" s="308" t="s">
        <v>46</v>
      </c>
      <c r="E485" s="309" t="s">
        <v>310</v>
      </c>
      <c r="F485" s="309" t="s">
        <v>360</v>
      </c>
      <c r="G485" s="127"/>
    </row>
    <row r="486" spans="1:7" x14ac:dyDescent="0.3">
      <c r="A486" s="307"/>
      <c r="B486" s="41" t="s">
        <v>34</v>
      </c>
      <c r="C486" s="41" t="s">
        <v>33</v>
      </c>
      <c r="D486" s="308"/>
      <c r="E486" s="309"/>
      <c r="F486" s="309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COUNTIF('A1 Exploitation'!F488:F497,"ok")</f>
        <v>0</v>
      </c>
      <c r="F498" s="283">
        <f>COUNTA('A1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07" t="s">
        <v>30</v>
      </c>
      <c r="B507" s="308" t="s">
        <v>31</v>
      </c>
      <c r="C507" s="308"/>
      <c r="D507" s="308" t="s">
        <v>46</v>
      </c>
      <c r="E507" s="309" t="s">
        <v>310</v>
      </c>
      <c r="F507" s="309" t="s">
        <v>360</v>
      </c>
      <c r="G507" s="127"/>
    </row>
    <row r="508" spans="1:7" x14ac:dyDescent="0.3">
      <c r="A508" s="307"/>
      <c r="B508" s="41" t="s">
        <v>34</v>
      </c>
      <c r="C508" s="41" t="s">
        <v>33</v>
      </c>
      <c r="D508" s="350"/>
      <c r="E508" s="309"/>
      <c r="F508" s="309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COUNTIF('A1 Exploitation'!F509:F511,"ok")</f>
        <v>0</v>
      </c>
      <c r="F512" s="285">
        <f>COUNTA('A1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07" t="s">
        <v>30</v>
      </c>
      <c r="B518" s="308" t="s">
        <v>31</v>
      </c>
      <c r="C518" s="308"/>
      <c r="D518" s="308" t="s">
        <v>46</v>
      </c>
      <c r="E518" s="309" t="s">
        <v>310</v>
      </c>
      <c r="F518" s="309" t="s">
        <v>360</v>
      </c>
      <c r="G518" s="127"/>
    </row>
    <row r="519" spans="1:7" x14ac:dyDescent="0.3">
      <c r="A519" s="307"/>
      <c r="B519" s="41" t="s">
        <v>34</v>
      </c>
      <c r="C519" s="41" t="s">
        <v>33</v>
      </c>
      <c r="D519" s="350"/>
      <c r="E519" s="309"/>
      <c r="F519" s="309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COUNTIF('A1 Exploitation'!F520:F531,"ok")</f>
        <v>0</v>
      </c>
      <c r="F532" s="283">
        <f>COUNTIF('A1 Exploitation'!F520:F531,"ok")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07" t="s">
        <v>30</v>
      </c>
      <c r="B538" s="308" t="s">
        <v>31</v>
      </c>
      <c r="C538" s="308"/>
      <c r="D538" s="308" t="s">
        <v>46</v>
      </c>
      <c r="E538" s="309" t="s">
        <v>310</v>
      </c>
      <c r="F538" s="309" t="s">
        <v>360</v>
      </c>
      <c r="G538" s="127"/>
    </row>
    <row r="539" spans="1:7" x14ac:dyDescent="0.3">
      <c r="A539" s="307"/>
      <c r="B539" s="41" t="s">
        <v>34</v>
      </c>
      <c r="C539" s="41" t="s">
        <v>33</v>
      </c>
      <c r="D539" s="350"/>
      <c r="E539" s="309"/>
      <c r="F539" s="309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COUNTIF('A1 Exploitation'!F540:F542,"ok")</f>
        <v>0</v>
      </c>
      <c r="F543" s="283">
        <f>COUNTA('A2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55" zoomScale="60" zoomScaleNormal="90" workbookViewId="0">
      <selection activeCell="B8" sqref="B8:F11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6"/>
      <c r="E1" s="326"/>
      <c r="F1" s="326"/>
      <c r="G1" s="326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7" t="s">
        <v>50</v>
      </c>
      <c r="B6" s="347"/>
      <c r="C6" s="347"/>
      <c r="D6" s="347"/>
      <c r="E6" s="347"/>
      <c r="F6" s="347"/>
      <c r="G6" s="125"/>
    </row>
    <row r="7" spans="1:7" s="12" customFormat="1" ht="21.75" customHeight="1" x14ac:dyDescent="0.45">
      <c r="A7" s="328" t="str">
        <f>'A2 Exploitation'!A8:F8</f>
        <v>Lac 2</v>
      </c>
      <c r="B7" s="328"/>
      <c r="C7" s="328"/>
      <c r="D7" s="328"/>
      <c r="E7" s="328"/>
      <c r="F7" s="328"/>
      <c r="G7" s="125"/>
    </row>
    <row r="8" spans="1:7" s="12" customFormat="1" ht="24" x14ac:dyDescent="0.45">
      <c r="A8" s="14" t="s">
        <v>42</v>
      </c>
      <c r="B8" s="348">
        <f>'A2 Exploitation'!B9:F9</f>
        <v>0</v>
      </c>
      <c r="C8" s="348"/>
      <c r="D8" s="348"/>
      <c r="E8" s="348"/>
      <c r="F8" s="348"/>
      <c r="G8" s="125"/>
    </row>
    <row r="9" spans="1:7" s="12" customFormat="1" ht="24" x14ac:dyDescent="0.45">
      <c r="A9" s="15" t="s">
        <v>44</v>
      </c>
      <c r="B9" s="349">
        <f>'A2 Exploitation'!B10:F10</f>
        <v>0</v>
      </c>
      <c r="C9" s="349"/>
      <c r="D9" s="349"/>
      <c r="E9" s="349"/>
      <c r="F9" s="349"/>
      <c r="G9" s="125"/>
    </row>
    <row r="10" spans="1:7" s="12" customFormat="1" ht="24" x14ac:dyDescent="0.45">
      <c r="A10" s="14" t="s">
        <v>43</v>
      </c>
      <c r="B10" s="346">
        <f>'A2 Exploitation'!B11:F11</f>
        <v>0</v>
      </c>
      <c r="C10" s="346"/>
      <c r="D10" s="346"/>
      <c r="E10" s="346"/>
      <c r="F10" s="346"/>
      <c r="G10" s="125"/>
    </row>
    <row r="11" spans="1:7" s="12" customFormat="1" ht="24" x14ac:dyDescent="0.45">
      <c r="A11" s="14" t="s">
        <v>294</v>
      </c>
      <c r="B11" s="345">
        <f>D199</f>
        <v>0</v>
      </c>
      <c r="C11" s="345"/>
      <c r="D11" s="345"/>
      <c r="E11" s="345"/>
      <c r="F11" s="345"/>
      <c r="G11" s="125"/>
    </row>
    <row r="12" spans="1:7" s="12" customFormat="1" ht="22.5" x14ac:dyDescent="0.45">
      <c r="A12" s="11"/>
      <c r="D12" s="324"/>
      <c r="E12" s="324"/>
      <c r="F12" s="324"/>
      <c r="G12" s="324"/>
    </row>
    <row r="13" spans="1:7" s="12" customFormat="1" ht="11.25" customHeight="1" x14ac:dyDescent="0.3">
      <c r="A13" s="307" t="s">
        <v>30</v>
      </c>
      <c r="B13" s="308" t="s">
        <v>31</v>
      </c>
      <c r="C13" s="308"/>
      <c r="D13" s="308" t="s">
        <v>46</v>
      </c>
      <c r="E13" s="308" t="s">
        <v>190</v>
      </c>
      <c r="F13" s="308" t="s">
        <v>191</v>
      </c>
      <c r="G13" s="112"/>
    </row>
    <row r="14" spans="1:7" s="12" customFormat="1" ht="12.75" customHeight="1" x14ac:dyDescent="0.3">
      <c r="A14" s="307"/>
      <c r="B14" s="34" t="s">
        <v>34</v>
      </c>
      <c r="C14" s="34" t="s">
        <v>33</v>
      </c>
      <c r="D14" s="308"/>
      <c r="E14" s="308"/>
      <c r="F14" s="308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0" t="s">
        <v>0</v>
      </c>
      <c r="B16" s="341"/>
      <c r="C16" s="341"/>
      <c r="D16" s="341"/>
      <c r="E16" s="341"/>
      <c r="F16" s="341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2" t="s">
        <v>36</v>
      </c>
      <c r="B22" s="338"/>
      <c r="C22" s="339"/>
      <c r="D22" s="250">
        <f>SUM(B17:C21)</f>
        <v>0</v>
      </c>
    </row>
    <row r="23" spans="1:7" x14ac:dyDescent="0.3">
      <c r="A23" s="333" t="s">
        <v>295</v>
      </c>
      <c r="B23" s="334"/>
      <c r="C23" s="335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1" t="s">
        <v>4</v>
      </c>
      <c r="B25" s="332"/>
      <c r="C25" s="332"/>
      <c r="D25" s="332"/>
      <c r="E25" s="332"/>
      <c r="F25" s="332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3" t="s">
        <v>36</v>
      </c>
      <c r="B33" s="334"/>
      <c r="C33" s="335"/>
      <c r="D33" s="248">
        <f>SUM(B26:C32)</f>
        <v>0</v>
      </c>
    </row>
    <row r="34" spans="1:7" x14ac:dyDescent="0.3">
      <c r="A34" s="333" t="s">
        <v>295</v>
      </c>
      <c r="B34" s="334"/>
      <c r="C34" s="335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1" t="s">
        <v>219</v>
      </c>
      <c r="B36" s="332"/>
      <c r="C36" s="332"/>
      <c r="D36" s="332"/>
      <c r="E36" s="332"/>
      <c r="F36" s="332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3" t="s">
        <v>36</v>
      </c>
      <c r="B42" s="334"/>
      <c r="C42" s="335"/>
      <c r="D42" s="248">
        <f>SUM(B37:C41)</f>
        <v>0</v>
      </c>
      <c r="E42" s="13"/>
      <c r="F42" s="13"/>
      <c r="G42" s="126"/>
    </row>
    <row r="43" spans="1:7" s="22" customFormat="1" x14ac:dyDescent="0.3">
      <c r="A43" s="333" t="s">
        <v>295</v>
      </c>
      <c r="B43" s="334"/>
      <c r="C43" s="335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3" t="s">
        <v>21</v>
      </c>
      <c r="B45" s="344"/>
      <c r="C45" s="344"/>
      <c r="D45" s="344"/>
      <c r="E45" s="344"/>
      <c r="F45" s="344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3" t="s">
        <v>36</v>
      </c>
      <c r="B52" s="334"/>
      <c r="C52" s="335"/>
      <c r="D52" s="248">
        <f>SUM(B46:C51)</f>
        <v>0</v>
      </c>
    </row>
    <row r="53" spans="1:7" x14ac:dyDescent="0.3">
      <c r="A53" s="333" t="s">
        <v>295</v>
      </c>
      <c r="B53" s="334"/>
      <c r="C53" s="335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1" t="s">
        <v>8</v>
      </c>
      <c r="B55" s="332"/>
      <c r="C55" s="332"/>
      <c r="D55" s="332"/>
      <c r="E55" s="332"/>
      <c r="F55" s="332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3" t="s">
        <v>36</v>
      </c>
      <c r="B63" s="334"/>
      <c r="C63" s="335"/>
      <c r="D63" s="248">
        <f>SUM(B56:C62)</f>
        <v>0</v>
      </c>
    </row>
    <row r="64" spans="1:7" x14ac:dyDescent="0.3">
      <c r="A64" s="333" t="s">
        <v>295</v>
      </c>
      <c r="B64" s="334"/>
      <c r="C64" s="335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1" t="s">
        <v>130</v>
      </c>
      <c r="B66" s="332"/>
      <c r="C66" s="332"/>
      <c r="D66" s="332"/>
      <c r="E66" s="332"/>
      <c r="F66" s="332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3" t="s">
        <v>36</v>
      </c>
      <c r="B84" s="334"/>
      <c r="C84" s="335"/>
      <c r="D84" s="248">
        <f>SUM(B67:C83)</f>
        <v>0</v>
      </c>
    </row>
    <row r="85" spans="1:7" x14ac:dyDescent="0.3">
      <c r="A85" s="333" t="s">
        <v>295</v>
      </c>
      <c r="B85" s="334"/>
      <c r="C85" s="335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1" t="s">
        <v>211</v>
      </c>
      <c r="B87" s="332"/>
      <c r="C87" s="332"/>
      <c r="D87" s="332"/>
      <c r="E87" s="332"/>
      <c r="F87" s="332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3" t="s">
        <v>36</v>
      </c>
      <c r="B102" s="334"/>
      <c r="C102" s="335"/>
      <c r="D102" s="248">
        <f>SUM(B88:C101)</f>
        <v>0</v>
      </c>
    </row>
    <row r="103" spans="1:7" x14ac:dyDescent="0.3">
      <c r="A103" s="333" t="s">
        <v>295</v>
      </c>
      <c r="B103" s="334"/>
      <c r="C103" s="335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1" t="s">
        <v>212</v>
      </c>
      <c r="B106" s="332"/>
      <c r="C106" s="332"/>
      <c r="D106" s="332"/>
      <c r="E106" s="332"/>
      <c r="F106" s="332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3" t="s">
        <v>36</v>
      </c>
      <c r="B118" s="334"/>
      <c r="C118" s="335"/>
      <c r="D118" s="248">
        <f>SUM(B107:C117)</f>
        <v>0</v>
      </c>
      <c r="E118" s="13"/>
      <c r="F118" s="13"/>
      <c r="G118" s="126"/>
    </row>
    <row r="119" spans="1:7" s="22" customFormat="1" x14ac:dyDescent="0.3">
      <c r="A119" s="333" t="s">
        <v>295</v>
      </c>
      <c r="B119" s="334"/>
      <c r="C119" s="335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1" t="s">
        <v>185</v>
      </c>
      <c r="B121" s="332"/>
      <c r="C121" s="332"/>
      <c r="D121" s="332"/>
      <c r="E121" s="332"/>
      <c r="F121" s="332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3" t="s">
        <v>36</v>
      </c>
      <c r="B133" s="334"/>
      <c r="C133" s="335"/>
      <c r="D133" s="248">
        <f>SUM(B122:C132)</f>
        <v>0</v>
      </c>
    </row>
    <row r="134" spans="1:7" x14ac:dyDescent="0.3">
      <c r="A134" s="333" t="s">
        <v>295</v>
      </c>
      <c r="B134" s="334"/>
      <c r="C134" s="335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1" t="s">
        <v>71</v>
      </c>
      <c r="B136" s="332"/>
      <c r="C136" s="332"/>
      <c r="D136" s="332"/>
      <c r="E136" s="332"/>
      <c r="F136" s="332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3" t="s">
        <v>36</v>
      </c>
      <c r="B149" s="334"/>
      <c r="C149" s="335"/>
      <c r="D149" s="248">
        <f>SUM(B137:C148)</f>
        <v>0</v>
      </c>
    </row>
    <row r="150" spans="1:7" x14ac:dyDescent="0.3">
      <c r="A150" s="333" t="s">
        <v>295</v>
      </c>
      <c r="B150" s="334"/>
      <c r="C150" s="335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1" t="s">
        <v>217</v>
      </c>
      <c r="B152" s="332"/>
      <c r="C152" s="332"/>
      <c r="D152" s="332"/>
      <c r="E152" s="332"/>
      <c r="F152" s="332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3" t="s">
        <v>36</v>
      </c>
      <c r="B161" s="338"/>
      <c r="C161" s="339"/>
      <c r="D161" s="250">
        <f>SUM(B153:C160)</f>
        <v>0</v>
      </c>
    </row>
    <row r="162" spans="1:7" x14ac:dyDescent="0.3">
      <c r="A162" s="333" t="s">
        <v>295</v>
      </c>
      <c r="B162" s="334"/>
      <c r="C162" s="335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1" t="s">
        <v>77</v>
      </c>
      <c r="B164" s="332"/>
      <c r="C164" s="332"/>
      <c r="D164" s="332"/>
      <c r="E164" s="332"/>
      <c r="F164" s="332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3" t="s">
        <v>36</v>
      </c>
      <c r="B169" s="334"/>
      <c r="C169" s="335"/>
      <c r="D169" s="248">
        <f>SUM(B165:C168)</f>
        <v>0</v>
      </c>
    </row>
    <row r="170" spans="1:7" x14ac:dyDescent="0.3">
      <c r="A170" s="333" t="s">
        <v>295</v>
      </c>
      <c r="B170" s="334"/>
      <c r="C170" s="335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6" t="s">
        <v>17</v>
      </c>
      <c r="B172" s="337"/>
      <c r="C172" s="337"/>
      <c r="D172" s="337"/>
      <c r="E172" s="337"/>
      <c r="F172" s="337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3" t="s">
        <v>36</v>
      </c>
      <c r="B177" s="334"/>
      <c r="C177" s="335"/>
      <c r="D177" s="248">
        <f>SUM(B173:C176)</f>
        <v>0</v>
      </c>
    </row>
    <row r="178" spans="1:7" x14ac:dyDescent="0.3">
      <c r="A178" s="333" t="s">
        <v>295</v>
      </c>
      <c r="B178" s="334"/>
      <c r="C178" s="335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1" t="s">
        <v>78</v>
      </c>
      <c r="B180" s="332"/>
      <c r="C180" s="332"/>
      <c r="D180" s="332"/>
      <c r="E180" s="332"/>
      <c r="F180" s="332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3" t="s">
        <v>36</v>
      </c>
      <c r="B186" s="334"/>
      <c r="C186" s="335"/>
      <c r="D186" s="248">
        <f>SUM(B181:C185)</f>
        <v>0</v>
      </c>
    </row>
    <row r="187" spans="1:7" x14ac:dyDescent="0.3">
      <c r="A187" s="333" t="s">
        <v>295</v>
      </c>
      <c r="B187" s="334"/>
      <c r="C187" s="335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1" t="s">
        <v>216</v>
      </c>
      <c r="B189" s="332"/>
      <c r="C189" s="332"/>
      <c r="D189" s="332"/>
      <c r="E189" s="332"/>
      <c r="F189" s="332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3" t="s">
        <v>36</v>
      </c>
      <c r="B194" s="334"/>
      <c r="C194" s="335"/>
      <c r="D194" s="54">
        <f>SUM(B190:C193)</f>
        <v>0</v>
      </c>
    </row>
    <row r="195" spans="1:6" x14ac:dyDescent="0.3">
      <c r="A195" s="333" t="s">
        <v>295</v>
      </c>
      <c r="B195" s="334"/>
      <c r="C195" s="335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COUNTIF('A1 Technique'!F17:F193,"ok")</f>
        <v>0</v>
      </c>
      <c r="F197" s="288">
        <f>COUNTA('A1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6"/>
      <c r="E1" s="326"/>
      <c r="F1" s="326"/>
      <c r="G1" s="326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27" t="s">
        <v>179</v>
      </c>
      <c r="B7" s="327"/>
      <c r="C7" s="327"/>
      <c r="D7" s="327"/>
      <c r="E7" s="327"/>
      <c r="F7" s="327"/>
      <c r="G7" s="125"/>
    </row>
    <row r="8" spans="1:7" ht="29.25" x14ac:dyDescent="0.45">
      <c r="A8" s="328" t="str">
        <f>'Page de garde'!D18</f>
        <v>Lac 2</v>
      </c>
      <c r="B8" s="328"/>
      <c r="C8" s="328"/>
      <c r="D8" s="328"/>
      <c r="E8" s="328"/>
      <c r="F8" s="328"/>
      <c r="G8" s="125"/>
    </row>
    <row r="9" spans="1:7" ht="24" x14ac:dyDescent="0.45">
      <c r="A9" s="14" t="s">
        <v>42</v>
      </c>
      <c r="B9" s="329"/>
      <c r="C9" s="329"/>
      <c r="D9" s="329"/>
      <c r="E9" s="329"/>
      <c r="F9" s="329"/>
      <c r="G9" s="125"/>
    </row>
    <row r="10" spans="1:7" ht="24" x14ac:dyDescent="0.45">
      <c r="A10" s="15" t="s">
        <v>44</v>
      </c>
      <c r="B10" s="330"/>
      <c r="C10" s="330"/>
      <c r="D10" s="330"/>
      <c r="E10" s="330"/>
      <c r="F10" s="330"/>
      <c r="G10" s="125"/>
    </row>
    <row r="11" spans="1:7" ht="24" x14ac:dyDescent="0.45">
      <c r="A11" s="14" t="s">
        <v>43</v>
      </c>
      <c r="B11" s="325"/>
      <c r="C11" s="325"/>
      <c r="D11" s="325"/>
      <c r="E11" s="325"/>
      <c r="F11" s="325"/>
      <c r="G11" s="125"/>
    </row>
    <row r="12" spans="1:7" ht="24" x14ac:dyDescent="0.45">
      <c r="A12" s="14" t="s">
        <v>239</v>
      </c>
      <c r="B12" s="323">
        <f>D549</f>
        <v>0</v>
      </c>
      <c r="C12" s="323"/>
      <c r="D12" s="323"/>
      <c r="E12" s="323"/>
      <c r="F12" s="323"/>
      <c r="G12" s="125"/>
    </row>
    <row r="13" spans="1:7" ht="22.5" x14ac:dyDescent="0.45">
      <c r="D13" s="324"/>
      <c r="E13" s="324"/>
      <c r="F13" s="324"/>
      <c r="G13" s="32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7" t="s">
        <v>30</v>
      </c>
      <c r="B17" s="308" t="s">
        <v>31</v>
      </c>
      <c r="C17" s="308"/>
      <c r="D17" s="308" t="s">
        <v>46</v>
      </c>
      <c r="E17" s="309" t="s">
        <v>310</v>
      </c>
      <c r="F17" s="309" t="s">
        <v>358</v>
      </c>
    </row>
    <row r="18" spans="1:8" ht="16.5" customHeight="1" x14ac:dyDescent="0.3">
      <c r="A18" s="307"/>
      <c r="B18" s="41" t="s">
        <v>34</v>
      </c>
      <c r="C18" s="41" t="s">
        <v>33</v>
      </c>
      <c r="D18" s="308"/>
      <c r="E18" s="309"/>
      <c r="F18" s="309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7" t="s">
        <v>379</v>
      </c>
      <c r="B38" s="318"/>
      <c r="C38" s="318"/>
      <c r="D38" s="318"/>
      <c r="E38" s="318"/>
      <c r="F38" s="319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07" t="s">
        <v>30</v>
      </c>
      <c r="B50" s="308" t="s">
        <v>31</v>
      </c>
      <c r="C50" s="308"/>
      <c r="D50" s="308" t="s">
        <v>46</v>
      </c>
      <c r="E50" s="309" t="s">
        <v>310</v>
      </c>
      <c r="F50" s="309" t="s">
        <v>360</v>
      </c>
      <c r="G50" s="127"/>
    </row>
    <row r="51" spans="1:7" x14ac:dyDescent="0.3">
      <c r="A51" s="307"/>
      <c r="B51" s="41" t="s">
        <v>34</v>
      </c>
      <c r="C51" s="41" t="s">
        <v>33</v>
      </c>
      <c r="D51" s="308"/>
      <c r="E51" s="309"/>
      <c r="F51" s="309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7" t="s">
        <v>379</v>
      </c>
      <c r="B94" s="318"/>
      <c r="C94" s="318"/>
      <c r="D94" s="318"/>
      <c r="E94" s="318"/>
      <c r="F94" s="319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07" t="s">
        <v>30</v>
      </c>
      <c r="B107" s="308" t="s">
        <v>31</v>
      </c>
      <c r="C107" s="308"/>
      <c r="D107" s="308" t="s">
        <v>46</v>
      </c>
      <c r="E107" s="309" t="s">
        <v>310</v>
      </c>
      <c r="F107" s="309" t="s">
        <v>360</v>
      </c>
    </row>
    <row r="108" spans="1:7" x14ac:dyDescent="0.3">
      <c r="A108" s="307"/>
      <c r="B108" s="41" t="s">
        <v>34</v>
      </c>
      <c r="C108" s="41" t="s">
        <v>33</v>
      </c>
      <c r="D108" s="308"/>
      <c r="E108" s="309"/>
      <c r="F108" s="309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0" t="s">
        <v>379</v>
      </c>
      <c r="B148" s="321"/>
      <c r="C148" s="321"/>
      <c r="D148" s="322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07" t="s">
        <v>30</v>
      </c>
      <c r="B162" s="308" t="s">
        <v>31</v>
      </c>
      <c r="C162" s="308"/>
      <c r="D162" s="308" t="s">
        <v>46</v>
      </c>
      <c r="E162" s="309" t="s">
        <v>310</v>
      </c>
      <c r="F162" s="309" t="s">
        <v>360</v>
      </c>
      <c r="G162" s="127"/>
    </row>
    <row r="163" spans="1:7" x14ac:dyDescent="0.3">
      <c r="A163" s="307"/>
      <c r="B163" s="41" t="s">
        <v>34</v>
      </c>
      <c r="C163" s="41" t="s">
        <v>33</v>
      </c>
      <c r="D163" s="308"/>
      <c r="E163" s="309"/>
      <c r="F163" s="309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3" t="s">
        <v>379</v>
      </c>
      <c r="B195" s="313"/>
      <c r="C195" s="313"/>
      <c r="D195" s="313"/>
      <c r="E195" s="313"/>
      <c r="F195" s="313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07" t="s">
        <v>30</v>
      </c>
      <c r="B209" s="308" t="s">
        <v>31</v>
      </c>
      <c r="C209" s="308"/>
      <c r="D209" s="308" t="s">
        <v>46</v>
      </c>
      <c r="E209" s="309" t="s">
        <v>310</v>
      </c>
      <c r="F209" s="309" t="s">
        <v>360</v>
      </c>
      <c r="G209" s="127"/>
    </row>
    <row r="210" spans="1:7" x14ac:dyDescent="0.3">
      <c r="A210" s="307"/>
      <c r="B210" s="41" t="s">
        <v>34</v>
      </c>
      <c r="C210" s="41" t="s">
        <v>33</v>
      </c>
      <c r="D210" s="308"/>
      <c r="E210" s="309"/>
      <c r="F210" s="309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3" t="s">
        <v>379</v>
      </c>
      <c r="B256" s="313"/>
      <c r="C256" s="313"/>
      <c r="D256" s="313"/>
      <c r="E256" s="313"/>
      <c r="F256" s="313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07" t="s">
        <v>30</v>
      </c>
      <c r="B270" s="308" t="s">
        <v>31</v>
      </c>
      <c r="C270" s="308"/>
      <c r="D270" s="308" t="s">
        <v>46</v>
      </c>
      <c r="E270" s="309" t="s">
        <v>310</v>
      </c>
      <c r="F270" s="309" t="s">
        <v>360</v>
      </c>
      <c r="G270" s="214"/>
    </row>
    <row r="271" spans="1:7" s="16" customFormat="1" x14ac:dyDescent="0.3">
      <c r="A271" s="307"/>
      <c r="B271" s="41" t="s">
        <v>34</v>
      </c>
      <c r="C271" s="41" t="s">
        <v>33</v>
      </c>
      <c r="D271" s="308"/>
      <c r="E271" s="309"/>
      <c r="F271" s="309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4" t="s">
        <v>396</v>
      </c>
      <c r="B308" s="315"/>
      <c r="C308" s="315"/>
      <c r="D308" s="315"/>
      <c r="E308" s="315"/>
      <c r="F308" s="316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07" t="s">
        <v>30</v>
      </c>
      <c r="B322" s="308" t="s">
        <v>31</v>
      </c>
      <c r="C322" s="308"/>
      <c r="D322" s="308" t="s">
        <v>46</v>
      </c>
      <c r="E322" s="309" t="s">
        <v>310</v>
      </c>
      <c r="F322" s="309" t="s">
        <v>360</v>
      </c>
      <c r="G322" s="127"/>
    </row>
    <row r="323" spans="1:7" x14ac:dyDescent="0.3">
      <c r="A323" s="307"/>
      <c r="B323" s="41" t="s">
        <v>34</v>
      </c>
      <c r="C323" s="41" t="s">
        <v>33</v>
      </c>
      <c r="D323" s="308"/>
      <c r="E323" s="309"/>
      <c r="F323" s="309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4" t="s">
        <v>379</v>
      </c>
      <c r="B349" s="315"/>
      <c r="C349" s="315"/>
      <c r="D349" s="315"/>
      <c r="E349" s="315"/>
      <c r="F349" s="315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07" t="s">
        <v>30</v>
      </c>
      <c r="B362" s="308" t="s">
        <v>31</v>
      </c>
      <c r="C362" s="308"/>
      <c r="D362" s="308" t="s">
        <v>46</v>
      </c>
      <c r="E362" s="309" t="s">
        <v>310</v>
      </c>
      <c r="F362" s="309" t="s">
        <v>360</v>
      </c>
      <c r="G362" s="127"/>
    </row>
    <row r="363" spans="1:7" x14ac:dyDescent="0.3">
      <c r="A363" s="307"/>
      <c r="B363" s="41" t="s">
        <v>34</v>
      </c>
      <c r="C363" s="41" t="s">
        <v>33</v>
      </c>
      <c r="D363" s="308"/>
      <c r="E363" s="309"/>
      <c r="F363" s="309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3" t="s">
        <v>379</v>
      </c>
      <c r="B383" s="313"/>
      <c r="C383" s="313"/>
      <c r="D383" s="313"/>
      <c r="E383" s="313"/>
      <c r="F383" s="313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07" t="s">
        <v>30</v>
      </c>
      <c r="B395" s="308" t="s">
        <v>31</v>
      </c>
      <c r="C395" s="308"/>
      <c r="D395" s="308" t="s">
        <v>46</v>
      </c>
      <c r="E395" s="309" t="s">
        <v>310</v>
      </c>
      <c r="F395" s="309" t="s">
        <v>360</v>
      </c>
      <c r="G395" s="127"/>
    </row>
    <row r="396" spans="1:7" x14ac:dyDescent="0.3">
      <c r="A396" s="307"/>
      <c r="B396" s="41" t="s">
        <v>34</v>
      </c>
      <c r="C396" s="41" t="s">
        <v>33</v>
      </c>
      <c r="D396" s="308"/>
      <c r="E396" s="309"/>
      <c r="F396" s="309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3" t="s">
        <v>379</v>
      </c>
      <c r="B435" s="313"/>
      <c r="C435" s="313"/>
      <c r="D435" s="313"/>
      <c r="E435" s="313"/>
      <c r="F435" s="313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07" t="s">
        <v>30</v>
      </c>
      <c r="B448" s="308" t="s">
        <v>31</v>
      </c>
      <c r="C448" s="308"/>
      <c r="D448" s="308" t="s">
        <v>46</v>
      </c>
      <c r="E448" s="309" t="s">
        <v>310</v>
      </c>
      <c r="F448" s="309" t="s">
        <v>360</v>
      </c>
      <c r="G448" s="127"/>
    </row>
    <row r="449" spans="1:6" x14ac:dyDescent="0.3">
      <c r="A449" s="307"/>
      <c r="B449" s="41" t="s">
        <v>34</v>
      </c>
      <c r="C449" s="41" t="s">
        <v>33</v>
      </c>
      <c r="D449" s="308"/>
      <c r="E449" s="309"/>
      <c r="F449" s="309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0" t="s">
        <v>379</v>
      </c>
      <c r="B471" s="311"/>
      <c r="C471" s="311"/>
      <c r="D471" s="311"/>
      <c r="E471" s="311"/>
      <c r="F471" s="311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2" t="s">
        <v>367</v>
      </c>
      <c r="B483" s="312"/>
      <c r="C483" s="312"/>
      <c r="D483" s="312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07" t="s">
        <v>30</v>
      </c>
      <c r="B485" s="308" t="s">
        <v>31</v>
      </c>
      <c r="C485" s="308"/>
      <c r="D485" s="308" t="s">
        <v>46</v>
      </c>
      <c r="E485" s="309" t="s">
        <v>310</v>
      </c>
      <c r="F485" s="309" t="s">
        <v>360</v>
      </c>
      <c r="G485" s="127"/>
    </row>
    <row r="486" spans="1:7" x14ac:dyDescent="0.3">
      <c r="A486" s="307"/>
      <c r="B486" s="41" t="s">
        <v>34</v>
      </c>
      <c r="C486" s="41" t="s">
        <v>33</v>
      </c>
      <c r="D486" s="308"/>
      <c r="E486" s="309"/>
      <c r="F486" s="309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07" t="s">
        <v>30</v>
      </c>
      <c r="B507" s="308" t="s">
        <v>31</v>
      </c>
      <c r="C507" s="308"/>
      <c r="D507" s="308" t="s">
        <v>46</v>
      </c>
      <c r="E507" s="309" t="s">
        <v>310</v>
      </c>
      <c r="F507" s="309" t="s">
        <v>360</v>
      </c>
      <c r="G507" s="127"/>
    </row>
    <row r="508" spans="1:7" x14ac:dyDescent="0.3">
      <c r="A508" s="307"/>
      <c r="B508" s="41" t="s">
        <v>34</v>
      </c>
      <c r="C508" s="41" t="s">
        <v>33</v>
      </c>
      <c r="D508" s="308"/>
      <c r="E508" s="309"/>
      <c r="F508" s="309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07" t="s">
        <v>30</v>
      </c>
      <c r="B518" s="308" t="s">
        <v>31</v>
      </c>
      <c r="C518" s="308"/>
      <c r="D518" s="308" t="s">
        <v>46</v>
      </c>
      <c r="E518" s="309" t="s">
        <v>310</v>
      </c>
      <c r="F518" s="309" t="s">
        <v>360</v>
      </c>
      <c r="G518" s="127"/>
    </row>
    <row r="519" spans="1:7" x14ac:dyDescent="0.3">
      <c r="A519" s="307"/>
      <c r="B519" s="41" t="s">
        <v>34</v>
      </c>
      <c r="C519" s="41" t="s">
        <v>33</v>
      </c>
      <c r="D519" s="308"/>
      <c r="E519" s="309"/>
      <c r="F519" s="309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07" t="s">
        <v>30</v>
      </c>
      <c r="B538" s="308" t="s">
        <v>31</v>
      </c>
      <c r="C538" s="308"/>
      <c r="D538" s="308" t="s">
        <v>46</v>
      </c>
      <c r="E538" s="309" t="s">
        <v>310</v>
      </c>
      <c r="F538" s="309" t="s">
        <v>360</v>
      </c>
      <c r="G538" s="127"/>
    </row>
    <row r="539" spans="1:7" x14ac:dyDescent="0.3">
      <c r="A539" s="307"/>
      <c r="B539" s="41" t="s">
        <v>34</v>
      </c>
      <c r="C539" s="41" t="s">
        <v>33</v>
      </c>
      <c r="D539" s="308"/>
      <c r="E539" s="309"/>
      <c r="F539" s="309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A8" sqref="A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6"/>
      <c r="E1" s="326"/>
      <c r="F1" s="326"/>
      <c r="G1" s="326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47" t="s">
        <v>50</v>
      </c>
      <c r="B6" s="347"/>
      <c r="C6" s="347"/>
      <c r="D6" s="347"/>
      <c r="E6" s="347"/>
      <c r="F6" s="347"/>
      <c r="G6" s="125"/>
    </row>
    <row r="7" spans="1:7" s="12" customFormat="1" ht="21.75" customHeight="1" x14ac:dyDescent="0.45">
      <c r="A7" s="328" t="str">
        <f>'A3 Exploitation'!A8:F8</f>
        <v>Lac 2</v>
      </c>
      <c r="B7" s="328"/>
      <c r="C7" s="328"/>
      <c r="D7" s="328"/>
      <c r="E7" s="328"/>
      <c r="F7" s="328"/>
      <c r="G7" s="125"/>
    </row>
    <row r="8" spans="1:7" s="12" customFormat="1" ht="24" x14ac:dyDescent="0.45">
      <c r="A8" s="14" t="s">
        <v>42</v>
      </c>
      <c r="B8" s="348">
        <f>'A3 Exploitation'!B9:F9</f>
        <v>0</v>
      </c>
      <c r="C8" s="348"/>
      <c r="D8" s="348"/>
      <c r="E8" s="348"/>
      <c r="F8" s="348"/>
      <c r="G8" s="125"/>
    </row>
    <row r="9" spans="1:7" s="12" customFormat="1" ht="24" x14ac:dyDescent="0.45">
      <c r="A9" s="15" t="s">
        <v>44</v>
      </c>
      <c r="B9" s="349">
        <f>'A3 Exploitation'!B10:F10</f>
        <v>0</v>
      </c>
      <c r="C9" s="349"/>
      <c r="D9" s="349"/>
      <c r="E9" s="349"/>
      <c r="F9" s="349"/>
      <c r="G9" s="125"/>
    </row>
    <row r="10" spans="1:7" s="12" customFormat="1" ht="24" x14ac:dyDescent="0.45">
      <c r="A10" s="14" t="s">
        <v>43</v>
      </c>
      <c r="B10" s="346">
        <f>'A3 Exploitation'!B11:F11</f>
        <v>0</v>
      </c>
      <c r="C10" s="346"/>
      <c r="D10" s="346"/>
      <c r="E10" s="346"/>
      <c r="F10" s="346"/>
      <c r="G10" s="125"/>
    </row>
    <row r="11" spans="1:7" s="12" customFormat="1" ht="24" x14ac:dyDescent="0.45">
      <c r="A11" s="14" t="s">
        <v>294</v>
      </c>
      <c r="B11" s="345">
        <f>D199</f>
        <v>0</v>
      </c>
      <c r="C11" s="345"/>
      <c r="D11" s="345"/>
      <c r="E11" s="345"/>
      <c r="F11" s="345"/>
      <c r="G11" s="125"/>
    </row>
    <row r="12" spans="1:7" s="12" customFormat="1" ht="22.5" x14ac:dyDescent="0.45">
      <c r="A12" s="11"/>
      <c r="D12" s="324"/>
      <c r="E12" s="324"/>
      <c r="F12" s="324"/>
      <c r="G12" s="324"/>
    </row>
    <row r="13" spans="1:7" s="12" customFormat="1" ht="11.25" customHeight="1" x14ac:dyDescent="0.3">
      <c r="A13" s="307" t="s">
        <v>30</v>
      </c>
      <c r="B13" s="308" t="s">
        <v>31</v>
      </c>
      <c r="C13" s="308"/>
      <c r="D13" s="308" t="s">
        <v>46</v>
      </c>
      <c r="E13" s="308" t="s">
        <v>190</v>
      </c>
      <c r="F13" s="308" t="s">
        <v>191</v>
      </c>
      <c r="G13" s="112"/>
    </row>
    <row r="14" spans="1:7" s="12" customFormat="1" ht="12.75" customHeight="1" x14ac:dyDescent="0.3">
      <c r="A14" s="307"/>
      <c r="B14" s="34" t="s">
        <v>34</v>
      </c>
      <c r="C14" s="34" t="s">
        <v>33</v>
      </c>
      <c r="D14" s="308"/>
      <c r="E14" s="308"/>
      <c r="F14" s="308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0" t="s">
        <v>0</v>
      </c>
      <c r="B16" s="341"/>
      <c r="C16" s="341"/>
      <c r="D16" s="341"/>
      <c r="E16" s="341"/>
      <c r="F16" s="341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2" t="s">
        <v>36</v>
      </c>
      <c r="B22" s="338"/>
      <c r="C22" s="339"/>
      <c r="D22" s="92">
        <f>SUM(B17:C21)</f>
        <v>0</v>
      </c>
    </row>
    <row r="23" spans="1:7" x14ac:dyDescent="0.3">
      <c r="A23" s="333" t="s">
        <v>295</v>
      </c>
      <c r="B23" s="334"/>
      <c r="C23" s="335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1" t="s">
        <v>4</v>
      </c>
      <c r="B25" s="332"/>
      <c r="C25" s="332"/>
      <c r="D25" s="332"/>
      <c r="E25" s="332"/>
      <c r="F25" s="332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3" t="s">
        <v>36</v>
      </c>
      <c r="B33" s="334"/>
      <c r="C33" s="335"/>
      <c r="D33" s="91">
        <f>SUM(B26:C32)</f>
        <v>0</v>
      </c>
    </row>
    <row r="34" spans="1:7" x14ac:dyDescent="0.3">
      <c r="A34" s="333" t="s">
        <v>295</v>
      </c>
      <c r="B34" s="334"/>
      <c r="C34" s="335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1" t="s">
        <v>219</v>
      </c>
      <c r="B36" s="332"/>
      <c r="C36" s="332"/>
      <c r="D36" s="332"/>
      <c r="E36" s="332"/>
      <c r="F36" s="332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3" t="s">
        <v>36</v>
      </c>
      <c r="B42" s="334"/>
      <c r="C42" s="335"/>
      <c r="D42" s="91">
        <f>SUM(B37:C41)</f>
        <v>0</v>
      </c>
      <c r="E42" s="13"/>
      <c r="F42" s="13"/>
      <c r="G42" s="126"/>
    </row>
    <row r="43" spans="1:7" s="22" customFormat="1" x14ac:dyDescent="0.3">
      <c r="A43" s="333" t="s">
        <v>295</v>
      </c>
      <c r="B43" s="334"/>
      <c r="C43" s="335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3" t="s">
        <v>21</v>
      </c>
      <c r="B45" s="344"/>
      <c r="C45" s="344"/>
      <c r="D45" s="344"/>
      <c r="E45" s="344"/>
      <c r="F45" s="344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3" t="s">
        <v>36</v>
      </c>
      <c r="B52" s="334"/>
      <c r="C52" s="335"/>
      <c r="D52" s="91">
        <f>SUM(B46:C51)</f>
        <v>0</v>
      </c>
    </row>
    <row r="53" spans="1:7" x14ac:dyDescent="0.3">
      <c r="A53" s="333" t="s">
        <v>295</v>
      </c>
      <c r="B53" s="334"/>
      <c r="C53" s="335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1" t="s">
        <v>8</v>
      </c>
      <c r="B55" s="332"/>
      <c r="C55" s="332"/>
      <c r="D55" s="332"/>
      <c r="E55" s="332"/>
      <c r="F55" s="332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3" t="s">
        <v>36</v>
      </c>
      <c r="B63" s="334"/>
      <c r="C63" s="335"/>
      <c r="D63" s="91">
        <f>SUM(B56:C62)</f>
        <v>0</v>
      </c>
    </row>
    <row r="64" spans="1:7" x14ac:dyDescent="0.3">
      <c r="A64" s="333" t="s">
        <v>295</v>
      </c>
      <c r="B64" s="334"/>
      <c r="C64" s="335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1" t="s">
        <v>130</v>
      </c>
      <c r="B66" s="332"/>
      <c r="C66" s="332"/>
      <c r="D66" s="332"/>
      <c r="E66" s="332"/>
      <c r="F66" s="332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3" t="s">
        <v>36</v>
      </c>
      <c r="B84" s="334"/>
      <c r="C84" s="335"/>
      <c r="D84" s="91">
        <f>SUM(B67:C83)</f>
        <v>0</v>
      </c>
    </row>
    <row r="85" spans="1:7" x14ac:dyDescent="0.3">
      <c r="A85" s="333" t="s">
        <v>295</v>
      </c>
      <c r="B85" s="334"/>
      <c r="C85" s="335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1" t="s">
        <v>211</v>
      </c>
      <c r="B87" s="332"/>
      <c r="C87" s="332"/>
      <c r="D87" s="332"/>
      <c r="E87" s="332"/>
      <c r="F87" s="332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3" t="s">
        <v>36</v>
      </c>
      <c r="B102" s="334"/>
      <c r="C102" s="335"/>
      <c r="D102" s="91">
        <f>SUM(B88:C101)</f>
        <v>0</v>
      </c>
    </row>
    <row r="103" spans="1:7" x14ac:dyDescent="0.3">
      <c r="A103" s="333" t="s">
        <v>295</v>
      </c>
      <c r="B103" s="334"/>
      <c r="C103" s="335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1" t="s">
        <v>212</v>
      </c>
      <c r="B106" s="332"/>
      <c r="C106" s="332"/>
      <c r="D106" s="332"/>
      <c r="E106" s="332"/>
      <c r="F106" s="332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3" t="s">
        <v>36</v>
      </c>
      <c r="B118" s="334"/>
      <c r="C118" s="335"/>
      <c r="D118" s="91">
        <f>SUM(B107:C117)</f>
        <v>0</v>
      </c>
      <c r="E118" s="13"/>
      <c r="F118" s="13"/>
      <c r="G118" s="126"/>
    </row>
    <row r="119" spans="1:7" s="22" customFormat="1" x14ac:dyDescent="0.3">
      <c r="A119" s="333" t="s">
        <v>295</v>
      </c>
      <c r="B119" s="334"/>
      <c r="C119" s="335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1" t="s">
        <v>185</v>
      </c>
      <c r="B121" s="332"/>
      <c r="C121" s="332"/>
      <c r="D121" s="332"/>
      <c r="E121" s="332"/>
      <c r="F121" s="332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3" t="s">
        <v>36</v>
      </c>
      <c r="B133" s="334"/>
      <c r="C133" s="335"/>
      <c r="D133" s="91">
        <f>SUM(B122:C132)</f>
        <v>0</v>
      </c>
    </row>
    <row r="134" spans="1:7" x14ac:dyDescent="0.3">
      <c r="A134" s="333" t="s">
        <v>295</v>
      </c>
      <c r="B134" s="334"/>
      <c r="C134" s="335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1" t="s">
        <v>71</v>
      </c>
      <c r="B136" s="332"/>
      <c r="C136" s="332"/>
      <c r="D136" s="332"/>
      <c r="E136" s="332"/>
      <c r="F136" s="332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3" t="s">
        <v>36</v>
      </c>
      <c r="B149" s="334"/>
      <c r="C149" s="335"/>
      <c r="D149" s="91">
        <f>SUM(B137:C148)</f>
        <v>0</v>
      </c>
    </row>
    <row r="150" spans="1:7" x14ac:dyDescent="0.3">
      <c r="A150" s="333" t="s">
        <v>295</v>
      </c>
      <c r="B150" s="334"/>
      <c r="C150" s="335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1" t="s">
        <v>217</v>
      </c>
      <c r="B152" s="332"/>
      <c r="C152" s="332"/>
      <c r="D152" s="332"/>
      <c r="E152" s="332"/>
      <c r="F152" s="332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3" t="s">
        <v>36</v>
      </c>
      <c r="B161" s="338"/>
      <c r="C161" s="339"/>
      <c r="D161" s="92">
        <f>SUM(B153:C160)</f>
        <v>0</v>
      </c>
    </row>
    <row r="162" spans="1:7" x14ac:dyDescent="0.3">
      <c r="A162" s="333" t="s">
        <v>295</v>
      </c>
      <c r="B162" s="334"/>
      <c r="C162" s="335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1" t="s">
        <v>77</v>
      </c>
      <c r="B164" s="332"/>
      <c r="C164" s="332"/>
      <c r="D164" s="332"/>
      <c r="E164" s="332"/>
      <c r="F164" s="332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3" t="s">
        <v>36</v>
      </c>
      <c r="B169" s="334"/>
      <c r="C169" s="335"/>
      <c r="D169" s="91">
        <f>SUM(B165:C168)</f>
        <v>0</v>
      </c>
    </row>
    <row r="170" spans="1:7" x14ac:dyDescent="0.3">
      <c r="A170" s="333" t="s">
        <v>295</v>
      </c>
      <c r="B170" s="334"/>
      <c r="C170" s="335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6" t="s">
        <v>17</v>
      </c>
      <c r="B172" s="337"/>
      <c r="C172" s="337"/>
      <c r="D172" s="337"/>
      <c r="E172" s="337"/>
      <c r="F172" s="337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3" t="s">
        <v>36</v>
      </c>
      <c r="B177" s="334"/>
      <c r="C177" s="335"/>
      <c r="D177" s="91">
        <f>SUM(B173:C176)</f>
        <v>0</v>
      </c>
    </row>
    <row r="178" spans="1:7" x14ac:dyDescent="0.3">
      <c r="A178" s="333" t="s">
        <v>295</v>
      </c>
      <c r="B178" s="334"/>
      <c r="C178" s="335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1" t="s">
        <v>78</v>
      </c>
      <c r="B180" s="332"/>
      <c r="C180" s="332"/>
      <c r="D180" s="332"/>
      <c r="E180" s="332"/>
      <c r="F180" s="332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3" t="s">
        <v>36</v>
      </c>
      <c r="B186" s="334"/>
      <c r="C186" s="335"/>
      <c r="D186" s="91">
        <f>SUM(B181:C185)</f>
        <v>0</v>
      </c>
    </row>
    <row r="187" spans="1:7" x14ac:dyDescent="0.3">
      <c r="A187" s="333" t="s">
        <v>295</v>
      </c>
      <c r="B187" s="334"/>
      <c r="C187" s="335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1" t="s">
        <v>216</v>
      </c>
      <c r="B189" s="332"/>
      <c r="C189" s="332"/>
      <c r="D189" s="332"/>
      <c r="E189" s="332"/>
      <c r="F189" s="332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3" t="s">
        <v>36</v>
      </c>
      <c r="B194" s="334"/>
      <c r="C194" s="335"/>
      <c r="D194" s="54">
        <f>SUM(B190:C193)</f>
        <v>0</v>
      </c>
    </row>
    <row r="195" spans="1:6" x14ac:dyDescent="0.3">
      <c r="A195" s="333" t="s">
        <v>295</v>
      </c>
      <c r="B195" s="334"/>
      <c r="C195" s="335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COUNTIF('A2 Technique'!F17:F193,"ok")</f>
        <v>0</v>
      </c>
      <c r="F197" s="288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6"/>
      <c r="E1" s="326"/>
      <c r="F1" s="326"/>
      <c r="G1" s="326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27" t="s">
        <v>179</v>
      </c>
      <c r="B7" s="327"/>
      <c r="C7" s="327"/>
      <c r="D7" s="327"/>
      <c r="E7" s="327"/>
      <c r="F7" s="327"/>
      <c r="G7" s="125"/>
    </row>
    <row r="8" spans="1:7" ht="29.25" x14ac:dyDescent="0.45">
      <c r="A8" s="328" t="str">
        <f>'Page de garde'!D18</f>
        <v>Lac 2</v>
      </c>
      <c r="B8" s="328"/>
      <c r="C8" s="328"/>
      <c r="D8" s="328"/>
      <c r="E8" s="328"/>
      <c r="F8" s="328"/>
      <c r="G8" s="125"/>
    </row>
    <row r="9" spans="1:7" ht="24" x14ac:dyDescent="0.45">
      <c r="A9" s="14" t="s">
        <v>42</v>
      </c>
      <c r="B9" s="329"/>
      <c r="C9" s="329"/>
      <c r="D9" s="329"/>
      <c r="E9" s="329"/>
      <c r="F9" s="329"/>
      <c r="G9" s="125"/>
    </row>
    <row r="10" spans="1:7" ht="24" x14ac:dyDescent="0.45">
      <c r="A10" s="15" t="s">
        <v>44</v>
      </c>
      <c r="B10" s="330"/>
      <c r="C10" s="330"/>
      <c r="D10" s="330"/>
      <c r="E10" s="330"/>
      <c r="F10" s="330"/>
      <c r="G10" s="125"/>
    </row>
    <row r="11" spans="1:7" ht="24" x14ac:dyDescent="0.45">
      <c r="A11" s="14" t="s">
        <v>43</v>
      </c>
      <c r="B11" s="325"/>
      <c r="C11" s="325"/>
      <c r="D11" s="325"/>
      <c r="E11" s="325"/>
      <c r="F11" s="325"/>
      <c r="G11" s="125"/>
    </row>
    <row r="12" spans="1:7" ht="24" x14ac:dyDescent="0.45">
      <c r="A12" s="14" t="s">
        <v>239</v>
      </c>
      <c r="B12" s="323">
        <f>D549</f>
        <v>0</v>
      </c>
      <c r="C12" s="323"/>
      <c r="D12" s="323"/>
      <c r="E12" s="323"/>
      <c r="F12" s="323"/>
      <c r="G12" s="125"/>
    </row>
    <row r="13" spans="1:7" ht="22.5" x14ac:dyDescent="0.45">
      <c r="D13" s="324"/>
      <c r="E13" s="324"/>
      <c r="F13" s="324"/>
      <c r="G13" s="32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7" t="s">
        <v>30</v>
      </c>
      <c r="B17" s="308" t="s">
        <v>31</v>
      </c>
      <c r="C17" s="308"/>
      <c r="D17" s="308" t="s">
        <v>46</v>
      </c>
      <c r="E17" s="309" t="s">
        <v>310</v>
      </c>
      <c r="F17" s="309" t="s">
        <v>358</v>
      </c>
    </row>
    <row r="18" spans="1:8" ht="16.5" customHeight="1" x14ac:dyDescent="0.3">
      <c r="A18" s="307"/>
      <c r="B18" s="41" t="s">
        <v>34</v>
      </c>
      <c r="C18" s="41" t="s">
        <v>33</v>
      </c>
      <c r="D18" s="308"/>
      <c r="E18" s="309"/>
      <c r="F18" s="309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7" t="s">
        <v>379</v>
      </c>
      <c r="B38" s="318"/>
      <c r="C38" s="318"/>
      <c r="D38" s="318"/>
      <c r="E38" s="318"/>
      <c r="F38" s="319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7" t="s">
        <v>30</v>
      </c>
      <c r="B50" s="308" t="s">
        <v>31</v>
      </c>
      <c r="C50" s="308"/>
      <c r="D50" s="308" t="s">
        <v>46</v>
      </c>
      <c r="E50" s="309" t="s">
        <v>310</v>
      </c>
      <c r="F50" s="309" t="s">
        <v>360</v>
      </c>
      <c r="G50" s="127"/>
    </row>
    <row r="51" spans="1:7" ht="16.5" customHeight="1" x14ac:dyDescent="0.3">
      <c r="A51" s="307"/>
      <c r="B51" s="41" t="s">
        <v>34</v>
      </c>
      <c r="C51" s="41" t="s">
        <v>33</v>
      </c>
      <c r="D51" s="308"/>
      <c r="E51" s="309"/>
      <c r="F51" s="309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7" t="s">
        <v>379</v>
      </c>
      <c r="B94" s="318"/>
      <c r="C94" s="318"/>
      <c r="D94" s="318"/>
      <c r="E94" s="318"/>
      <c r="F94" s="319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7" t="s">
        <v>30</v>
      </c>
      <c r="B107" s="308" t="s">
        <v>31</v>
      </c>
      <c r="C107" s="308"/>
      <c r="D107" s="308" t="s">
        <v>46</v>
      </c>
      <c r="E107" s="309" t="s">
        <v>310</v>
      </c>
      <c r="F107" s="309" t="s">
        <v>360</v>
      </c>
    </row>
    <row r="108" spans="1:7" ht="16.5" customHeight="1" x14ac:dyDescent="0.3">
      <c r="A108" s="307"/>
      <c r="B108" s="41" t="s">
        <v>34</v>
      </c>
      <c r="C108" s="41" t="s">
        <v>33</v>
      </c>
      <c r="D108" s="308"/>
      <c r="E108" s="309"/>
      <c r="F108" s="309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0" t="s">
        <v>379</v>
      </c>
      <c r="B148" s="321"/>
      <c r="C148" s="321"/>
      <c r="D148" s="322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7" t="s">
        <v>30</v>
      </c>
      <c r="B162" s="308" t="s">
        <v>31</v>
      </c>
      <c r="C162" s="308"/>
      <c r="D162" s="308" t="s">
        <v>46</v>
      </c>
      <c r="E162" s="309" t="s">
        <v>310</v>
      </c>
      <c r="F162" s="309" t="s">
        <v>360</v>
      </c>
      <c r="G162" s="127"/>
    </row>
    <row r="163" spans="1:7" ht="16.5" customHeight="1" x14ac:dyDescent="0.3">
      <c r="A163" s="307"/>
      <c r="B163" s="41" t="s">
        <v>34</v>
      </c>
      <c r="C163" s="41" t="s">
        <v>33</v>
      </c>
      <c r="D163" s="308"/>
      <c r="E163" s="309"/>
      <c r="F163" s="309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3" t="s">
        <v>379</v>
      </c>
      <c r="B195" s="313"/>
      <c r="C195" s="313"/>
      <c r="D195" s="313"/>
      <c r="E195" s="313"/>
      <c r="F195" s="313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7" t="s">
        <v>30</v>
      </c>
      <c r="B209" s="308" t="s">
        <v>31</v>
      </c>
      <c r="C209" s="308"/>
      <c r="D209" s="308" t="s">
        <v>46</v>
      </c>
      <c r="E209" s="309" t="s">
        <v>310</v>
      </c>
      <c r="F209" s="309" t="s">
        <v>360</v>
      </c>
      <c r="G209" s="127"/>
    </row>
    <row r="210" spans="1:7" ht="16.5" customHeight="1" x14ac:dyDescent="0.3">
      <c r="A210" s="307"/>
      <c r="B210" s="41" t="s">
        <v>34</v>
      </c>
      <c r="C210" s="41" t="s">
        <v>33</v>
      </c>
      <c r="D210" s="308"/>
      <c r="E210" s="309"/>
      <c r="F210" s="309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3" t="s">
        <v>379</v>
      </c>
      <c r="B256" s="313"/>
      <c r="C256" s="313"/>
      <c r="D256" s="313"/>
      <c r="E256" s="313"/>
      <c r="F256" s="313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7" t="s">
        <v>30</v>
      </c>
      <c r="B270" s="308" t="s">
        <v>31</v>
      </c>
      <c r="C270" s="308"/>
      <c r="D270" s="308" t="s">
        <v>46</v>
      </c>
      <c r="E270" s="309" t="s">
        <v>310</v>
      </c>
      <c r="F270" s="309" t="s">
        <v>360</v>
      </c>
      <c r="G270" s="214"/>
    </row>
    <row r="271" spans="1:7" s="16" customFormat="1" ht="16.5" customHeight="1" x14ac:dyDescent="0.3">
      <c r="A271" s="307"/>
      <c r="B271" s="41" t="s">
        <v>34</v>
      </c>
      <c r="C271" s="41" t="s">
        <v>33</v>
      </c>
      <c r="D271" s="308"/>
      <c r="E271" s="309"/>
      <c r="F271" s="309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4" t="s">
        <v>396</v>
      </c>
      <c r="B308" s="315"/>
      <c r="C308" s="315"/>
      <c r="D308" s="315"/>
      <c r="E308" s="315"/>
      <c r="F308" s="316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7" t="s">
        <v>30</v>
      </c>
      <c r="B322" s="308" t="s">
        <v>31</v>
      </c>
      <c r="C322" s="308"/>
      <c r="D322" s="308" t="s">
        <v>46</v>
      </c>
      <c r="E322" s="309" t="s">
        <v>310</v>
      </c>
      <c r="F322" s="309" t="s">
        <v>360</v>
      </c>
      <c r="G322" s="127"/>
    </row>
    <row r="323" spans="1:7" ht="16.5" customHeight="1" x14ac:dyDescent="0.3">
      <c r="A323" s="307"/>
      <c r="B323" s="41" t="s">
        <v>34</v>
      </c>
      <c r="C323" s="41" t="s">
        <v>33</v>
      </c>
      <c r="D323" s="308"/>
      <c r="E323" s="309"/>
      <c r="F323" s="309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4" t="s">
        <v>379</v>
      </c>
      <c r="B349" s="315"/>
      <c r="C349" s="315"/>
      <c r="D349" s="315"/>
      <c r="E349" s="315"/>
      <c r="F349" s="315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7" t="s">
        <v>30</v>
      </c>
      <c r="B362" s="308" t="s">
        <v>31</v>
      </c>
      <c r="C362" s="308"/>
      <c r="D362" s="308" t="s">
        <v>46</v>
      </c>
      <c r="E362" s="309" t="s">
        <v>310</v>
      </c>
      <c r="F362" s="309" t="s">
        <v>360</v>
      </c>
      <c r="G362" s="127"/>
    </row>
    <row r="363" spans="1:7" ht="16.5" customHeight="1" x14ac:dyDescent="0.3">
      <c r="A363" s="307"/>
      <c r="B363" s="41" t="s">
        <v>34</v>
      </c>
      <c r="C363" s="41" t="s">
        <v>33</v>
      </c>
      <c r="D363" s="308"/>
      <c r="E363" s="309"/>
      <c r="F363" s="309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3" t="s">
        <v>379</v>
      </c>
      <c r="B383" s="313"/>
      <c r="C383" s="313"/>
      <c r="D383" s="313"/>
      <c r="E383" s="313"/>
      <c r="F383" s="313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7" t="s">
        <v>30</v>
      </c>
      <c r="B395" s="308" t="s">
        <v>31</v>
      </c>
      <c r="C395" s="308"/>
      <c r="D395" s="308" t="s">
        <v>46</v>
      </c>
      <c r="E395" s="309" t="s">
        <v>310</v>
      </c>
      <c r="F395" s="309" t="s">
        <v>360</v>
      </c>
      <c r="G395" s="127"/>
    </row>
    <row r="396" spans="1:7" ht="16.5" customHeight="1" x14ac:dyDescent="0.3">
      <c r="A396" s="307"/>
      <c r="B396" s="41" t="s">
        <v>34</v>
      </c>
      <c r="C396" s="41" t="s">
        <v>33</v>
      </c>
      <c r="D396" s="308"/>
      <c r="E396" s="309"/>
      <c r="F396" s="309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3" t="s">
        <v>379</v>
      </c>
      <c r="B435" s="313"/>
      <c r="C435" s="313"/>
      <c r="D435" s="313"/>
      <c r="E435" s="313"/>
      <c r="F435" s="313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7" t="s">
        <v>30</v>
      </c>
      <c r="B448" s="308" t="s">
        <v>31</v>
      </c>
      <c r="C448" s="308"/>
      <c r="D448" s="308" t="s">
        <v>46</v>
      </c>
      <c r="E448" s="309" t="s">
        <v>310</v>
      </c>
      <c r="F448" s="309" t="s">
        <v>360</v>
      </c>
      <c r="G448" s="127"/>
    </row>
    <row r="449" spans="1:6" ht="16.5" customHeight="1" x14ac:dyDescent="0.3">
      <c r="A449" s="307"/>
      <c r="B449" s="41" t="s">
        <v>34</v>
      </c>
      <c r="C449" s="41" t="s">
        <v>33</v>
      </c>
      <c r="D449" s="308"/>
      <c r="E449" s="309"/>
      <c r="F449" s="309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0" t="s">
        <v>379</v>
      </c>
      <c r="B471" s="311"/>
      <c r="C471" s="311"/>
      <c r="D471" s="311"/>
      <c r="E471" s="311"/>
      <c r="F471" s="311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2" t="s">
        <v>367</v>
      </c>
      <c r="B483" s="312"/>
      <c r="C483" s="312"/>
      <c r="D483" s="312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7" t="s">
        <v>30</v>
      </c>
      <c r="B485" s="308" t="s">
        <v>31</v>
      </c>
      <c r="C485" s="308"/>
      <c r="D485" s="308" t="s">
        <v>46</v>
      </c>
      <c r="E485" s="309" t="s">
        <v>310</v>
      </c>
      <c r="F485" s="309" t="s">
        <v>360</v>
      </c>
      <c r="G485" s="127"/>
    </row>
    <row r="486" spans="1:7" ht="16.5" customHeight="1" x14ac:dyDescent="0.3">
      <c r="A486" s="307"/>
      <c r="B486" s="41" t="s">
        <v>34</v>
      </c>
      <c r="C486" s="41" t="s">
        <v>33</v>
      </c>
      <c r="D486" s="308"/>
      <c r="E486" s="309"/>
      <c r="F486" s="309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7" t="s">
        <v>30</v>
      </c>
      <c r="B507" s="308" t="s">
        <v>31</v>
      </c>
      <c r="C507" s="308"/>
      <c r="D507" s="308" t="s">
        <v>46</v>
      </c>
      <c r="E507" s="309" t="s">
        <v>310</v>
      </c>
      <c r="F507" s="309" t="s">
        <v>360</v>
      </c>
      <c r="G507" s="127"/>
    </row>
    <row r="508" spans="1:7" ht="16.5" customHeight="1" x14ac:dyDescent="0.3">
      <c r="A508" s="307"/>
      <c r="B508" s="41" t="s">
        <v>34</v>
      </c>
      <c r="C508" s="41" t="s">
        <v>33</v>
      </c>
      <c r="D508" s="308"/>
      <c r="E508" s="309"/>
      <c r="F508" s="309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7" t="s">
        <v>30</v>
      </c>
      <c r="B518" s="308" t="s">
        <v>31</v>
      </c>
      <c r="C518" s="308"/>
      <c r="D518" s="308" t="s">
        <v>46</v>
      </c>
      <c r="E518" s="309" t="s">
        <v>310</v>
      </c>
      <c r="F518" s="309" t="s">
        <v>360</v>
      </c>
      <c r="G518" s="127"/>
    </row>
    <row r="519" spans="1:7" ht="16.5" customHeight="1" x14ac:dyDescent="0.3">
      <c r="A519" s="307"/>
      <c r="B519" s="41" t="s">
        <v>34</v>
      </c>
      <c r="C519" s="41" t="s">
        <v>33</v>
      </c>
      <c r="D519" s="308"/>
      <c r="E519" s="309"/>
      <c r="F519" s="309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7" t="s">
        <v>30</v>
      </c>
      <c r="B538" s="308" t="s">
        <v>31</v>
      </c>
      <c r="C538" s="308"/>
      <c r="D538" s="308" t="s">
        <v>46</v>
      </c>
      <c r="E538" s="309" t="s">
        <v>310</v>
      </c>
      <c r="F538" s="309" t="s">
        <v>360</v>
      </c>
      <c r="G538" s="127"/>
    </row>
    <row r="539" spans="1:7" ht="16.5" customHeight="1" x14ac:dyDescent="0.3">
      <c r="A539" s="307"/>
      <c r="B539" s="41" t="s">
        <v>34</v>
      </c>
      <c r="C539" s="41" t="s">
        <v>33</v>
      </c>
      <c r="D539" s="308"/>
      <c r="E539" s="309"/>
      <c r="F539" s="309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B11" sqref="B11:F11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6"/>
      <c r="E1" s="326"/>
      <c r="F1" s="326"/>
      <c r="G1" s="326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47" t="s">
        <v>50</v>
      </c>
      <c r="B6" s="347"/>
      <c r="C6" s="347"/>
      <c r="D6" s="347"/>
      <c r="E6" s="347"/>
      <c r="F6" s="347"/>
      <c r="G6" s="125"/>
    </row>
    <row r="7" spans="1:7" s="12" customFormat="1" ht="21.75" customHeight="1" x14ac:dyDescent="0.45">
      <c r="A7" s="328" t="e">
        <f>#REF!</f>
        <v>#REF!</v>
      </c>
      <c r="B7" s="328"/>
      <c r="C7" s="328"/>
      <c r="D7" s="328"/>
      <c r="E7" s="328"/>
      <c r="F7" s="328"/>
      <c r="G7" s="125"/>
    </row>
    <row r="8" spans="1:7" s="12" customFormat="1" ht="24" x14ac:dyDescent="0.45">
      <c r="A8" s="14" t="s">
        <v>42</v>
      </c>
      <c r="B8" s="348">
        <f>'A4 Exploitation'!B9:F9</f>
        <v>0</v>
      </c>
      <c r="C8" s="348"/>
      <c r="D8" s="348"/>
      <c r="E8" s="348"/>
      <c r="F8" s="348"/>
      <c r="G8" s="125"/>
    </row>
    <row r="9" spans="1:7" s="12" customFormat="1" ht="24" x14ac:dyDescent="0.45">
      <c r="A9" s="15" t="s">
        <v>44</v>
      </c>
      <c r="B9" s="349">
        <f>'A4 Exploitation'!B10:F10</f>
        <v>0</v>
      </c>
      <c r="C9" s="349"/>
      <c r="D9" s="349"/>
      <c r="E9" s="349"/>
      <c r="F9" s="349"/>
      <c r="G9" s="125"/>
    </row>
    <row r="10" spans="1:7" s="12" customFormat="1" ht="24" x14ac:dyDescent="0.45">
      <c r="A10" s="14" t="s">
        <v>43</v>
      </c>
      <c r="B10" s="346">
        <f>'A4 Exploitation'!A8:F8</f>
        <v>0</v>
      </c>
      <c r="C10" s="346"/>
      <c r="D10" s="346"/>
      <c r="E10" s="346"/>
      <c r="F10" s="346"/>
      <c r="G10" s="125"/>
    </row>
    <row r="11" spans="1:7" s="12" customFormat="1" ht="24" x14ac:dyDescent="0.45">
      <c r="A11" s="14" t="s">
        <v>294</v>
      </c>
      <c r="B11" s="345">
        <f>D199</f>
        <v>0</v>
      </c>
      <c r="C11" s="345"/>
      <c r="D11" s="345"/>
      <c r="E11" s="345"/>
      <c r="F11" s="345"/>
      <c r="G11" s="125"/>
    </row>
    <row r="12" spans="1:7" s="12" customFormat="1" ht="22.5" x14ac:dyDescent="0.45">
      <c r="A12" s="11"/>
      <c r="D12" s="324"/>
      <c r="E12" s="324"/>
      <c r="F12" s="324"/>
      <c r="G12" s="324"/>
    </row>
    <row r="13" spans="1:7" s="12" customFormat="1" ht="11.25" customHeight="1" x14ac:dyDescent="0.3">
      <c r="A13" s="307" t="s">
        <v>30</v>
      </c>
      <c r="B13" s="308" t="s">
        <v>31</v>
      </c>
      <c r="C13" s="308"/>
      <c r="D13" s="308" t="s">
        <v>46</v>
      </c>
      <c r="E13" s="308" t="s">
        <v>190</v>
      </c>
      <c r="F13" s="308" t="s">
        <v>191</v>
      </c>
      <c r="G13" s="112"/>
    </row>
    <row r="14" spans="1:7" s="12" customFormat="1" ht="12.75" customHeight="1" x14ac:dyDescent="0.3">
      <c r="A14" s="307"/>
      <c r="B14" s="34" t="s">
        <v>34</v>
      </c>
      <c r="C14" s="34" t="s">
        <v>33</v>
      </c>
      <c r="D14" s="308"/>
      <c r="E14" s="308"/>
      <c r="F14" s="308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0" t="s">
        <v>0</v>
      </c>
      <c r="B16" s="341"/>
      <c r="C16" s="341"/>
      <c r="D16" s="341"/>
      <c r="E16" s="341"/>
      <c r="F16" s="341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2" t="s">
        <v>36</v>
      </c>
      <c r="B22" s="338"/>
      <c r="C22" s="339"/>
      <c r="D22" s="245">
        <f>SUM(B17:C21)</f>
        <v>0</v>
      </c>
    </row>
    <row r="23" spans="1:7" x14ac:dyDescent="0.3">
      <c r="A23" s="333" t="s">
        <v>295</v>
      </c>
      <c r="B23" s="334"/>
      <c r="C23" s="335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1" t="s">
        <v>4</v>
      </c>
      <c r="B25" s="332"/>
      <c r="C25" s="332"/>
      <c r="D25" s="332"/>
      <c r="E25" s="332"/>
      <c r="F25" s="332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3" t="s">
        <v>36</v>
      </c>
      <c r="B33" s="334"/>
      <c r="C33" s="335"/>
      <c r="D33" s="244">
        <f>SUM(B26:C32)</f>
        <v>0</v>
      </c>
    </row>
    <row r="34" spans="1:7" x14ac:dyDescent="0.3">
      <c r="A34" s="333" t="s">
        <v>295</v>
      </c>
      <c r="B34" s="334"/>
      <c r="C34" s="335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1" t="s">
        <v>219</v>
      </c>
      <c r="B36" s="332"/>
      <c r="C36" s="332"/>
      <c r="D36" s="332"/>
      <c r="E36" s="332"/>
      <c r="F36" s="332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3" t="s">
        <v>36</v>
      </c>
      <c r="B42" s="334"/>
      <c r="C42" s="335"/>
      <c r="D42" s="244">
        <f>SUM(B37:C41)</f>
        <v>0</v>
      </c>
      <c r="E42" s="13"/>
      <c r="F42" s="13"/>
      <c r="G42" s="126"/>
    </row>
    <row r="43" spans="1:7" s="22" customFormat="1" x14ac:dyDescent="0.3">
      <c r="A43" s="333" t="s">
        <v>295</v>
      </c>
      <c r="B43" s="334"/>
      <c r="C43" s="335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3" t="s">
        <v>21</v>
      </c>
      <c r="B45" s="344"/>
      <c r="C45" s="344"/>
      <c r="D45" s="344"/>
      <c r="E45" s="344"/>
      <c r="F45" s="344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3" t="s">
        <v>36</v>
      </c>
      <c r="B52" s="334"/>
      <c r="C52" s="335"/>
      <c r="D52" s="244">
        <f>SUM(B46:C51)</f>
        <v>0</v>
      </c>
    </row>
    <row r="53" spans="1:7" x14ac:dyDescent="0.3">
      <c r="A53" s="333" t="s">
        <v>295</v>
      </c>
      <c r="B53" s="334"/>
      <c r="C53" s="335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1" t="s">
        <v>8</v>
      </c>
      <c r="B55" s="332"/>
      <c r="C55" s="332"/>
      <c r="D55" s="332"/>
      <c r="E55" s="332"/>
      <c r="F55" s="332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3" t="s">
        <v>36</v>
      </c>
      <c r="B63" s="334"/>
      <c r="C63" s="335"/>
      <c r="D63" s="244">
        <f>SUM(B56:C62)</f>
        <v>0</v>
      </c>
    </row>
    <row r="64" spans="1:7" x14ac:dyDescent="0.3">
      <c r="A64" s="333" t="s">
        <v>295</v>
      </c>
      <c r="B64" s="334"/>
      <c r="C64" s="335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1" t="s">
        <v>130</v>
      </c>
      <c r="B66" s="332"/>
      <c r="C66" s="332"/>
      <c r="D66" s="332"/>
      <c r="E66" s="332"/>
      <c r="F66" s="332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3" t="s">
        <v>36</v>
      </c>
      <c r="B84" s="334"/>
      <c r="C84" s="335"/>
      <c r="D84" s="244">
        <f>SUM(B67:C83)</f>
        <v>0</v>
      </c>
    </row>
    <row r="85" spans="1:7" x14ac:dyDescent="0.3">
      <c r="A85" s="333" t="s">
        <v>295</v>
      </c>
      <c r="B85" s="334"/>
      <c r="C85" s="335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1" t="s">
        <v>211</v>
      </c>
      <c r="B87" s="332"/>
      <c r="C87" s="332"/>
      <c r="D87" s="332"/>
      <c r="E87" s="332"/>
      <c r="F87" s="332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3" t="s">
        <v>36</v>
      </c>
      <c r="B102" s="334"/>
      <c r="C102" s="335"/>
      <c r="D102" s="244">
        <f>SUM(B88:C101)</f>
        <v>0</v>
      </c>
    </row>
    <row r="103" spans="1:7" x14ac:dyDescent="0.3">
      <c r="A103" s="333" t="s">
        <v>295</v>
      </c>
      <c r="B103" s="334"/>
      <c r="C103" s="335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1" t="s">
        <v>212</v>
      </c>
      <c r="B106" s="332"/>
      <c r="C106" s="332"/>
      <c r="D106" s="332"/>
      <c r="E106" s="332"/>
      <c r="F106" s="332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3" t="s">
        <v>36</v>
      </c>
      <c r="B118" s="334"/>
      <c r="C118" s="335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3" t="s">
        <v>295</v>
      </c>
      <c r="B119" s="334"/>
      <c r="C119" s="335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1" t="s">
        <v>185</v>
      </c>
      <c r="B121" s="332"/>
      <c r="C121" s="332"/>
      <c r="D121" s="332"/>
      <c r="E121" s="332"/>
      <c r="F121" s="332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3" t="s">
        <v>36</v>
      </c>
      <c r="B133" s="334"/>
      <c r="C133" s="335"/>
      <c r="D133" s="244">
        <f>SUM(B122:C132)</f>
        <v>0</v>
      </c>
    </row>
    <row r="134" spans="1:7" x14ac:dyDescent="0.3">
      <c r="A134" s="333" t="s">
        <v>295</v>
      </c>
      <c r="B134" s="334"/>
      <c r="C134" s="335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1" t="s">
        <v>71</v>
      </c>
      <c r="B136" s="332"/>
      <c r="C136" s="332"/>
      <c r="D136" s="332"/>
      <c r="E136" s="332"/>
      <c r="F136" s="332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3" t="s">
        <v>36</v>
      </c>
      <c r="B149" s="334"/>
      <c r="C149" s="335"/>
      <c r="D149" s="244">
        <f>SUM(B137:C148)</f>
        <v>0</v>
      </c>
    </row>
    <row r="150" spans="1:7" x14ac:dyDescent="0.3">
      <c r="A150" s="333" t="s">
        <v>295</v>
      </c>
      <c r="B150" s="334"/>
      <c r="C150" s="335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1" t="s">
        <v>217</v>
      </c>
      <c r="B152" s="332"/>
      <c r="C152" s="332"/>
      <c r="D152" s="332"/>
      <c r="E152" s="332"/>
      <c r="F152" s="332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3" t="s">
        <v>36</v>
      </c>
      <c r="B161" s="338"/>
      <c r="C161" s="339"/>
      <c r="D161" s="245">
        <f>SUM(B153:C160)</f>
        <v>0</v>
      </c>
    </row>
    <row r="162" spans="1:7" x14ac:dyDescent="0.3">
      <c r="A162" s="333" t="s">
        <v>295</v>
      </c>
      <c r="B162" s="334"/>
      <c r="C162" s="335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1" t="s">
        <v>77</v>
      </c>
      <c r="B164" s="332"/>
      <c r="C164" s="332"/>
      <c r="D164" s="332"/>
      <c r="E164" s="332"/>
      <c r="F164" s="332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3" t="s">
        <v>36</v>
      </c>
      <c r="B169" s="334"/>
      <c r="C169" s="335"/>
      <c r="D169" s="244">
        <f>SUM(B165:C168)</f>
        <v>0</v>
      </c>
    </row>
    <row r="170" spans="1:7" x14ac:dyDescent="0.3">
      <c r="A170" s="333" t="s">
        <v>295</v>
      </c>
      <c r="B170" s="334"/>
      <c r="C170" s="335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6" t="s">
        <v>17</v>
      </c>
      <c r="B172" s="337"/>
      <c r="C172" s="337"/>
      <c r="D172" s="337"/>
      <c r="E172" s="337"/>
      <c r="F172" s="337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3" t="s">
        <v>36</v>
      </c>
      <c r="B177" s="334"/>
      <c r="C177" s="335"/>
      <c r="D177" s="244">
        <f>SUM(B173:C176)</f>
        <v>0</v>
      </c>
    </row>
    <row r="178" spans="1:7" x14ac:dyDescent="0.3">
      <c r="A178" s="333" t="s">
        <v>295</v>
      </c>
      <c r="B178" s="334"/>
      <c r="C178" s="335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1" t="s">
        <v>78</v>
      </c>
      <c r="B180" s="332"/>
      <c r="C180" s="332"/>
      <c r="D180" s="332"/>
      <c r="E180" s="332"/>
      <c r="F180" s="332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3" t="s">
        <v>36</v>
      </c>
      <c r="B186" s="334"/>
      <c r="C186" s="335"/>
      <c r="D186" s="244">
        <f>SUM(B181:C185)</f>
        <v>0</v>
      </c>
    </row>
    <row r="187" spans="1:7" x14ac:dyDescent="0.3">
      <c r="A187" s="333" t="s">
        <v>295</v>
      </c>
      <c r="B187" s="334"/>
      <c r="C187" s="335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1" t="s">
        <v>216</v>
      </c>
      <c r="B189" s="332"/>
      <c r="C189" s="332"/>
      <c r="D189" s="332"/>
      <c r="E189" s="332"/>
      <c r="F189" s="332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3" t="s">
        <v>36</v>
      </c>
      <c r="B194" s="334"/>
      <c r="C194" s="335"/>
      <c r="D194" s="54">
        <f>SUM(B190:C193)</f>
        <v>0</v>
      </c>
    </row>
    <row r="195" spans="1:6" x14ac:dyDescent="0.3">
      <c r="A195" s="333" t="s">
        <v>295</v>
      </c>
      <c r="B195" s="334"/>
      <c r="C195" s="335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COUNTIF('A3 Technique'!F17:F193,"ok")</f>
        <v>0</v>
      </c>
      <c r="F197" s="288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2018-04-04T08:54:48Z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