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affaires en cours 2016\audit UHD2016\audit 2017\Ksour essef\"/>
    </mc:Choice>
  </mc:AlternateContent>
  <bookViews>
    <workbookView xWindow="0" yWindow="0" windowWidth="20490" windowHeight="7665" tabRatio="956" activeTab="1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6" i="19"/>
  <c r="D185" i="19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D134" i="18" s="1"/>
  <c r="D135" i="18" s="1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54" i="18" l="1"/>
  <c r="D55" i="18" s="1"/>
  <c r="D388" i="18"/>
  <c r="D389" i="18" s="1"/>
  <c r="D491" i="18"/>
  <c r="D492" i="18" s="1"/>
  <c r="D491" i="20"/>
  <c r="D492" i="20" s="1"/>
  <c r="D37" i="22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51" i="18"/>
  <c r="D452" i="18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285" i="18"/>
  <c r="D286" i="18" s="1"/>
  <c r="D318" i="18"/>
  <c r="D336" i="18"/>
  <c r="D337" i="18" s="1"/>
  <c r="D429" i="18"/>
  <c r="D54" i="20"/>
  <c r="D55" i="20" s="1"/>
  <c r="D134" i="20"/>
  <c r="D135" i="20" s="1"/>
  <c r="D146" i="20"/>
  <c r="D379" i="20"/>
  <c r="D380" i="20" s="1"/>
  <c r="D399" i="20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501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82" i="22"/>
  <c r="D96" i="22"/>
  <c r="D97" i="22" s="1"/>
  <c r="D149" i="22"/>
  <c r="D150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82" i="20"/>
  <c r="D245" i="20"/>
  <c r="D246" i="20" s="1"/>
  <c r="D243" i="20"/>
  <c r="D451" i="20"/>
  <c r="D452" i="20" s="1"/>
  <c r="D347" i="20"/>
  <c r="D40" i="20"/>
  <c r="D41" i="20" s="1"/>
  <c r="D449" i="20"/>
  <c r="D321" i="18"/>
  <c r="D322" i="18" s="1"/>
  <c r="D319" i="18"/>
  <c r="D432" i="18"/>
  <c r="D433" i="18" s="1"/>
  <c r="D430" i="18"/>
  <c r="D501" i="18"/>
  <c r="D96" i="18"/>
  <c r="D97" i="18" s="1"/>
  <c r="D82" i="18"/>
  <c r="D245" i="18"/>
  <c r="D246" i="18" s="1"/>
  <c r="D243" i="18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288" i="18" l="1"/>
  <c r="D289" i="18" s="1"/>
  <c r="D245" i="22"/>
  <c r="D246" i="22" s="1"/>
  <c r="D82" i="24"/>
  <c r="D430" i="26"/>
  <c r="D96" i="20"/>
  <c r="D97" i="20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0" i="29"/>
  <c r="B116" i="29"/>
  <c r="B89" i="29"/>
  <c r="B107" i="29"/>
  <c r="B71" i="29"/>
  <c r="B98" i="29"/>
  <c r="B134" i="29"/>
  <c r="B143" i="29"/>
  <c r="B179" i="29"/>
  <c r="B192" i="29"/>
  <c r="B191" i="29"/>
  <c r="B183" i="29"/>
  <c r="B182" i="29"/>
  <c r="B180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B188" i="29" l="1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44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<sst xmlns="http://schemas.openxmlformats.org/spreadsheetml/2006/main" count="4457" uniqueCount="474">
  <si>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</si>
  <si>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</si>
  <si>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</si>
  <si>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</si>
  <si>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</si>
  <si>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</si>
  <si>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</si>
  <si>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</si>
  <si>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</si>
  <si>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</si>
  <si>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</si>
  <si>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</si>
  <si>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</si>
  <si>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</si>
  <si>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</si>
  <si>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</si>
  <si>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</si>
  <si>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</si>
  <si>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</si>
  <si>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</si>
  <si>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</si>
  <si>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</si>
  <si>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</si>
  <si>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</si>
  <si>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</si>
  <si>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</si>
  <si>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</si>
  <si>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</si>
  <si>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</si>
  <si>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</si>
  <si>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</si>
  <si>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</si>
  <si>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</si>
  <si>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</si>
  <si>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</si>
  <si>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</si>
  <si>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</si>
  <si>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</si>
  <si>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</si>
  <si>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</si>
  <si>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</si>
  <si>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</si>
  <si>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</si>
  <si>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</si>
  <si>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</si>
  <si>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</si>
  <si>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</si>
  <si>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</si>
  <si>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</si>
  <si>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</si>
  <si>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</si>
  <si>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</si>
  <si>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</si>
  <si>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</si>
  <si>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</si>
  <si>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</si>
  <si>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</si>
  <si>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</si>
  <si>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</si>
  <si>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</si>
  <si>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</si>
  <si>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</si>
  <si>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</si>
  <si>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</si>
  <si>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</si>
  <si>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</si>
  <si>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</si>
  <si>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</si>
  <si>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</si>
  <si>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</si>
  <si>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</si>
  <si>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</si>
  <si>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</si>
  <si>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</si>
  <si>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</si>
  <si>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</si>
  <si>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</si>
  <si>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</si>
  <si>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</si>
  <si>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</si>
  <si>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</si>
  <si>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</si>
  <si>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</si>
  <si>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</si>
  <si>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</si>
  <si>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</si>
  <si>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</si>
  <si>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</si>
  <si>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</si>
  <si>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</si>
  <si>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</si>
  <si>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</si>
  <si>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</si>
  <si>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</si>
  <si>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</si>
  <si>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</si>
  <si>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</si>
  <si>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</si>
  <si>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</si>
  <si>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</si>
  <si>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</si>
  <si>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</si>
  <si>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</si>
  <si>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</si>
  <si>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</si>
  <si>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</si>
  <si>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</si>
  <si>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</si>
  <si>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</si>
  <si>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</si>
  <si>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</si>
  <si>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</si>
  <si>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</si>
  <si>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</si>
  <si>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</si>
  <si>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</si>
  <si>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</si>
  <si>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</si>
  <si>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</si>
  <si>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</si>
  <si>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</si>
  <si>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</si>
  <si>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</si>
  <si>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</si>
  <si>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</si>
  <si>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</si>
  <si>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</si>
  <si>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</si>
  <si>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</si>
  <si>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</si>
  <si>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</si>
  <si>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</si>
  <si>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</si>
  <si>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</si>
  <si>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</si>
  <si>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</si>
  <si>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</si>
  <si>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</si>
  <si>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</si>
  <si>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</si>
  <si>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</si>
  <si>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</si>
  <si>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</si>
  <si>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</si>
  <si>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</si>
  <si>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</si>
  <si>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</si>
  <si>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</si>
  <si>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</si>
  <si>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</si>
  <si>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</si>
  <si>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</si>
  <si>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</si>
  <si>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</si>
  <si>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</si>
  <si>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</si>
  <si>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</si>
  <si>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</si>
  <si>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</si>
  <si>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</si>
  <si>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</si>
  <si>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</si>
  <si>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</si>
  <si>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</si>
  <si>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</si>
  <si>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</si>
  <si>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</si>
  <si>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</si>
  <si>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</si>
  <si>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</si>
  <si>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</si>
  <si>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</si>
  <si>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</si>
  <si>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</si>
  <si>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</si>
  <si>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</si>
  <si>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</si>
  <si>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</si>
  <si>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</si>
  <si>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</si>
  <si>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</si>
  <si>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</si>
  <si>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</si>
  <si>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</si>
  <si>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</si>
  <si>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</si>
  <si>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</si>
  <si>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</si>
  <si>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</si>
  <si>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</si>
  <si>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</si>
  <si>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</si>
  <si>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</si>
  <si>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</si>
  <si>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</si>
  <si>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</si>
  <si>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</si>
  <si>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</si>
  <si>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</si>
  <si>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</si>
  <si>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</si>
  <si>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</si>
  <si>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</si>
  <si>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</si>
  <si>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</si>
  <si>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</si>
  <si>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</si>
  <si>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</si>
  <si>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</si>
  <si>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</si>
  <si>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</si>
  <si>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</si>
  <si>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</si>
  <si>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</si>
  <si>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</si>
  <si>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</si>
  <si>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</si>
  <si>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</si>
  <si>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</si>
  <si>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</si>
  <si>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</si>
  <si>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</si>
  <si>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</si>
  <si>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</si>
  <si>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</si>
  <si>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</si>
  <si>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</si>
  <si>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</si>
  <si>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</si>
  <si>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</si>
  <si>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</si>
  <si>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</si>
  <si>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</si>
  <si>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</si>
  <si>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</si>
  <si>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</si>
  <si>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</si>
  <si>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</si>
  <si>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</si>
  <si>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</si>
  <si>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</si>
  <si>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</si>
  <si>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</si>
  <si>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</si>
  <si>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</si>
  <si>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</si>
  <si>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</si>
  <si>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</si>
  <si>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</si>
  <si>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</si>
  <si>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</si>
  <si>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</si>
  <si>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</si>
  <si>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</si>
  <si>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</si>
  <si>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</si>
  <si>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</si>
  <si>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</si>
  <si>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</si>
  <si>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</si>
  <si>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</si>
  <si>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</si>
  <si>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</si>
  <si>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</si>
  <si>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</si>
  <si>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</si>
  <si>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</si>
  <si>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</si>
  <si>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</si>
  <si>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</si>
  <si>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</si>
  <si>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</si>
  <si>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</si>
  <si>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</si>
  <si>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</si>
  <si>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</si>
  <si>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</si>
  <si>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</si>
  <si>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</si>
  <si>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</si>
  <si>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</si>
  <si>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</si>
  <si>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</si>
  <si>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</si>
  <si>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</si>
  <si>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</si>
  <si>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</si>
  <si>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</si>
  <si>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</si>
  <si>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</si>
  <si>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</si>
  <si>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</si>
  <si>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</si>
  <si>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</si>
  <si>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</si>
  <si>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</si>
  <si>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</si>
  <si>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</si>
  <si>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</si>
  <si>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</si>
  <si>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</si>
  <si>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</si>
  <si>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</si>
  <si>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</si>
  <si>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</si>
  <si>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</si>
  <si>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</si>
  <si>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</si>
  <si>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</si>
  <si>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</si>
  <si>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</si>
  <si>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</si>
  <si>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</si>
  <si>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</si>
  <si>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</si>
  <si>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</si>
  <si>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</si>
  <si>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</si>
  <si>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</si>
  <si>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</si>
  <si>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</si>
  <si>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</si>
  <si>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</si>
  <si>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</si>
  <si>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</si>
  <si>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</si>
  <si>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</si>
  <si>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</si>
  <si>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</si>
  <si>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</si>
  <si>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</si>
  <si>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</si>
  <si>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</si>
  <si>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</si>
  <si>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</si>
  <si>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</si>
  <si>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</si>
  <si>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</si>
  <si>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</si>
  <si>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</si>
  <si>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</si>
  <si>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</si>
  <si>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</si>
  <si>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</si>
  <si>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</si>
  <si>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</si>
  <si>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</si>
  <si>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</si>
  <si>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</si>
  <si>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</si>
  <si>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</si>
  <si>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</si>
  <si>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</si>
  <si>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</si>
  <si>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</si>
  <si>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</si>
  <si>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</si>
  <si>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</si>
  <si>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</si>
  <si>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</si>
  <si>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</si>
  <si>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</si>
  <si>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</si>
  <si>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</si>
  <si>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</si>
  <si>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</si>
  <si>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</si>
  <si>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</si>
  <si>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</si>
  <si>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</si>
  <si>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</si>
  <si>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</si>
  <si>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</si>
  <si>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</si>
  <si>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</si>
  <si>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</si>
  <si>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</si>
  <si>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</si>
  <si>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</si>
  <si>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</si>
  <si>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</si>
  <si>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</si>
  <si>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</si>
  <si>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</si>
  <si>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</si>
  <si>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</si>
  <si>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</si>
  <si>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</si>
  <si>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</si>
  <si>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</si>
  <si>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</si>
  <si>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</si>
  <si>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</si>
  <si>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</si>
  <si>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</si>
  <si>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</si>
  <si>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</si>
  <si>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</si>
  <si>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</si>
  <si>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</si>
  <si>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</si>
  <si>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</si>
  <si>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</si>
  <si>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</si>
  <si>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</si>
  <si>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</si>
  <si>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</si>
  <si>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</si>
  <si>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</si>
  <si>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</si>
  <si>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</si>
  <si>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Jupiter</t>
  </si>
  <si>
    <t>Dr Hatem KARAA</t>
  </si>
  <si>
    <t>CM Ksour essef</t>
  </si>
  <si>
    <t>Mr Riadh Hajjej et Mohamed Ayat</t>
  </si>
  <si>
    <t>absence de monte charge</t>
  </si>
  <si>
    <t>Dépassement de la DLUO d'un paquet de Kaak au sésame (DF 01/09/2016 et DLUO  01/03/2017)</t>
  </si>
  <si>
    <t>renforcer le contrôle de la DLUO des denrées alimentaires</t>
  </si>
  <si>
    <t>présence de poussière au dessus des étagères</t>
  </si>
  <si>
    <t>renforcer les actions de nettoyage des étagères</t>
  </si>
  <si>
    <t>lave mains en cormbré par le chariot à étage et de la centrale de nettoyage</t>
  </si>
  <si>
    <t>plonge à deux bacs</t>
  </si>
  <si>
    <t>prévoir une plonge à trois bacs</t>
  </si>
  <si>
    <t>les températures à cœur des produits n'est pas vérifiée</t>
  </si>
  <si>
    <t>assurer le contrôle des températures à cœur des denrées tel que défini dans le protocle</t>
  </si>
  <si>
    <t>assurer la vérification de la température du linéaire et à cœur d'une denrée exposée à la thermosonde</t>
  </si>
  <si>
    <t>présence de pains derrières les présentoirs.
Gondoles biscuits secs sales</t>
  </si>
  <si>
    <t>renforcer les actions de nettoyage derrière les présentoirs et de la gondole biscuits secs</t>
  </si>
  <si>
    <t>il s'agit de la même chambre froide que les volailles traditionnelles</t>
  </si>
  <si>
    <t>un bidon d'huile entamé et non identifié par la date de sa première utilisation</t>
  </si>
  <si>
    <t>assurer l'identification par la date sa sa première utilisation de toute denrée entamée</t>
  </si>
  <si>
    <t>broches du rotissoire entreposées sales</t>
  </si>
  <si>
    <t>renforcer les actions de nettoyage des broches du rotissoire</t>
  </si>
  <si>
    <t>la séparation des flux est difficile, une seule personne est désignée pour les trois rayons.</t>
  </si>
  <si>
    <t>meuble sale</t>
  </si>
  <si>
    <t>renforcer les actions de nettoyage</t>
  </si>
  <si>
    <t>la traçabilité doit être appliquée de manière rigoureuse.</t>
  </si>
  <si>
    <t>fromage Kaïser découpé le 27/02/2017 et non tracé</t>
  </si>
  <si>
    <t>présence de souillures diverses en dessous des tables</t>
  </si>
  <si>
    <t>renforcer les actions de nettoyage du sol en dessous des tables</t>
  </si>
  <si>
    <t>les températures à cœur ne sont pas enregistrées</t>
  </si>
  <si>
    <t xml:space="preserve">Assurer l'enregistrement des températures à cœur </t>
  </si>
  <si>
    <t>thermomètre à sonde non vérifié</t>
  </si>
  <si>
    <t xml:space="preserve">Assurer la vérification mensuelle du thermomètre à sonde </t>
  </si>
  <si>
    <t>pas  de vérification des températures d'ambiance en chambre froide</t>
  </si>
  <si>
    <t>assurer la vérification des températures d'ambiance en chambre froide positive et négative</t>
  </si>
  <si>
    <t>prévoir l'achat d'un thermomètre propre à la poissonnerie</t>
  </si>
  <si>
    <t>utilisation du thermomètre de la poissonnerie</t>
  </si>
  <si>
    <t>sac de sucre entamé non protgé et posé à même le sol.</t>
  </si>
  <si>
    <t>procéder au conditionnement de la totalité du contenu du sac de sucre lors de son ouverture</t>
  </si>
  <si>
    <t>dépassement de la DLUO de 05 bocaux de sauce  BBQ Kuhne (DLUO: 02/03/2017)</t>
  </si>
  <si>
    <t>renforcer le contrôle de DLUO des denrées présentées à la vente</t>
  </si>
  <si>
    <t>thermomètre à sonde non adapté à l'étalonnage (thermomètre à aiguille ne mesurant pas les valeurs négatives)</t>
  </si>
  <si>
    <t>prévoir l'achat d'un thermomètre digital pouvant mesurer les températures inférieures à zéro</t>
  </si>
  <si>
    <t>gondoles épices et fruits secs sales</t>
  </si>
  <si>
    <t>renforcer les actions de nettoyage des gondoles</t>
  </si>
  <si>
    <t>prévoir un meilleur rangement de la réserve</t>
  </si>
  <si>
    <t xml:space="preserve">revoir le fonctionnement de l'afficheur de température </t>
  </si>
  <si>
    <t>thermomètre à cadran du meuble dattes affiche -5°C (température mesurée 8°C)</t>
  </si>
  <si>
    <t>température affichée au niveau du linéaire fromage non conforme (10°C)
température du produit égale à +3°C</t>
  </si>
  <si>
    <t>revoir le fonctionnement de l'afficheur de température du linéaire fromage</t>
  </si>
  <si>
    <t>locaux étroits.
Traces d'humidité</t>
  </si>
  <si>
    <t>repeindre le plafond du terminal de cuisson</t>
  </si>
  <si>
    <t>chambre froide trop étroite</t>
  </si>
  <si>
    <t>présence de givre au niveau du meuble surgelé</t>
  </si>
  <si>
    <t>procéder au dégivrage du meuble surgelé</t>
  </si>
  <si>
    <t>l'emplacement des DEIV est trop proche (risque de contamination des denrées paar les cadavres d'insectes)</t>
  </si>
  <si>
    <t>revoir la position des DEIV</t>
  </si>
  <si>
    <t>le local est étroit, sans porte et non climatisé</t>
  </si>
  <si>
    <t>mettre en conformité le local</t>
  </si>
  <si>
    <t>Fuite d'eau au niveau du bouton poussoir du lave mains de la poissonnerie</t>
  </si>
  <si>
    <t>Répare la fuite d'eau au niveau du bouton poussoir du lave mains de la poissonnerie</t>
  </si>
  <si>
    <t>Accumulation de grande quantité de givre au niveau de l'évaporateur de la chambre froide négative</t>
  </si>
  <si>
    <t>procéder au dégivrage du givre accumulé au niveau de l'évaporateur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</si>
</sst>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b/>
      <i/>
      <u/>
      <sz val="16"/>
      <name val="Calibri"/>
      <family val="2"/>
      <scheme val="minor"/>
    </font>
    <font>
      <sz val="11"/>
      <color rgb="FF0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4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0" fontId="54" fillId="0" borderId="0" xfId="0" applyFont="1" applyFill="1" applyBorder="1" applyAlignment="1" applyProtection="1">
      <alignment horizontal="center"/>
      <protection locked="0"/>
    </xf>
    <xf numFmtId="0" fontId="0" fillId="4" borderId="0" xfId="0" applyFont="1" applyFill="1" applyAlignment="1" applyProtection="1">
      <alignment horizontal="center" vertical="center"/>
      <protection hidden="1"/>
    </xf>
    <xf numFmtId="0" fontId="0" fillId="0" borderId="0" xfId="0" applyFont="1"/>
    <xf numFmtId="0" fontId="0" fillId="0" borderId="1" xfId="0" applyFont="1" applyBorder="1" applyProtection="1">
      <protection locked="0"/>
    </xf>
    <xf numFmtId="0" fontId="0" fillId="0" borderId="0" xfId="0" applyFont="1" applyFill="1"/>
    <xf numFmtId="14" fontId="0" fillId="0" borderId="1" xfId="0" applyNumberFormat="1" applyFont="1" applyBorder="1" applyProtection="1">
      <protection locked="0"/>
    </xf>
    <xf numFmtId="14" fontId="0" fillId="0" borderId="1" xfId="0" applyNumberFormat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14" fontId="55" fillId="0" borderId="1" xfId="0" applyNumberFormat="1" applyFont="1" applyBorder="1" applyProtection="1"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3104"/>
        <c:axId val="959805824"/>
      </c:barChart>
      <c:catAx>
        <c:axId val="95980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5824"/>
        <c:crosses val="autoZero"/>
        <c:auto val="1"/>
        <c:lblAlgn val="ctr"/>
        <c:lblOffset val="100"/>
        <c:noMultiLvlLbl val="0"/>
      </c:catAx>
      <c:valAx>
        <c:axId val="95980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0.73529411764705888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7104"/>
        <c:axId val="963833088"/>
      </c:barChart>
      <c:catAx>
        <c:axId val="96382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3088"/>
        <c:crosses val="autoZero"/>
        <c:auto val="1"/>
        <c:lblAlgn val="ctr"/>
        <c:lblOffset val="100"/>
        <c:noMultiLvlLbl val="0"/>
      </c:catAx>
      <c:valAx>
        <c:axId val="96383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2208"/>
        <c:axId val="963834176"/>
      </c:barChart>
      <c:catAx>
        <c:axId val="96382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4176"/>
        <c:crosses val="autoZero"/>
        <c:auto val="1"/>
        <c:lblAlgn val="ctr"/>
        <c:lblOffset val="100"/>
        <c:noMultiLvlLbl val="0"/>
      </c:catAx>
      <c:valAx>
        <c:axId val="963834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352"/>
        <c:axId val="963820032"/>
      </c:barChart>
      <c:catAx>
        <c:axId val="9638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0032"/>
        <c:crosses val="autoZero"/>
        <c:auto val="1"/>
        <c:lblAlgn val="ctr"/>
        <c:lblOffset val="100"/>
        <c:noMultiLvlLbl val="0"/>
      </c:catAx>
      <c:valAx>
        <c:axId val="96382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8320"/>
        <c:axId val="963838528"/>
      </c:barChart>
      <c:catAx>
        <c:axId val="96384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8528"/>
        <c:crosses val="autoZero"/>
        <c:auto val="1"/>
        <c:lblAlgn val="ctr"/>
        <c:lblOffset val="100"/>
        <c:noMultiLvlLbl val="0"/>
      </c:catAx>
      <c:valAx>
        <c:axId val="963838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6144"/>
        <c:axId val="963840160"/>
      </c:barChart>
      <c:catAx>
        <c:axId val="96384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160"/>
        <c:crosses val="autoZero"/>
        <c:auto val="1"/>
        <c:lblAlgn val="ctr"/>
        <c:lblOffset val="100"/>
        <c:noMultiLvlLbl val="0"/>
      </c:catAx>
      <c:valAx>
        <c:axId val="96384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1248"/>
        <c:axId val="963850496"/>
      </c:barChart>
      <c:catAx>
        <c:axId val="96384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50496"/>
        <c:crosses val="autoZero"/>
        <c:auto val="1"/>
        <c:lblAlgn val="ctr"/>
        <c:lblOffset val="100"/>
        <c:noMultiLvlLbl val="0"/>
      </c:catAx>
      <c:valAx>
        <c:axId val="96385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0.84836065573770492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896"/>
        <c:axId val="963837440"/>
      </c:barChart>
      <c:catAx>
        <c:axId val="96383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7440"/>
        <c:crosses val="autoZero"/>
        <c:auto val="1"/>
        <c:lblAlgn val="ctr"/>
        <c:lblOffset val="100"/>
        <c:noMultiLvlLbl val="0"/>
      </c:catAx>
      <c:valAx>
        <c:axId val="96383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0.86111111111111116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9616"/>
        <c:axId val="963840704"/>
      </c:barChart>
      <c:catAx>
        <c:axId val="96383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704"/>
        <c:crosses val="autoZero"/>
        <c:auto val="1"/>
        <c:lblAlgn val="ctr"/>
        <c:lblOffset val="100"/>
        <c:noMultiLvlLbl val="0"/>
      </c:catAx>
      <c:valAx>
        <c:axId val="96384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0.85473588342440809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63843424"/>
        <c:axId val="963843968"/>
        <c:extLst/>
      </c:barChart>
      <c:catAx>
        <c:axId val="9638434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968"/>
        <c:crosses val="autoZero"/>
        <c:auto val="1"/>
        <c:lblAlgn val="ctr"/>
        <c:lblOffset val="100"/>
        <c:noMultiLvlLbl val="0"/>
      </c:catAx>
      <c:valAx>
        <c:axId val="9638439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DC7-4A29-A2E5-88F7F91F9253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C7-4A29-A2E5-88F7F91F9253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C7-4A29-A2E5-88F7F91F9253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C7-4A29-A2E5-88F7F91F9253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C7-4A29-A2E5-88F7F91F9253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C7-4A29-A2E5-88F7F91F92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0.52227272727272733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59800928"/>
        <c:axId val="965890752"/>
        <c:extLst/>
      </c:barChart>
      <c:catAx>
        <c:axId val="9598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5890752"/>
        <c:crosses val="autoZero"/>
        <c:auto val="1"/>
        <c:lblAlgn val="ctr"/>
        <c:lblOffset val="100"/>
        <c:noMultiLvlLbl val="0"/>
      </c:catAx>
      <c:valAx>
        <c:axId val="96589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0.64864864864864868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4736"/>
        <c:axId val="959806368"/>
      </c:barChart>
      <c:catAx>
        <c:axId val="95980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6368"/>
        <c:crosses val="autoZero"/>
        <c:auto val="1"/>
        <c:lblAlgn val="ctr"/>
        <c:lblOffset val="100"/>
        <c:noMultiLvlLbl val="0"/>
      </c:catAx>
      <c:valAx>
        <c:axId val="95980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8544"/>
        <c:axId val="959809088"/>
      </c:barChart>
      <c:catAx>
        <c:axId val="95980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9088"/>
        <c:crosses val="autoZero"/>
        <c:auto val="1"/>
        <c:lblAlgn val="ctr"/>
        <c:lblOffset val="100"/>
        <c:noMultiLvlLbl val="0"/>
      </c:catAx>
      <c:valAx>
        <c:axId val="95980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0.79629629629629628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18400"/>
        <c:axId val="963831456"/>
      </c:barChart>
      <c:catAx>
        <c:axId val="96381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1456"/>
        <c:crosses val="autoZero"/>
        <c:auto val="1"/>
        <c:lblAlgn val="ctr"/>
        <c:lblOffset val="100"/>
        <c:noMultiLvlLbl val="0"/>
      </c:catAx>
      <c:valAx>
        <c:axId val="96383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1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6016"/>
        <c:axId val="963827648"/>
      </c:barChart>
      <c:catAx>
        <c:axId val="96382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7648"/>
        <c:crosses val="autoZero"/>
        <c:auto val="1"/>
        <c:lblAlgn val="ctr"/>
        <c:lblOffset val="100"/>
        <c:noMultiLvlLbl val="0"/>
      </c:catAx>
      <c:valAx>
        <c:axId val="96382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0.78333333333333333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1120"/>
        <c:axId val="963823296"/>
      </c:barChart>
      <c:catAx>
        <c:axId val="96382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3296"/>
        <c:crosses val="autoZero"/>
        <c:auto val="1"/>
        <c:lblAlgn val="ctr"/>
        <c:lblOffset val="100"/>
        <c:noMultiLvlLbl val="0"/>
      </c:catAx>
      <c:valAx>
        <c:axId val="96382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2544"/>
        <c:axId val="963830368"/>
      </c:barChart>
      <c:catAx>
        <c:axId val="96383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0368"/>
        <c:crosses val="autoZero"/>
        <c:auto val="1"/>
        <c:lblAlgn val="ctr"/>
        <c:lblOffset val="100"/>
        <c:noMultiLvlLbl val="0"/>
      </c:catAx>
      <c:valAx>
        <c:axId val="96383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8736"/>
        <c:axId val="963829824"/>
      </c:barChart>
      <c:catAx>
        <c:axId val="96382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9824"/>
        <c:crosses val="autoZero"/>
        <c:auto val="1"/>
        <c:lblAlgn val="ctr"/>
        <c:lblOffset val="100"/>
        <c:noMultiLvlLbl val="0"/>
      </c:catAx>
      <c:valAx>
        <c:axId val="96382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0.967741935483871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0912"/>
        <c:axId val="963835808"/>
      </c:barChart>
      <c:catAx>
        <c:axId val="96383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5808"/>
        <c:crosses val="autoZero"/>
        <c:auto val="1"/>
        <c:lblAlgn val="ctr"/>
        <c:lblOffset val="100"/>
        <c:noMultiLvlLbl val="0"/>
      </c:catAx>
      <c:valAx>
        <c:axId val="96383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1" zoomScale="60" zoomScaleNormal="100" workbookViewId="0">
      <selection activeCell="H20" sqref="H20"/>
    </sheetView>
  </sheetViews>
  <sheetFormatPr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287" t="s">
        <v>379</v>
      </c>
      <c r="B18" s="287"/>
      <c r="C18" s="287"/>
      <c r="D18" s="288" t="s">
        <v>411</v>
      </c>
      <c r="E18" s="288"/>
      <c r="F18" s="288"/>
      <c r="G18" s="288"/>
      <c r="H18" s="288"/>
      <c r="I18" s="288"/>
      <c r="J18" s="288"/>
      <c r="K18" s="288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289" t="s">
        <v>380</v>
      </c>
      <c r="B21" s="289"/>
      <c r="C21" s="289"/>
      <c r="D21" s="289"/>
      <c r="E21" s="289"/>
      <c r="F21" s="289"/>
      <c r="G21" s="289"/>
      <c r="H21" s="289"/>
      <c r="I21" s="289"/>
      <c r="J21" s="289"/>
      <c r="K21" s="289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283" t="s">
        <v>382</v>
      </c>
      <c r="C23" s="283"/>
      <c r="D23" s="197"/>
      <c r="E23" s="197"/>
      <c r="F23" s="197"/>
      <c r="G23" s="197"/>
      <c r="H23" s="197"/>
      <c r="I23" s="197"/>
      <c r="J23" s="196" t="str">
        <f>D18</f>
        <v>Jupiter</v>
      </c>
    </row>
    <row r="24" spans="1:11" ht="33" customHeight="1" x14ac:dyDescent="0.25">
      <c r="A24" s="205" t="s">
        <v>383</v>
      </c>
      <c r="B24" s="282">
        <f>AVERAGE('A1 Exploitation'!D505,'A1 Technique'!D198)</f>
        <v>0.85473588342440809</v>
      </c>
      <c r="C24" s="282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282">
        <f>AVERAGE('A2 Exploitation'!D506,'A2 Technique'!D198)</f>
        <v>0</v>
      </c>
      <c r="C25" s="282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282">
        <f>AVERAGE('A3 Exploitation'!D506,'A3 Technique'!D198)</f>
        <v>0</v>
      </c>
      <c r="C26" s="282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282">
        <f>AVERAGE('A4 Exploitation'!D506,'A4 Technique'!D198)</f>
        <v>0</v>
      </c>
      <c r="C27" s="282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282">
        <f>AVERAGE('A5 Exploitation'!D506,'A5 Technique'!D198)</f>
        <v>0</v>
      </c>
      <c r="C28" s="282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282">
        <f>AVERAGE('A6 Exploitation'!D506,'A6 Technique'!D198)</f>
        <v>0</v>
      </c>
      <c r="C29" s="282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283" t="s">
        <v>389</v>
      </c>
      <c r="C33" s="283"/>
      <c r="D33" s="197"/>
      <c r="E33" s="197"/>
      <c r="F33" s="197"/>
      <c r="G33" s="197"/>
      <c r="H33" s="197"/>
      <c r="I33" s="197"/>
      <c r="J33" s="196" t="str">
        <f>D18</f>
        <v>Jupiter</v>
      </c>
    </row>
    <row r="34" spans="1:10" ht="33" customHeight="1" x14ac:dyDescent="0.25">
      <c r="A34" s="205" t="s">
        <v>383</v>
      </c>
      <c r="B34" s="282">
        <f>'A1 Exploitation'!D505</f>
        <v>0.86111111111111116</v>
      </c>
      <c r="C34" s="282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282">
        <f>'A2 Exploitation'!D506</f>
        <v>0</v>
      </c>
      <c r="C35" s="282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282">
        <f>'A3 Exploitation'!D506</f>
        <v>0</v>
      </c>
      <c r="C36" s="282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282">
        <f>'A4 Exploitation'!D506</f>
        <v>0</v>
      </c>
      <c r="C37" s="282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282">
        <f>'A5 Exploitation'!D506</f>
        <v>0</v>
      </c>
      <c r="C38" s="282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282">
        <f>'A6 Exploitation'!D506</f>
        <v>0</v>
      </c>
      <c r="C39" s="282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286" t="s">
        <v>390</v>
      </c>
      <c r="C42" s="286"/>
      <c r="D42" s="197"/>
      <c r="E42" s="197"/>
      <c r="F42" s="197"/>
      <c r="G42" s="197"/>
      <c r="H42" s="197"/>
      <c r="I42" s="197"/>
      <c r="J42" s="196" t="str">
        <f>D18</f>
        <v>Jupiter</v>
      </c>
    </row>
    <row r="43" spans="1:10" ht="33" customHeight="1" x14ac:dyDescent="0.25">
      <c r="A43" s="205" t="s">
        <v>383</v>
      </c>
      <c r="B43" s="282">
        <f>AVERAGE('A1 Exploitation'!D503, 'A1 Technique'!D196)</f>
        <v>0.52227272727272733</v>
      </c>
      <c r="C43" s="282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282">
        <f>AVERAGE('A2 Exploitation'!D504, 'A2 Technique'!D196)</f>
        <v>0</v>
      </c>
      <c r="C44" s="282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282">
        <f>AVERAGE('A3 Exploitation'!D504, 'A3 Technique'!D196)</f>
        <v>0</v>
      </c>
      <c r="C45" s="282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282">
        <f>AVERAGE('A4 Exploitation'!D504, 'A4 Technique'!D196)</f>
        <v>0</v>
      </c>
      <c r="C46" s="282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282">
        <f>AVERAGE('A5 Exploitation'!D504, 'A5 Technique'!D196)</f>
        <v>0</v>
      </c>
      <c r="C47" s="282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282">
        <f>AVERAGE('A6 Exploitation'!D504, 'A6 Technique'!D196)</f>
        <v>0</v>
      </c>
      <c r="C48" s="282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283" t="s">
        <v>391</v>
      </c>
      <c r="C51" s="283"/>
      <c r="D51" s="197"/>
      <c r="E51" s="197"/>
      <c r="F51" s="197"/>
      <c r="G51" s="197"/>
      <c r="H51" s="197"/>
      <c r="I51" s="197"/>
      <c r="J51" s="196" t="str">
        <f>D18</f>
        <v>Jupiter</v>
      </c>
    </row>
    <row r="52" spans="1:10" ht="33" customHeight="1" x14ac:dyDescent="0.25">
      <c r="A52" s="205" t="s">
        <v>383</v>
      </c>
      <c r="B52" s="285">
        <f>'A1 Exploitation'!D41</f>
        <v>1</v>
      </c>
      <c r="C52" s="285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285">
        <f>'A2 Exploitation'!D41</f>
        <v>0</v>
      </c>
      <c r="C53" s="285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285">
        <f>'A3 Exploitation'!D41</f>
        <v>0</v>
      </c>
      <c r="C54" s="285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285">
        <f>'A4 Exploitation'!D41</f>
        <v>0</v>
      </c>
      <c r="C55" s="285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285">
        <f>'A5 Exploitation'!D41</f>
        <v>0</v>
      </c>
      <c r="C56" s="285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285">
        <f>'A6 Exploitation'!D41</f>
        <v>0</v>
      </c>
      <c r="C57" s="285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283" t="s">
        <v>392</v>
      </c>
      <c r="C60" s="283"/>
      <c r="D60" s="197"/>
      <c r="E60" s="197"/>
      <c r="F60" s="197"/>
      <c r="G60" s="197"/>
      <c r="H60" s="197"/>
      <c r="I60" s="197"/>
      <c r="J60" s="196" t="str">
        <f>D18</f>
        <v>Jupiter</v>
      </c>
    </row>
    <row r="61" spans="1:10" ht="33" customHeight="1" x14ac:dyDescent="0.25">
      <c r="A61" s="205" t="s">
        <v>383</v>
      </c>
      <c r="B61" s="282">
        <f>'A1 Exploitation'!D97</f>
        <v>0.64864864864864868</v>
      </c>
      <c r="C61" s="282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282">
        <f>'A2 Exploitation'!D97</f>
        <v>0</v>
      </c>
      <c r="C62" s="282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282">
        <f>'A3 Exploitation'!D97</f>
        <v>0</v>
      </c>
      <c r="C63" s="282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282">
        <f>'A4 Exploitation'!D97</f>
        <v>0</v>
      </c>
      <c r="C64" s="282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282">
        <f>'A5 Exploitation'!D97</f>
        <v>0</v>
      </c>
      <c r="C65" s="282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282">
        <f>'A6 Exploitation'!D97</f>
        <v>0</v>
      </c>
      <c r="C66" s="282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283" t="s">
        <v>393</v>
      </c>
      <c r="C69" s="283"/>
      <c r="D69" s="197"/>
      <c r="E69" s="197"/>
      <c r="F69" s="197"/>
      <c r="G69" s="197"/>
      <c r="H69" s="197"/>
      <c r="I69" s="197"/>
      <c r="J69" s="196" t="str">
        <f>D18</f>
        <v>Jupiter</v>
      </c>
    </row>
    <row r="70" spans="1:10" ht="33" customHeight="1" x14ac:dyDescent="0.25">
      <c r="A70" s="205" t="s">
        <v>383</v>
      </c>
      <c r="B70" s="282">
        <f>'A1 Exploitation'!D150</f>
        <v>0.9</v>
      </c>
      <c r="C70" s="282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282">
        <f>'A2 Exploitation'!D150</f>
        <v>0</v>
      </c>
      <c r="C71" s="282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282">
        <f>'A3 Exploitation'!D150</f>
        <v>0</v>
      </c>
      <c r="C72" s="282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282">
        <f>'A4 Exploitation'!D150</f>
        <v>0</v>
      </c>
      <c r="C73" s="282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282">
        <f>'A5 Exploitation'!D150</f>
        <v>0</v>
      </c>
      <c r="C74" s="282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282">
        <f>'A6 Exploitation'!D150</f>
        <v>0</v>
      </c>
      <c r="C75" s="282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283" t="s">
        <v>394</v>
      </c>
      <c r="C78" s="283"/>
      <c r="D78" s="197"/>
      <c r="E78" s="197"/>
      <c r="F78" s="197"/>
      <c r="G78" s="197"/>
      <c r="H78" s="197"/>
      <c r="I78" s="197"/>
      <c r="J78" s="196" t="str">
        <f>D18</f>
        <v>Jupiter</v>
      </c>
    </row>
    <row r="79" spans="1:10" ht="33" customHeight="1" x14ac:dyDescent="0.25">
      <c r="A79" s="205" t="s">
        <v>383</v>
      </c>
      <c r="B79" s="282">
        <f>'A1 Exploitation'!D190</f>
        <v>0.79629629629629628</v>
      </c>
      <c r="C79" s="282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282">
        <f>'A2 Exploitation'!D190</f>
        <v>0</v>
      </c>
      <c r="C80" s="282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282">
        <f>'A3 Exploitation'!D190</f>
        <v>0</v>
      </c>
      <c r="C81" s="282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282">
        <f>'A4 Exploitation'!D190</f>
        <v>0</v>
      </c>
      <c r="C82" s="282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282">
        <f>'A5 Exploitation'!D190</f>
        <v>0</v>
      </c>
      <c r="C83" s="282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282">
        <f>'A6 Exploitation'!D190</f>
        <v>0</v>
      </c>
      <c r="C84" s="282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283" t="s">
        <v>395</v>
      </c>
      <c r="C87" s="283"/>
      <c r="D87" s="197"/>
      <c r="E87" s="197"/>
      <c r="F87" s="197"/>
      <c r="G87" s="197"/>
      <c r="H87" s="197"/>
      <c r="I87" s="197"/>
      <c r="J87" s="196" t="str">
        <f>D18</f>
        <v>Jupiter</v>
      </c>
    </row>
    <row r="88" spans="1:10" ht="33" customHeight="1" x14ac:dyDescent="0.25">
      <c r="A88" s="205" t="s">
        <v>383</v>
      </c>
      <c r="B88" s="282">
        <f>'A1 Exploitation'!D246</f>
        <v>1</v>
      </c>
      <c r="C88" s="282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282">
        <f>'A2 Exploitation'!D246</f>
        <v>0</v>
      </c>
      <c r="C89" s="282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282">
        <f>'A3 Exploitation'!D246</f>
        <v>0</v>
      </c>
      <c r="C90" s="282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282">
        <f>'A4 Exploitation'!D246</f>
        <v>0</v>
      </c>
      <c r="C91" s="282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282">
        <f>'A5 Exploitation'!D246</f>
        <v>0</v>
      </c>
      <c r="C92" s="282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282">
        <f>'A6 Exploitation'!D246</f>
        <v>0</v>
      </c>
      <c r="C93" s="282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283" t="s">
        <v>396</v>
      </c>
      <c r="C96" s="283"/>
      <c r="D96" s="197"/>
      <c r="E96" s="197"/>
      <c r="F96" s="197"/>
      <c r="G96" s="197"/>
      <c r="H96" s="197"/>
      <c r="I96" s="197"/>
      <c r="J96" s="196" t="str">
        <f>D18</f>
        <v>Jupiter</v>
      </c>
    </row>
    <row r="97" spans="1:10" ht="33" customHeight="1" x14ac:dyDescent="0.25">
      <c r="A97" s="205" t="s">
        <v>383</v>
      </c>
      <c r="B97" s="282">
        <f>'A1 Exploitation'!D289</f>
        <v>0.78333333333333333</v>
      </c>
      <c r="C97" s="282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282">
        <f>'A2 Exploitation'!D289</f>
        <v>0</v>
      </c>
      <c r="C98" s="282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282">
        <f>'A3 Exploitation'!D289</f>
        <v>0</v>
      </c>
      <c r="C99" s="282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282">
        <f>'A4 Exploitation'!D289</f>
        <v>0</v>
      </c>
      <c r="C100" s="282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282">
        <f>'A5 Exploitation'!D289</f>
        <v>0</v>
      </c>
      <c r="C101" s="282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282">
        <f>'A6 Exploitation'!D289</f>
        <v>0</v>
      </c>
      <c r="C102" s="282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283" t="s">
        <v>397</v>
      </c>
      <c r="C105" s="283"/>
      <c r="D105" s="197"/>
      <c r="E105" s="197"/>
      <c r="F105" s="197"/>
      <c r="G105" s="197"/>
      <c r="H105" s="197"/>
      <c r="I105" s="197"/>
      <c r="J105" s="196" t="str">
        <f>D18</f>
        <v>Jupiter</v>
      </c>
    </row>
    <row r="106" spans="1:10" ht="33" customHeight="1" x14ac:dyDescent="0.25">
      <c r="A106" s="205" t="s">
        <v>383</v>
      </c>
      <c r="B106" s="282">
        <f>'A1 Exploitation'!D322</f>
        <v>0.94736842105263153</v>
      </c>
      <c r="C106" s="282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282">
        <f>'A2 Exploitation'!D322</f>
        <v>0</v>
      </c>
      <c r="C107" s="282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282">
        <f>'A3 Exploitation'!D322</f>
        <v>0</v>
      </c>
      <c r="C108" s="282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282">
        <f>'A4 Exploitation'!D322</f>
        <v>0</v>
      </c>
      <c r="C109" s="282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282">
        <f>'A5 Exploitation'!D322</f>
        <v>0</v>
      </c>
      <c r="C110" s="282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282">
        <f>'A6 Exploitation'!D322</f>
        <v>0</v>
      </c>
      <c r="C111" s="282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283" t="s">
        <v>398</v>
      </c>
      <c r="C114" s="283"/>
      <c r="D114" s="197"/>
      <c r="E114" s="197"/>
      <c r="F114" s="197"/>
      <c r="G114" s="197"/>
      <c r="H114" s="197"/>
      <c r="I114" s="197"/>
      <c r="J114" s="196" t="str">
        <f>D18</f>
        <v>Jupiter</v>
      </c>
    </row>
    <row r="115" spans="1:10" ht="33" customHeight="1" x14ac:dyDescent="0.25">
      <c r="A115" s="205" t="s">
        <v>383</v>
      </c>
      <c r="B115" s="282">
        <f>'A1 Exploitation'!D350</f>
        <v>0.6</v>
      </c>
      <c r="C115" s="282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282">
        <f>'A2 Exploitation'!D350</f>
        <v>0</v>
      </c>
      <c r="C116" s="282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282">
        <f>'A3 Exploitation'!D350</f>
        <v>0</v>
      </c>
      <c r="C117" s="282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282">
        <f>'A4 Exploitation'!D350</f>
        <v>0</v>
      </c>
      <c r="C118" s="282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282">
        <f>'A5 Exploitation'!D350</f>
        <v>0</v>
      </c>
      <c r="C119" s="282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282">
        <f>'A6 Exploitation'!D350</f>
        <v>0</v>
      </c>
      <c r="C120" s="282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283" t="s">
        <v>399</v>
      </c>
      <c r="C123" s="283"/>
      <c r="D123" s="197"/>
      <c r="E123" s="197"/>
      <c r="F123" s="197"/>
      <c r="G123" s="197"/>
      <c r="H123" s="197"/>
      <c r="I123" s="197"/>
      <c r="J123" s="196" t="str">
        <f>D18</f>
        <v>Jupiter</v>
      </c>
    </row>
    <row r="124" spans="1:10" ht="33" customHeight="1" x14ac:dyDescent="0.25">
      <c r="A124" s="205" t="s">
        <v>383</v>
      </c>
      <c r="B124" s="282">
        <f>'A1 Exploitation'!D403</f>
        <v>0.967741935483871</v>
      </c>
      <c r="C124" s="282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282">
        <f>'A2 Exploitation'!D403</f>
        <v>0</v>
      </c>
      <c r="C125" s="282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282">
        <f>'A3 Exploitation'!D403</f>
        <v>0</v>
      </c>
      <c r="C126" s="282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282">
        <f>'A4 Exploitation'!D403</f>
        <v>0</v>
      </c>
      <c r="C127" s="282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282">
        <f>'A5 Exploitation'!D403</f>
        <v>0</v>
      </c>
      <c r="C128" s="282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282">
        <f>'A6 Exploitation'!D403</f>
        <v>0</v>
      </c>
      <c r="C129" s="282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283" t="s">
        <v>400</v>
      </c>
      <c r="C132" s="283"/>
      <c r="D132" s="197"/>
      <c r="E132" s="197"/>
      <c r="F132" s="197"/>
      <c r="G132" s="197"/>
      <c r="H132" s="197"/>
      <c r="I132" s="197"/>
      <c r="J132" s="196" t="str">
        <f>D18</f>
        <v>Jupiter</v>
      </c>
    </row>
    <row r="133" spans="1:10" ht="33" customHeight="1" x14ac:dyDescent="0.25">
      <c r="A133" s="205" t="s">
        <v>383</v>
      </c>
      <c r="B133" s="282">
        <f>'A1 Exploitation'!D433</f>
        <v>0.73529411764705888</v>
      </c>
      <c r="C133" s="282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282">
        <f>'A2 Exploitation'!D434</f>
        <v>0</v>
      </c>
      <c r="C134" s="282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282">
        <f>'A3 Exploitation'!D434</f>
        <v>0</v>
      </c>
      <c r="C135" s="282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282">
        <f>'A4 Exploitation'!D434</f>
        <v>0</v>
      </c>
      <c r="C136" s="282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282">
        <f>'A5 Exploitation'!D434</f>
        <v>0</v>
      </c>
      <c r="C137" s="282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282">
        <f>'A6 Exploitation'!D434</f>
        <v>0</v>
      </c>
      <c r="C138" s="282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283" t="s">
        <v>401</v>
      </c>
      <c r="C141" s="283"/>
      <c r="D141" s="197"/>
      <c r="E141" s="197"/>
      <c r="F141" s="197"/>
      <c r="G141" s="197"/>
      <c r="H141" s="197"/>
      <c r="I141" s="197"/>
      <c r="J141" s="196" t="str">
        <f>D18</f>
        <v>Jupiter</v>
      </c>
    </row>
    <row r="142" spans="1:10" ht="33" customHeight="1" x14ac:dyDescent="0.25">
      <c r="A142" s="205" t="s">
        <v>383</v>
      </c>
      <c r="B142" s="282">
        <f>'A1 Exploitation'!D452</f>
        <v>1</v>
      </c>
      <c r="C142" s="282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282">
        <f>'A2 Exploitation'!D453</f>
        <v>0</v>
      </c>
      <c r="C143" s="282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282">
        <f>'A3 Exploitation'!D453</f>
        <v>0</v>
      </c>
      <c r="C144" s="282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282">
        <f>'A4 Exploitation'!D453</f>
        <v>0</v>
      </c>
      <c r="C145" s="282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282">
        <f>'A5 Exploitation'!D453</f>
        <v>0</v>
      </c>
      <c r="C146" s="282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282">
        <f>'A6 Exploitation'!D453</f>
        <v>0</v>
      </c>
      <c r="C147" s="282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283" t="s">
        <v>402</v>
      </c>
      <c r="C150" s="283"/>
      <c r="D150" s="197"/>
      <c r="E150" s="197"/>
      <c r="F150" s="197"/>
      <c r="G150" s="197"/>
      <c r="H150" s="197"/>
      <c r="I150" s="197"/>
      <c r="J150" s="196" t="str">
        <f>D18</f>
        <v>Jupiter</v>
      </c>
    </row>
    <row r="151" spans="1:10" ht="33" customHeight="1" x14ac:dyDescent="0.25">
      <c r="A151" s="205" t="s">
        <v>383</v>
      </c>
      <c r="B151" s="282">
        <f>'A1 Exploitation'!D462</f>
        <v>1</v>
      </c>
      <c r="C151" s="282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282">
        <f>'A2 Exploitation'!D463</f>
        <v>0</v>
      </c>
      <c r="C152" s="282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282">
        <f>'A3 Exploitation'!D463</f>
        <v>0</v>
      </c>
      <c r="C153" s="282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282">
        <f>'A4 Exploitation'!D463</f>
        <v>0</v>
      </c>
      <c r="C154" s="282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282">
        <f>'A5 Exploitation'!D463</f>
        <v>0</v>
      </c>
      <c r="C155" s="282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282">
        <f>'A6 Exploitation'!D463</f>
        <v>0</v>
      </c>
      <c r="C156" s="282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283" t="s">
        <v>403</v>
      </c>
      <c r="C159" s="283"/>
      <c r="D159" s="197"/>
      <c r="E159" s="197"/>
      <c r="F159" s="197"/>
      <c r="G159" s="197"/>
      <c r="H159" s="197"/>
      <c r="I159" s="197"/>
      <c r="J159" s="196" t="str">
        <f>D18</f>
        <v>Jupiter</v>
      </c>
    </row>
    <row r="160" spans="1:10" ht="33" customHeight="1" x14ac:dyDescent="0.25">
      <c r="A160" s="205" t="s">
        <v>383</v>
      </c>
      <c r="B160" s="282">
        <f>'A1 Exploitation'!D471</f>
        <v>1</v>
      </c>
      <c r="C160" s="282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282">
        <f>'A2 Exploitation'!D472</f>
        <v>0</v>
      </c>
      <c r="C161" s="282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282">
        <f>'A3 Exploitation'!D472</f>
        <v>0</v>
      </c>
      <c r="C162" s="282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282">
        <f>'A4 Exploitation'!D472</f>
        <v>0</v>
      </c>
      <c r="C163" s="282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282">
        <f>'A5 Exploitation'!D472</f>
        <v>0</v>
      </c>
      <c r="C164" s="282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282">
        <f>'A6 Exploitation'!D472</f>
        <v>0</v>
      </c>
      <c r="C165" s="282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284"/>
      <c r="C166" s="284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284"/>
      <c r="C167" s="284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283" t="s">
        <v>404</v>
      </c>
      <c r="C168" s="283"/>
      <c r="D168" s="197"/>
      <c r="E168" s="197"/>
      <c r="F168" s="197"/>
      <c r="G168" s="197"/>
      <c r="H168" s="197"/>
      <c r="I168" s="197"/>
      <c r="J168" s="196" t="str">
        <f>D18</f>
        <v>Jupiter</v>
      </c>
    </row>
    <row r="169" spans="1:10" ht="33" customHeight="1" x14ac:dyDescent="0.25">
      <c r="A169" s="205" t="s">
        <v>383</v>
      </c>
      <c r="B169" s="282">
        <f>'A1 Exploitation'!D492</f>
        <v>1</v>
      </c>
      <c r="C169" s="282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282">
        <f>'A2 Exploitation'!D493</f>
        <v>0</v>
      </c>
      <c r="C170" s="282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282">
        <f>'A3 Exploitation'!D493</f>
        <v>0</v>
      </c>
      <c r="C171" s="282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282">
        <f>'A4 Exploitation'!D493</f>
        <v>0</v>
      </c>
      <c r="C172" s="282"/>
    </row>
    <row r="173" spans="1:10" ht="33" customHeight="1" x14ac:dyDescent="0.25">
      <c r="A173" s="204" t="s">
        <v>387</v>
      </c>
      <c r="B173" s="282">
        <f>'A5 Exploitation'!D493</f>
        <v>0</v>
      </c>
      <c r="C173" s="282"/>
    </row>
    <row r="174" spans="1:10" ht="33" customHeight="1" x14ac:dyDescent="0.25">
      <c r="A174" s="204" t="s">
        <v>388</v>
      </c>
      <c r="B174" s="282">
        <f>'A6 Exploitation'!D493</f>
        <v>0</v>
      </c>
      <c r="C174" s="282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283" t="s">
        <v>405</v>
      </c>
      <c r="C177" s="283"/>
      <c r="J177" s="196" t="str">
        <f>D18</f>
        <v>Jupiter</v>
      </c>
    </row>
    <row r="178" spans="1:10" ht="33" customHeight="1" x14ac:dyDescent="0.25">
      <c r="A178" s="205" t="s">
        <v>383</v>
      </c>
      <c r="B178" s="282">
        <f>'A1 Exploitation'!D501</f>
        <v>1</v>
      </c>
      <c r="C178" s="282"/>
    </row>
    <row r="179" spans="1:10" ht="33" customHeight="1" x14ac:dyDescent="0.25">
      <c r="A179" s="204" t="s">
        <v>384</v>
      </c>
      <c r="B179" s="282">
        <f>'A2 Exploitation'!D502</f>
        <v>0</v>
      </c>
      <c r="C179" s="282"/>
    </row>
    <row r="180" spans="1:10" ht="33" customHeight="1" x14ac:dyDescent="0.25">
      <c r="A180" s="205" t="s">
        <v>385</v>
      </c>
      <c r="B180" s="282">
        <f>'A3 Exploitation'!D502</f>
        <v>0</v>
      </c>
      <c r="C180" s="282"/>
    </row>
    <row r="181" spans="1:10" ht="33" customHeight="1" x14ac:dyDescent="0.25">
      <c r="A181" s="205" t="s">
        <v>386</v>
      </c>
      <c r="B181" s="282">
        <f>'A4 Exploitation'!D502</f>
        <v>0</v>
      </c>
      <c r="C181" s="282"/>
    </row>
    <row r="182" spans="1:10" ht="33" customHeight="1" x14ac:dyDescent="0.25">
      <c r="A182" s="204" t="s">
        <v>387</v>
      </c>
      <c r="B182" s="282">
        <f>'A5 Exploitation'!D502</f>
        <v>0</v>
      </c>
      <c r="C182" s="282"/>
    </row>
    <row r="183" spans="1:10" ht="33" customHeight="1" x14ac:dyDescent="0.25">
      <c r="A183" s="204" t="s">
        <v>388</v>
      </c>
      <c r="B183" s="282">
        <f>'A6 Exploitation'!D502</f>
        <v>0</v>
      </c>
      <c r="C183" s="282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283" t="s">
        <v>406</v>
      </c>
      <c r="C186" s="283"/>
      <c r="J186" s="196" t="str">
        <f>D18</f>
        <v>Jupiter</v>
      </c>
    </row>
    <row r="187" spans="1:10" ht="33" customHeight="1" x14ac:dyDescent="0.25">
      <c r="A187" s="205" t="s">
        <v>383</v>
      </c>
      <c r="B187" s="282">
        <f>'A1 Technique'!D198</f>
        <v>0.84836065573770492</v>
      </c>
      <c r="C187" s="282"/>
    </row>
    <row r="188" spans="1:10" ht="33" customHeight="1" x14ac:dyDescent="0.25">
      <c r="A188" s="204" t="s">
        <v>384</v>
      </c>
      <c r="B188" s="282">
        <f>'A2 Technique'!D198</f>
        <v>0</v>
      </c>
      <c r="C188" s="282"/>
    </row>
    <row r="189" spans="1:10" ht="33" customHeight="1" x14ac:dyDescent="0.25">
      <c r="A189" s="205" t="s">
        <v>385</v>
      </c>
      <c r="B189" s="282">
        <f>'A3 Technique'!D198</f>
        <v>0</v>
      </c>
      <c r="C189" s="282"/>
    </row>
    <row r="190" spans="1:10" ht="33" customHeight="1" x14ac:dyDescent="0.25">
      <c r="A190" s="205" t="s">
        <v>386</v>
      </c>
      <c r="B190" s="282">
        <f>'A4 Technique'!D198</f>
        <v>0</v>
      </c>
      <c r="C190" s="282"/>
    </row>
    <row r="191" spans="1:10" ht="33" customHeight="1" x14ac:dyDescent="0.25">
      <c r="A191" s="204" t="s">
        <v>387</v>
      </c>
      <c r="B191" s="282">
        <f>'A5 Technique'!D198</f>
        <v>0</v>
      </c>
      <c r="C191" s="282"/>
    </row>
    <row r="192" spans="1:10" ht="33" customHeight="1" x14ac:dyDescent="0.25">
      <c r="A192" s="204" t="s">
        <v>388</v>
      </c>
      <c r="B192" s="282">
        <f>'A6 Technique'!D198</f>
        <v>0</v>
      </c>
      <c r="C192" s="282"/>
    </row>
  </sheetData>
  <sheetProtection algorithmName="SHA-512" hashValue="NRzqrz+QBD4H+AXz09ixvM9vZFV+VcV/Gyc0qInFEHc3qsfIZtGVXnvhEcmh/0baIugUaTtuX/nlu5W7hDIWYg==" saltValue="b8pRkOTowUyH2ByMYgUNEg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3"/>
      <c r="E1" s="303"/>
      <c r="F1" s="303"/>
      <c r="G1" s="303"/>
      <c r="H1" s="303"/>
      <c r="I1" s="303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4" t="s">
        <v>201</v>
      </c>
      <c r="B7" s="304"/>
      <c r="C7" s="304"/>
      <c r="D7" s="304"/>
      <c r="E7" s="304"/>
      <c r="F7" s="304"/>
      <c r="G7" s="211"/>
      <c r="H7" s="211"/>
      <c r="I7" s="211"/>
    </row>
    <row r="8" spans="1:9" ht="29.25" x14ac:dyDescent="0.45">
      <c r="A8" s="305" t="str">
        <f>'Page de garde'!D18</f>
        <v>Jupiter</v>
      </c>
      <c r="B8" s="305"/>
      <c r="C8" s="305"/>
      <c r="D8" s="305"/>
      <c r="E8" s="305"/>
      <c r="F8" s="305"/>
      <c r="G8" s="214"/>
      <c r="H8" s="214"/>
      <c r="I8" s="211"/>
    </row>
    <row r="9" spans="1:9" ht="24" x14ac:dyDescent="0.45">
      <c r="A9" s="38" t="s">
        <v>44</v>
      </c>
      <c r="B9" s="306"/>
      <c r="C9" s="306"/>
      <c r="D9" s="306"/>
      <c r="E9" s="306"/>
      <c r="F9" s="306"/>
      <c r="G9" s="214"/>
      <c r="H9" s="214"/>
      <c r="I9" s="211"/>
    </row>
    <row r="10" spans="1:9" ht="24" x14ac:dyDescent="0.45">
      <c r="A10" s="39" t="s">
        <v>46</v>
      </c>
      <c r="B10" s="307"/>
      <c r="C10" s="307"/>
      <c r="D10" s="307"/>
      <c r="E10" s="307"/>
      <c r="F10" s="307"/>
      <c r="G10" s="214"/>
      <c r="H10" s="214"/>
      <c r="I10" s="211"/>
    </row>
    <row r="11" spans="1:9" ht="24" x14ac:dyDescent="0.45">
      <c r="A11" s="38" t="s">
        <v>45</v>
      </c>
      <c r="B11" s="302"/>
      <c r="C11" s="302"/>
      <c r="D11" s="302"/>
      <c r="E11" s="302"/>
      <c r="F11" s="302"/>
      <c r="G11" s="214"/>
      <c r="H11" s="214"/>
      <c r="I11" s="211"/>
    </row>
    <row r="12" spans="1:9" ht="24" x14ac:dyDescent="0.45">
      <c r="A12" s="38" t="s">
        <v>276</v>
      </c>
      <c r="B12" s="295">
        <f>D505</f>
        <v>0</v>
      </c>
      <c r="C12" s="295"/>
      <c r="D12" s="295"/>
      <c r="E12" s="295"/>
      <c r="F12" s="295"/>
      <c r="G12" s="214"/>
      <c r="H12" s="214"/>
      <c r="I12" s="211"/>
    </row>
    <row r="13" spans="1:9" ht="22.5" x14ac:dyDescent="0.45">
      <c r="A13" s="35"/>
      <c r="B13" s="36"/>
      <c r="C13" s="36"/>
      <c r="D13" s="296"/>
      <c r="E13" s="296"/>
      <c r="F13" s="296"/>
      <c r="G13" s="296"/>
      <c r="H13" s="296"/>
      <c r="I13" s="3"/>
    </row>
    <row r="14" spans="1:9" ht="16.5" customHeight="1" x14ac:dyDescent="0.3">
      <c r="A14" s="297" t="s">
        <v>32</v>
      </c>
      <c r="B14" s="298" t="s">
        <v>33</v>
      </c>
      <c r="C14" s="298"/>
      <c r="D14" s="298" t="s">
        <v>48</v>
      </c>
      <c r="E14" s="299" t="s">
        <v>358</v>
      </c>
      <c r="F14" s="298" t="s">
        <v>214</v>
      </c>
      <c r="G14" s="36"/>
      <c r="H14" s="36"/>
    </row>
    <row r="15" spans="1:9" ht="16.5" customHeight="1" x14ac:dyDescent="0.3">
      <c r="A15" s="297"/>
      <c r="B15" s="76" t="s">
        <v>36</v>
      </c>
      <c r="C15" s="76" t="s">
        <v>35</v>
      </c>
      <c r="D15" s="298"/>
      <c r="E15" s="299"/>
      <c r="F15" s="298"/>
      <c r="G15" s="36"/>
      <c r="H15" s="36"/>
    </row>
    <row r="16" spans="1:9" ht="18" x14ac:dyDescent="0.35">
      <c r="A16" s="290" t="s">
        <v>0</v>
      </c>
      <c r="B16" s="290"/>
      <c r="C16" s="290"/>
      <c r="D16" s="290"/>
      <c r="E16" s="290"/>
      <c r="F16" s="29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0" t="s">
        <v>1</v>
      </c>
      <c r="B18" s="301"/>
      <c r="C18" s="301"/>
      <c r="D18" s="301"/>
      <c r="E18" s="301"/>
      <c r="F18" s="301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0" t="s">
        <v>137</v>
      </c>
      <c r="B43" s="290"/>
      <c r="C43" s="290"/>
      <c r="D43" s="290"/>
      <c r="E43" s="290"/>
      <c r="F43" s="29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3" t="s">
        <v>63</v>
      </c>
      <c r="B45" s="294"/>
      <c r="C45" s="294"/>
      <c r="D45" s="294"/>
      <c r="E45" s="294"/>
      <c r="F45" s="294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0" t="s">
        <v>129</v>
      </c>
      <c r="B99" s="290"/>
      <c r="C99" s="290"/>
      <c r="D99" s="290"/>
      <c r="E99" s="290"/>
      <c r="F99" s="29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3" t="s">
        <v>63</v>
      </c>
      <c r="B101" s="294"/>
      <c r="C101" s="294"/>
      <c r="D101" s="294"/>
      <c r="E101" s="294"/>
      <c r="F101" s="294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0" t="s">
        <v>130</v>
      </c>
      <c r="B152" s="290"/>
      <c r="C152" s="290"/>
      <c r="D152" s="290"/>
      <c r="E152" s="290"/>
      <c r="F152" s="29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3" t="s">
        <v>63</v>
      </c>
      <c r="B154" s="294"/>
      <c r="C154" s="294"/>
      <c r="D154" s="294"/>
      <c r="E154" s="294"/>
      <c r="F154" s="294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0" t="s">
        <v>167</v>
      </c>
      <c r="B192" s="290"/>
      <c r="C192" s="290"/>
      <c r="D192" s="290"/>
      <c r="E192" s="290"/>
      <c r="F192" s="29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1" t="s">
        <v>191</v>
      </c>
      <c r="B232" s="292"/>
      <c r="C232" s="292"/>
      <c r="D232" s="292"/>
      <c r="E232" s="292"/>
      <c r="F232" s="292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0" t="s">
        <v>78</v>
      </c>
      <c r="B248" s="290"/>
      <c r="C248" s="290"/>
      <c r="D248" s="290"/>
      <c r="E248" s="290"/>
      <c r="F248" s="29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0" t="s">
        <v>4</v>
      </c>
      <c r="B291" s="290"/>
      <c r="C291" s="290"/>
      <c r="D291" s="290"/>
      <c r="E291" s="290"/>
      <c r="F291" s="29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0" t="s">
        <v>21</v>
      </c>
      <c r="B324" s="290"/>
      <c r="C324" s="290"/>
      <c r="D324" s="290"/>
      <c r="E324" s="290"/>
      <c r="F324" s="29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0" t="s">
        <v>8</v>
      </c>
      <c r="B352" s="290"/>
      <c r="C352" s="290"/>
      <c r="D352" s="290"/>
      <c r="E352" s="290"/>
      <c r="F352" s="29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3" t="s">
        <v>113</v>
      </c>
      <c r="B354" s="294"/>
      <c r="C354" s="294"/>
      <c r="D354" s="294"/>
      <c r="E354" s="294"/>
      <c r="F354" s="294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1" t="s">
        <v>124</v>
      </c>
      <c r="B382" s="292"/>
      <c r="C382" s="292"/>
      <c r="D382" s="292"/>
      <c r="E382" s="292"/>
      <c r="F382" s="292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0" t="s">
        <v>125</v>
      </c>
      <c r="B405" s="290"/>
      <c r="C405" s="290"/>
      <c r="D405" s="290"/>
      <c r="E405" s="290"/>
      <c r="F405" s="29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3" t="s">
        <v>19</v>
      </c>
      <c r="B407" s="294"/>
      <c r="C407" s="294"/>
      <c r="D407" s="294"/>
      <c r="E407" s="294"/>
      <c r="F407" s="294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3" t="s">
        <v>122</v>
      </c>
      <c r="B418" s="294"/>
      <c r="C418" s="294"/>
      <c r="D418" s="294"/>
      <c r="E418" s="294"/>
      <c r="F418" s="294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0" t="s">
        <v>374</v>
      </c>
      <c r="B435" s="290"/>
      <c r="C435" s="290"/>
      <c r="D435" s="290"/>
      <c r="E435" s="290"/>
      <c r="F435" s="29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0" t="s">
        <v>180</v>
      </c>
      <c r="B454" s="290"/>
      <c r="C454" s="290"/>
      <c r="D454" s="290"/>
      <c r="E454" s="290"/>
      <c r="F454" s="29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0" t="s">
        <v>87</v>
      </c>
      <c r="B464" s="290"/>
      <c r="C464" s="290"/>
      <c r="D464" s="290"/>
      <c r="E464" s="290"/>
      <c r="F464" s="29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0" t="s">
        <v>151</v>
      </c>
      <c r="B473" s="290"/>
      <c r="C473" s="290"/>
      <c r="D473" s="290"/>
      <c r="E473" s="290"/>
      <c r="F473" s="29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0" t="s">
        <v>152</v>
      </c>
      <c r="B494" s="290"/>
      <c r="C494" s="290"/>
      <c r="D494" s="290"/>
      <c r="E494" s="290"/>
      <c r="F494" s="29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0"/>
      <c r="E1" s="320"/>
      <c r="F1" s="320"/>
      <c r="G1" s="320"/>
      <c r="H1" s="320"/>
      <c r="I1" s="320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4" t="s">
        <v>52</v>
      </c>
      <c r="B6" s="304"/>
      <c r="C6" s="304"/>
      <c r="D6" s="304"/>
      <c r="E6" s="304"/>
      <c r="F6" s="304"/>
      <c r="G6" s="214"/>
      <c r="H6" s="214"/>
      <c r="I6" s="214"/>
    </row>
    <row r="7" spans="1:9" s="36" customFormat="1" ht="21.75" customHeight="1" x14ac:dyDescent="0.45">
      <c r="A7" s="305" t="str">
        <f>'A1 Exploitation'!A8:F8</f>
        <v>CM Ksour essef</v>
      </c>
      <c r="B7" s="305"/>
      <c r="C7" s="305"/>
      <c r="D7" s="305"/>
      <c r="E7" s="305"/>
      <c r="F7" s="305"/>
      <c r="G7" s="214"/>
      <c r="H7" s="214"/>
      <c r="I7" s="214"/>
    </row>
    <row r="8" spans="1:9" s="36" customFormat="1" ht="24" x14ac:dyDescent="0.45">
      <c r="A8" s="38" t="s">
        <v>44</v>
      </c>
      <c r="B8" s="321">
        <f>'A5 Exploitation'!B9:F9</f>
        <v>0</v>
      </c>
      <c r="C8" s="321"/>
      <c r="D8" s="321"/>
      <c r="E8" s="321"/>
      <c r="F8" s="321"/>
      <c r="G8" s="214"/>
      <c r="H8" s="214"/>
      <c r="I8" s="214"/>
    </row>
    <row r="9" spans="1:9" s="36" customFormat="1" ht="24" x14ac:dyDescent="0.45">
      <c r="A9" s="39" t="s">
        <v>46</v>
      </c>
      <c r="B9" s="322">
        <f>'A5 Exploitation'!B10:F10</f>
        <v>0</v>
      </c>
      <c r="C9" s="322"/>
      <c r="D9" s="322"/>
      <c r="E9" s="322"/>
      <c r="F9" s="322"/>
      <c r="G9" s="214"/>
      <c r="H9" s="214"/>
      <c r="I9" s="214"/>
    </row>
    <row r="10" spans="1:9" s="36" customFormat="1" ht="24" x14ac:dyDescent="0.45">
      <c r="A10" s="38" t="s">
        <v>45</v>
      </c>
      <c r="B10" s="319">
        <f>'A5 Exploitation'!B11:F11</f>
        <v>0</v>
      </c>
      <c r="C10" s="319"/>
      <c r="D10" s="319"/>
      <c r="E10" s="319"/>
      <c r="F10" s="319"/>
      <c r="G10" s="214"/>
      <c r="H10" s="214"/>
      <c r="I10" s="214"/>
    </row>
    <row r="11" spans="1:9" s="36" customFormat="1" ht="24" x14ac:dyDescent="0.45">
      <c r="A11" s="38" t="s">
        <v>341</v>
      </c>
      <c r="B11" s="323">
        <f>D198</f>
        <v>0</v>
      </c>
      <c r="C11" s="323"/>
      <c r="D11" s="323"/>
      <c r="E11" s="323"/>
      <c r="F11" s="323"/>
      <c r="G11" s="214"/>
      <c r="H11" s="214"/>
      <c r="I11" s="214"/>
    </row>
    <row r="12" spans="1:9" s="36" customFormat="1" ht="22.5" x14ac:dyDescent="0.45">
      <c r="A12" s="35"/>
      <c r="D12" s="296"/>
      <c r="E12" s="296"/>
      <c r="F12" s="296"/>
      <c r="G12" s="296"/>
      <c r="H12" s="296"/>
      <c r="I12" s="40"/>
    </row>
    <row r="13" spans="1:9" s="36" customFormat="1" ht="11.25" customHeight="1" x14ac:dyDescent="0.3">
      <c r="A13" s="297" t="s">
        <v>32</v>
      </c>
      <c r="B13" s="298" t="s">
        <v>33</v>
      </c>
      <c r="C13" s="298"/>
      <c r="D13" s="298" t="s">
        <v>48</v>
      </c>
      <c r="E13" s="298" t="s">
        <v>213</v>
      </c>
      <c r="F13" s="298" t="s">
        <v>214</v>
      </c>
    </row>
    <row r="14" spans="1:9" s="36" customFormat="1" ht="12.75" customHeight="1" x14ac:dyDescent="0.3">
      <c r="A14" s="297"/>
      <c r="B14" s="69" t="s">
        <v>36</v>
      </c>
      <c r="C14" s="69" t="s">
        <v>35</v>
      </c>
      <c r="D14" s="298"/>
      <c r="E14" s="298"/>
      <c r="F14" s="298"/>
    </row>
    <row r="15" spans="1:9" x14ac:dyDescent="0.3">
      <c r="A15" s="41"/>
      <c r="B15" s="41"/>
      <c r="C15" s="41"/>
      <c r="D15" s="41"/>
    </row>
    <row r="16" spans="1:9" ht="19.5" x14ac:dyDescent="0.4">
      <c r="A16" s="324" t="s">
        <v>0</v>
      </c>
      <c r="B16" s="325"/>
      <c r="C16" s="325"/>
      <c r="D16" s="325"/>
      <c r="E16" s="325"/>
      <c r="F16" s="325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6" t="s">
        <v>38</v>
      </c>
      <c r="B22" s="313"/>
      <c r="C22" s="314"/>
      <c r="D22" s="213">
        <f>SUM(B17:C21)</f>
        <v>0</v>
      </c>
    </row>
    <row r="23" spans="1:6" x14ac:dyDescent="0.3">
      <c r="A23" s="310" t="s">
        <v>342</v>
      </c>
      <c r="B23" s="311"/>
      <c r="C23" s="31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8" t="s">
        <v>4</v>
      </c>
      <c r="B25" s="309"/>
      <c r="C25" s="309"/>
      <c r="D25" s="309"/>
      <c r="E25" s="309"/>
      <c r="F25" s="309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0" t="s">
        <v>38</v>
      </c>
      <c r="B32" s="311"/>
      <c r="C32" s="312"/>
      <c r="D32" s="212">
        <f>SUM(B26:C31)</f>
        <v>0</v>
      </c>
    </row>
    <row r="33" spans="1:6" x14ac:dyDescent="0.3">
      <c r="A33" s="310" t="s">
        <v>342</v>
      </c>
      <c r="B33" s="311"/>
      <c r="C33" s="312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8" t="s">
        <v>246</v>
      </c>
      <c r="B35" s="309"/>
      <c r="C35" s="309"/>
      <c r="D35" s="309"/>
      <c r="E35" s="309"/>
      <c r="F35" s="309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0" t="s">
        <v>38</v>
      </c>
      <c r="B41" s="311"/>
      <c r="C41" s="312"/>
      <c r="D41" s="212">
        <f>SUM(B36:C40)</f>
        <v>0</v>
      </c>
      <c r="E41" s="37"/>
      <c r="F41" s="37"/>
    </row>
    <row r="42" spans="1:6" s="50" customFormat="1" x14ac:dyDescent="0.3">
      <c r="A42" s="310" t="s">
        <v>342</v>
      </c>
      <c r="B42" s="311"/>
      <c r="C42" s="312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17" t="s">
        <v>21</v>
      </c>
      <c r="B44" s="318"/>
      <c r="C44" s="318"/>
      <c r="D44" s="318"/>
      <c r="E44" s="318"/>
      <c r="F44" s="318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0" t="s">
        <v>38</v>
      </c>
      <c r="B51" s="311"/>
      <c r="C51" s="312"/>
      <c r="D51" s="212">
        <f>SUM(B45:C50)</f>
        <v>0</v>
      </c>
    </row>
    <row r="52" spans="1:6" x14ac:dyDescent="0.3">
      <c r="A52" s="310" t="s">
        <v>342</v>
      </c>
      <c r="B52" s="311"/>
      <c r="C52" s="31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8" t="s">
        <v>8</v>
      </c>
      <c r="B54" s="309"/>
      <c r="C54" s="309"/>
      <c r="D54" s="309"/>
      <c r="E54" s="309"/>
      <c r="F54" s="309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0" t="s">
        <v>38</v>
      </c>
      <c r="B62" s="311"/>
      <c r="C62" s="312"/>
      <c r="D62" s="212">
        <f>SUM(B55:C61)</f>
        <v>0</v>
      </c>
    </row>
    <row r="63" spans="1:6" x14ac:dyDescent="0.3">
      <c r="A63" s="310" t="s">
        <v>342</v>
      </c>
      <c r="B63" s="311"/>
      <c r="C63" s="31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8" t="s">
        <v>143</v>
      </c>
      <c r="B65" s="309"/>
      <c r="C65" s="309"/>
      <c r="D65" s="309"/>
      <c r="E65" s="309"/>
      <c r="F65" s="309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0" t="s">
        <v>38</v>
      </c>
      <c r="B83" s="311"/>
      <c r="C83" s="312"/>
      <c r="D83" s="212">
        <f>SUM(B66:C82)</f>
        <v>0</v>
      </c>
    </row>
    <row r="84" spans="1:6" x14ac:dyDescent="0.3">
      <c r="A84" s="310" t="s">
        <v>342</v>
      </c>
      <c r="B84" s="311"/>
      <c r="C84" s="31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8" t="s">
        <v>237</v>
      </c>
      <c r="B86" s="309"/>
      <c r="C86" s="309"/>
      <c r="D86" s="309"/>
      <c r="E86" s="309"/>
      <c r="F86" s="309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0" t="s">
        <v>38</v>
      </c>
      <c r="B101" s="311"/>
      <c r="C101" s="312"/>
      <c r="D101" s="212">
        <f>SUM(B87:C100)</f>
        <v>0</v>
      </c>
    </row>
    <row r="102" spans="1:6" x14ac:dyDescent="0.3">
      <c r="A102" s="310" t="s">
        <v>342</v>
      </c>
      <c r="B102" s="311"/>
      <c r="C102" s="31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08" t="s">
        <v>238</v>
      </c>
      <c r="B105" s="309"/>
      <c r="C105" s="309"/>
      <c r="D105" s="309"/>
      <c r="E105" s="309"/>
      <c r="F105" s="309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0" t="s">
        <v>38</v>
      </c>
      <c r="B117" s="311"/>
      <c r="C117" s="312"/>
      <c r="D117" s="212">
        <f>SUM(B106:C116)</f>
        <v>0</v>
      </c>
      <c r="E117" s="37"/>
      <c r="F117" s="37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8" t="s">
        <v>208</v>
      </c>
      <c r="B120" s="309"/>
      <c r="C120" s="309"/>
      <c r="D120" s="309"/>
      <c r="E120" s="309"/>
      <c r="F120" s="309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0" t="s">
        <v>38</v>
      </c>
      <c r="B132" s="311"/>
      <c r="C132" s="312"/>
      <c r="D132" s="212">
        <f>SUM(B121:C131)</f>
        <v>0</v>
      </c>
    </row>
    <row r="133" spans="1:6" x14ac:dyDescent="0.3">
      <c r="A133" s="310" t="s">
        <v>342</v>
      </c>
      <c r="B133" s="311"/>
      <c r="C133" s="31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8" t="s">
        <v>78</v>
      </c>
      <c r="B135" s="309"/>
      <c r="C135" s="309"/>
      <c r="D135" s="309"/>
      <c r="E135" s="309"/>
      <c r="F135" s="309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0" t="s">
        <v>38</v>
      </c>
      <c r="B148" s="311"/>
      <c r="C148" s="312"/>
      <c r="D148" s="212">
        <f>SUM(B136:C147)</f>
        <v>0</v>
      </c>
    </row>
    <row r="149" spans="1:6" x14ac:dyDescent="0.3">
      <c r="A149" s="310" t="s">
        <v>342</v>
      </c>
      <c r="B149" s="311"/>
      <c r="C149" s="31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8" t="s">
        <v>243</v>
      </c>
      <c r="B151" s="309"/>
      <c r="C151" s="309"/>
      <c r="D151" s="309"/>
      <c r="E151" s="309"/>
      <c r="F151" s="309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0" t="s">
        <v>38</v>
      </c>
      <c r="B160" s="313"/>
      <c r="C160" s="314"/>
      <c r="D160" s="213">
        <f>SUM(B152:C159)</f>
        <v>0</v>
      </c>
    </row>
    <row r="161" spans="1:6" x14ac:dyDescent="0.3">
      <c r="A161" s="310" t="s">
        <v>342</v>
      </c>
      <c r="B161" s="311"/>
      <c r="C161" s="31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8" t="s">
        <v>85</v>
      </c>
      <c r="B163" s="309"/>
      <c r="C163" s="309"/>
      <c r="D163" s="309"/>
      <c r="E163" s="309"/>
      <c r="F163" s="309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0" t="s">
        <v>38</v>
      </c>
      <c r="B168" s="311"/>
      <c r="C168" s="312"/>
      <c r="D168" s="212">
        <f>SUM(B164:C167)</f>
        <v>0</v>
      </c>
    </row>
    <row r="169" spans="1:6" x14ac:dyDescent="0.3">
      <c r="A169" s="310" t="s">
        <v>342</v>
      </c>
      <c r="B169" s="311"/>
      <c r="C169" s="31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5" t="s">
        <v>17</v>
      </c>
      <c r="B171" s="316"/>
      <c r="C171" s="316"/>
      <c r="D171" s="316"/>
      <c r="E171" s="316"/>
      <c r="F171" s="316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0" t="s">
        <v>38</v>
      </c>
      <c r="B176" s="311"/>
      <c r="C176" s="312"/>
      <c r="D176" s="212">
        <f>SUM(B172:C175)</f>
        <v>0</v>
      </c>
    </row>
    <row r="177" spans="1:6" x14ac:dyDescent="0.3">
      <c r="A177" s="310" t="s">
        <v>342</v>
      </c>
      <c r="B177" s="311"/>
      <c r="C177" s="31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0" t="s">
        <v>87</v>
      </c>
      <c r="B179" s="331"/>
      <c r="C179" s="331"/>
      <c r="D179" s="331"/>
      <c r="E179" s="331"/>
      <c r="F179" s="33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0" t="s">
        <v>38</v>
      </c>
      <c r="B185" s="311"/>
      <c r="C185" s="312"/>
      <c r="D185" s="212">
        <f>SUM(B180:C184)</f>
        <v>0</v>
      </c>
    </row>
    <row r="186" spans="1:6" x14ac:dyDescent="0.3">
      <c r="A186" s="310" t="s">
        <v>342</v>
      </c>
      <c r="B186" s="311"/>
      <c r="C186" s="31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8" t="s">
        <v>242</v>
      </c>
      <c r="B188" s="309"/>
      <c r="C188" s="309"/>
      <c r="D188" s="309"/>
      <c r="E188" s="309"/>
      <c r="F188" s="309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0" t="s">
        <v>38</v>
      </c>
      <c r="B193" s="311"/>
      <c r="C193" s="312"/>
      <c r="D193" s="96">
        <f>SUM(B189:C192)</f>
        <v>0</v>
      </c>
    </row>
    <row r="194" spans="1:4" x14ac:dyDescent="0.3">
      <c r="A194" s="310" t="s">
        <v>342</v>
      </c>
      <c r="B194" s="311"/>
      <c r="C194" s="31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3"/>
      <c r="E1" s="303"/>
      <c r="F1" s="303"/>
      <c r="G1" s="303"/>
      <c r="H1" s="303"/>
      <c r="I1" s="303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4" t="s">
        <v>201</v>
      </c>
      <c r="B7" s="304"/>
      <c r="C7" s="304"/>
      <c r="D7" s="304"/>
      <c r="E7" s="304"/>
      <c r="F7" s="304"/>
      <c r="G7" s="211"/>
      <c r="H7" s="211"/>
      <c r="I7" s="211"/>
    </row>
    <row r="8" spans="1:9" ht="29.25" x14ac:dyDescent="0.45">
      <c r="A8" s="305" t="str">
        <f>'Page de garde'!D18</f>
        <v>Jupiter</v>
      </c>
      <c r="B8" s="305"/>
      <c r="C8" s="305"/>
      <c r="D8" s="305"/>
      <c r="E8" s="305"/>
      <c r="F8" s="305"/>
      <c r="G8" s="214"/>
      <c r="H8" s="214"/>
      <c r="I8" s="211"/>
    </row>
    <row r="9" spans="1:9" ht="24" x14ac:dyDescent="0.45">
      <c r="A9" s="38" t="s">
        <v>44</v>
      </c>
      <c r="B9" s="306"/>
      <c r="C9" s="306"/>
      <c r="D9" s="306"/>
      <c r="E9" s="306"/>
      <c r="F9" s="306"/>
      <c r="G9" s="214"/>
      <c r="H9" s="214"/>
      <c r="I9" s="211"/>
    </row>
    <row r="10" spans="1:9" ht="24" x14ac:dyDescent="0.45">
      <c r="A10" s="39" t="s">
        <v>46</v>
      </c>
      <c r="B10" s="307"/>
      <c r="C10" s="307"/>
      <c r="D10" s="307"/>
      <c r="E10" s="307"/>
      <c r="F10" s="307"/>
      <c r="G10" s="214"/>
      <c r="H10" s="214"/>
      <c r="I10" s="211"/>
    </row>
    <row r="11" spans="1:9" ht="24" x14ac:dyDescent="0.45">
      <c r="A11" s="38" t="s">
        <v>45</v>
      </c>
      <c r="B11" s="302"/>
      <c r="C11" s="302"/>
      <c r="D11" s="302"/>
      <c r="E11" s="302"/>
      <c r="F11" s="302"/>
      <c r="G11" s="214"/>
      <c r="H11" s="214"/>
      <c r="I11" s="211"/>
    </row>
    <row r="12" spans="1:9" ht="24" x14ac:dyDescent="0.45">
      <c r="A12" s="38" t="s">
        <v>276</v>
      </c>
      <c r="B12" s="295">
        <f>D505</f>
        <v>0</v>
      </c>
      <c r="C12" s="295"/>
      <c r="D12" s="295"/>
      <c r="E12" s="295"/>
      <c r="F12" s="295"/>
      <c r="G12" s="214"/>
      <c r="H12" s="214"/>
      <c r="I12" s="211"/>
    </row>
    <row r="13" spans="1:9" ht="22.5" x14ac:dyDescent="0.45">
      <c r="A13" s="35"/>
      <c r="B13" s="36"/>
      <c r="C13" s="36"/>
      <c r="D13" s="296"/>
      <c r="E13" s="296"/>
      <c r="F13" s="296"/>
      <c r="G13" s="296"/>
      <c r="H13" s="296"/>
      <c r="I13" s="3"/>
    </row>
    <row r="14" spans="1:9" ht="16.5" customHeight="1" x14ac:dyDescent="0.3">
      <c r="A14" s="297" t="s">
        <v>32</v>
      </c>
      <c r="B14" s="298" t="s">
        <v>33</v>
      </c>
      <c r="C14" s="298"/>
      <c r="D14" s="298" t="s">
        <v>48</v>
      </c>
      <c r="E14" s="299" t="s">
        <v>358</v>
      </c>
      <c r="F14" s="298" t="s">
        <v>214</v>
      </c>
      <c r="G14" s="36"/>
      <c r="H14" s="36"/>
    </row>
    <row r="15" spans="1:9" ht="16.5" customHeight="1" x14ac:dyDescent="0.3">
      <c r="A15" s="297"/>
      <c r="B15" s="76" t="s">
        <v>36</v>
      </c>
      <c r="C15" s="76" t="s">
        <v>35</v>
      </c>
      <c r="D15" s="298"/>
      <c r="E15" s="299"/>
      <c r="F15" s="298"/>
      <c r="G15" s="36"/>
      <c r="H15" s="36"/>
    </row>
    <row r="16" spans="1:9" ht="18" x14ac:dyDescent="0.35">
      <c r="A16" s="290" t="s">
        <v>0</v>
      </c>
      <c r="B16" s="290"/>
      <c r="C16" s="290"/>
      <c r="D16" s="290"/>
      <c r="E16" s="290"/>
      <c r="F16" s="29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0" t="s">
        <v>1</v>
      </c>
      <c r="B18" s="301"/>
      <c r="C18" s="301"/>
      <c r="D18" s="301"/>
      <c r="E18" s="301"/>
      <c r="F18" s="301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0" t="s">
        <v>137</v>
      </c>
      <c r="B43" s="290"/>
      <c r="C43" s="290"/>
      <c r="D43" s="290"/>
      <c r="E43" s="290"/>
      <c r="F43" s="29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3" t="s">
        <v>63</v>
      </c>
      <c r="B45" s="294"/>
      <c r="C45" s="294"/>
      <c r="D45" s="294"/>
      <c r="E45" s="294"/>
      <c r="F45" s="294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0" t="s">
        <v>129</v>
      </c>
      <c r="B99" s="290"/>
      <c r="C99" s="290"/>
      <c r="D99" s="290"/>
      <c r="E99" s="290"/>
      <c r="F99" s="29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3" t="s">
        <v>63</v>
      </c>
      <c r="B101" s="294"/>
      <c r="C101" s="294"/>
      <c r="D101" s="294"/>
      <c r="E101" s="294"/>
      <c r="F101" s="294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0" t="s">
        <v>130</v>
      </c>
      <c r="B152" s="290"/>
      <c r="C152" s="290"/>
      <c r="D152" s="290"/>
      <c r="E152" s="290"/>
      <c r="F152" s="29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3" t="s">
        <v>63</v>
      </c>
      <c r="B154" s="294"/>
      <c r="C154" s="294"/>
      <c r="D154" s="294"/>
      <c r="E154" s="294"/>
      <c r="F154" s="294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0" t="s">
        <v>167</v>
      </c>
      <c r="B192" s="290"/>
      <c r="C192" s="290"/>
      <c r="D192" s="290"/>
      <c r="E192" s="290"/>
      <c r="F192" s="29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27" t="s">
        <v>191</v>
      </c>
      <c r="B232" s="328"/>
      <c r="C232" s="328"/>
      <c r="D232" s="328"/>
      <c r="E232" s="328"/>
      <c r="F232" s="328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7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8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69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7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7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6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6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0" t="s">
        <v>78</v>
      </c>
      <c r="B248" s="290"/>
      <c r="C248" s="290"/>
      <c r="D248" s="290"/>
      <c r="E248" s="290"/>
      <c r="F248" s="29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0" t="s">
        <v>4</v>
      </c>
      <c r="B291" s="290"/>
      <c r="C291" s="290"/>
      <c r="D291" s="290"/>
      <c r="E291" s="290"/>
      <c r="F291" s="29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0" t="s">
        <v>21</v>
      </c>
      <c r="B324" s="290"/>
      <c r="C324" s="290"/>
      <c r="D324" s="290"/>
      <c r="E324" s="290"/>
      <c r="F324" s="29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0" t="s">
        <v>8</v>
      </c>
      <c r="B352" s="290"/>
      <c r="C352" s="290"/>
      <c r="D352" s="290"/>
      <c r="E352" s="290"/>
      <c r="F352" s="29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3" t="s">
        <v>113</v>
      </c>
      <c r="B354" s="294"/>
      <c r="C354" s="294"/>
      <c r="D354" s="294"/>
      <c r="E354" s="294"/>
      <c r="F354" s="294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1" t="s">
        <v>124</v>
      </c>
      <c r="B382" s="292"/>
      <c r="C382" s="292"/>
      <c r="D382" s="292"/>
      <c r="E382" s="292"/>
      <c r="F382" s="292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0" t="s">
        <v>125</v>
      </c>
      <c r="B405" s="290"/>
      <c r="C405" s="290"/>
      <c r="D405" s="290"/>
      <c r="E405" s="290"/>
      <c r="F405" s="29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3" t="s">
        <v>19</v>
      </c>
      <c r="B407" s="294"/>
      <c r="C407" s="294"/>
      <c r="D407" s="294"/>
      <c r="E407" s="294"/>
      <c r="F407" s="294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32" t="s">
        <v>122</v>
      </c>
      <c r="B418" s="333"/>
      <c r="C418" s="333"/>
      <c r="D418" s="333"/>
      <c r="E418" s="333"/>
      <c r="F418" s="333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0" t="s">
        <v>374</v>
      </c>
      <c r="B435" s="290"/>
      <c r="C435" s="290"/>
      <c r="D435" s="290"/>
      <c r="E435" s="290"/>
      <c r="F435" s="29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0" t="s">
        <v>180</v>
      </c>
      <c r="B454" s="290"/>
      <c r="C454" s="290"/>
      <c r="D454" s="290"/>
      <c r="E454" s="290"/>
      <c r="F454" s="29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0" t="s">
        <v>87</v>
      </c>
      <c r="B464" s="290"/>
      <c r="C464" s="290"/>
      <c r="D464" s="290"/>
      <c r="E464" s="290"/>
      <c r="F464" s="29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0" t="s">
        <v>151</v>
      </c>
      <c r="B473" s="290"/>
      <c r="C473" s="290"/>
      <c r="D473" s="290"/>
      <c r="E473" s="290"/>
      <c r="F473" s="29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0" t="s">
        <v>152</v>
      </c>
      <c r="B494" s="290"/>
      <c r="C494" s="290"/>
      <c r="D494" s="290"/>
      <c r="E494" s="290"/>
      <c r="F494" s="29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0"/>
      <c r="E1" s="320"/>
      <c r="F1" s="320"/>
      <c r="G1" s="320"/>
      <c r="H1" s="320"/>
      <c r="I1" s="320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4" t="s">
        <v>52</v>
      </c>
      <c r="B6" s="304"/>
      <c r="C6" s="304"/>
      <c r="D6" s="304"/>
      <c r="E6" s="304"/>
      <c r="F6" s="304"/>
      <c r="G6" s="214"/>
      <c r="H6" s="214"/>
      <c r="I6" s="214"/>
    </row>
    <row r="7" spans="1:9" s="36" customFormat="1" ht="21.75" customHeight="1" x14ac:dyDescent="0.45">
      <c r="A7" s="305" t="str">
        <f>'A1 Exploitation'!A8:F8</f>
        <v>CM Ksour essef</v>
      </c>
      <c r="B7" s="305"/>
      <c r="C7" s="305"/>
      <c r="D7" s="305"/>
      <c r="E7" s="305"/>
      <c r="F7" s="305"/>
      <c r="G7" s="214"/>
      <c r="H7" s="214"/>
      <c r="I7" s="214"/>
    </row>
    <row r="8" spans="1:9" s="36" customFormat="1" ht="24" x14ac:dyDescent="0.45">
      <c r="A8" s="38" t="s">
        <v>44</v>
      </c>
      <c r="B8" s="321">
        <f>'A6 Exploitation'!B9:F9</f>
        <v>0</v>
      </c>
      <c r="C8" s="321"/>
      <c r="D8" s="321"/>
      <c r="E8" s="321"/>
      <c r="F8" s="321"/>
      <c r="G8" s="214"/>
      <c r="H8" s="214"/>
      <c r="I8" s="214"/>
    </row>
    <row r="9" spans="1:9" s="36" customFormat="1" ht="24" x14ac:dyDescent="0.45">
      <c r="A9" s="39" t="s">
        <v>46</v>
      </c>
      <c r="B9" s="322">
        <f>'A6 Exploitation'!B10:F10</f>
        <v>0</v>
      </c>
      <c r="C9" s="322"/>
      <c r="D9" s="322"/>
      <c r="E9" s="322"/>
      <c r="F9" s="322"/>
      <c r="G9" s="214"/>
      <c r="H9" s="214"/>
      <c r="I9" s="214"/>
    </row>
    <row r="10" spans="1:9" s="36" customFormat="1" ht="24" x14ac:dyDescent="0.45">
      <c r="A10" s="38" t="s">
        <v>45</v>
      </c>
      <c r="B10" s="319">
        <f>'A6 Exploitation'!B11:F11</f>
        <v>0</v>
      </c>
      <c r="C10" s="319"/>
      <c r="D10" s="319"/>
      <c r="E10" s="319"/>
      <c r="F10" s="319"/>
      <c r="G10" s="214"/>
      <c r="H10" s="214"/>
      <c r="I10" s="214"/>
    </row>
    <row r="11" spans="1:9" s="36" customFormat="1" ht="24" x14ac:dyDescent="0.45">
      <c r="A11" s="38" t="s">
        <v>341</v>
      </c>
      <c r="B11" s="323">
        <f>D198</f>
        <v>0</v>
      </c>
      <c r="C11" s="323"/>
      <c r="D11" s="323"/>
      <c r="E11" s="323"/>
      <c r="F11" s="323"/>
      <c r="G11" s="214"/>
      <c r="H11" s="214"/>
      <c r="I11" s="214"/>
    </row>
    <row r="12" spans="1:9" s="36" customFormat="1" ht="22.5" x14ac:dyDescent="0.45">
      <c r="A12" s="35"/>
      <c r="D12" s="296"/>
      <c r="E12" s="296"/>
      <c r="F12" s="296"/>
      <c r="G12" s="296"/>
      <c r="H12" s="296"/>
      <c r="I12" s="40"/>
    </row>
    <row r="13" spans="1:9" s="36" customFormat="1" ht="11.25" customHeight="1" x14ac:dyDescent="0.3">
      <c r="A13" s="297" t="s">
        <v>32</v>
      </c>
      <c r="B13" s="298" t="s">
        <v>33</v>
      </c>
      <c r="C13" s="298"/>
      <c r="D13" s="298" t="s">
        <v>48</v>
      </c>
      <c r="E13" s="298" t="s">
        <v>213</v>
      </c>
      <c r="F13" s="298" t="s">
        <v>214</v>
      </c>
    </row>
    <row r="14" spans="1:9" s="36" customFormat="1" ht="12.75" customHeight="1" x14ac:dyDescent="0.3">
      <c r="A14" s="297"/>
      <c r="B14" s="69" t="s">
        <v>36</v>
      </c>
      <c r="C14" s="69" t="s">
        <v>35</v>
      </c>
      <c r="D14" s="298"/>
      <c r="E14" s="298"/>
      <c r="F14" s="298"/>
    </row>
    <row r="15" spans="1:9" x14ac:dyDescent="0.3">
      <c r="A15" s="41"/>
      <c r="B15" s="41"/>
      <c r="C15" s="41"/>
      <c r="D15" s="41"/>
    </row>
    <row r="16" spans="1:9" ht="19.5" x14ac:dyDescent="0.4">
      <c r="A16" s="324" t="s">
        <v>0</v>
      </c>
      <c r="B16" s="325"/>
      <c r="C16" s="325"/>
      <c r="D16" s="325"/>
      <c r="E16" s="325"/>
      <c r="F16" s="325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6" t="s">
        <v>38</v>
      </c>
      <c r="B22" s="313"/>
      <c r="C22" s="314"/>
      <c r="D22" s="213">
        <f>SUM(B17:C21)</f>
        <v>0</v>
      </c>
    </row>
    <row r="23" spans="1:6" x14ac:dyDescent="0.3">
      <c r="A23" s="310" t="s">
        <v>342</v>
      </c>
      <c r="B23" s="311"/>
      <c r="C23" s="31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8" t="s">
        <v>4</v>
      </c>
      <c r="B25" s="309"/>
      <c r="C25" s="309"/>
      <c r="D25" s="309"/>
      <c r="E25" s="309"/>
      <c r="F25" s="309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0" t="s">
        <v>38</v>
      </c>
      <c r="B32" s="311"/>
      <c r="C32" s="312"/>
      <c r="D32" s="212">
        <f>SUM(B26:C31)</f>
        <v>0</v>
      </c>
    </row>
    <row r="33" spans="1:6" x14ac:dyDescent="0.3">
      <c r="A33" s="310" t="s">
        <v>342</v>
      </c>
      <c r="B33" s="311"/>
      <c r="C33" s="312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8" t="s">
        <v>246</v>
      </c>
      <c r="B35" s="309"/>
      <c r="C35" s="309"/>
      <c r="D35" s="309"/>
      <c r="E35" s="309"/>
      <c r="F35" s="309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0" t="s">
        <v>38</v>
      </c>
      <c r="B41" s="311"/>
      <c r="C41" s="312"/>
      <c r="D41" s="212">
        <f>SUM(B36:C40)</f>
        <v>0</v>
      </c>
      <c r="E41" s="37"/>
      <c r="F41" s="37"/>
    </row>
    <row r="42" spans="1:6" s="50" customFormat="1" x14ac:dyDescent="0.3">
      <c r="A42" s="310" t="s">
        <v>342</v>
      </c>
      <c r="B42" s="311"/>
      <c r="C42" s="312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17" t="s">
        <v>21</v>
      </c>
      <c r="B44" s="318"/>
      <c r="C44" s="318"/>
      <c r="D44" s="318"/>
      <c r="E44" s="318"/>
      <c r="F44" s="318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0" t="s">
        <v>38</v>
      </c>
      <c r="B51" s="311"/>
      <c r="C51" s="312"/>
      <c r="D51" s="212">
        <f>SUM(B45:C50)</f>
        <v>0</v>
      </c>
    </row>
    <row r="52" spans="1:6" x14ac:dyDescent="0.3">
      <c r="A52" s="310" t="s">
        <v>342</v>
      </c>
      <c r="B52" s="311"/>
      <c r="C52" s="31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8" t="s">
        <v>8</v>
      </c>
      <c r="B54" s="309"/>
      <c r="C54" s="309"/>
      <c r="D54" s="309"/>
      <c r="E54" s="309"/>
      <c r="F54" s="309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0" t="s">
        <v>38</v>
      </c>
      <c r="B62" s="311"/>
      <c r="C62" s="312"/>
      <c r="D62" s="212">
        <f>SUM(B55:C61)</f>
        <v>0</v>
      </c>
    </row>
    <row r="63" spans="1:6" x14ac:dyDescent="0.3">
      <c r="A63" s="310" t="s">
        <v>342</v>
      </c>
      <c r="B63" s="311"/>
      <c r="C63" s="31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8" t="s">
        <v>143</v>
      </c>
      <c r="B65" s="309"/>
      <c r="C65" s="309"/>
      <c r="D65" s="309"/>
      <c r="E65" s="309"/>
      <c r="F65" s="309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0" t="s">
        <v>38</v>
      </c>
      <c r="B83" s="311"/>
      <c r="C83" s="312"/>
      <c r="D83" s="212">
        <f>SUM(B66:C82)</f>
        <v>0</v>
      </c>
    </row>
    <row r="84" spans="1:6" x14ac:dyDescent="0.3">
      <c r="A84" s="310" t="s">
        <v>342</v>
      </c>
      <c r="B84" s="311"/>
      <c r="C84" s="31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8" t="s">
        <v>237</v>
      </c>
      <c r="B86" s="309"/>
      <c r="C86" s="309"/>
      <c r="D86" s="309"/>
      <c r="E86" s="309"/>
      <c r="F86" s="309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0" t="s">
        <v>38</v>
      </c>
      <c r="B101" s="311"/>
      <c r="C101" s="312"/>
      <c r="D101" s="212">
        <f>SUM(B87:C100)</f>
        <v>0</v>
      </c>
    </row>
    <row r="102" spans="1:6" x14ac:dyDescent="0.3">
      <c r="A102" s="310" t="s">
        <v>342</v>
      </c>
      <c r="B102" s="311"/>
      <c r="C102" s="31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08" t="s">
        <v>238</v>
      </c>
      <c r="B105" s="309"/>
      <c r="C105" s="309"/>
      <c r="D105" s="309"/>
      <c r="E105" s="309"/>
      <c r="F105" s="309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0" t="s">
        <v>38</v>
      </c>
      <c r="B117" s="311"/>
      <c r="C117" s="312"/>
      <c r="D117" s="270">
        <f>SUM(B106:C116)</f>
        <v>0</v>
      </c>
      <c r="E117" s="36"/>
      <c r="F117" s="36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8" t="s">
        <v>208</v>
      </c>
      <c r="B120" s="309"/>
      <c r="C120" s="309"/>
      <c r="D120" s="309"/>
      <c r="E120" s="309"/>
      <c r="F120" s="309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0" t="s">
        <v>38</v>
      </c>
      <c r="B132" s="311"/>
      <c r="C132" s="312"/>
      <c r="D132" s="212">
        <f>SUM(B121:C131)</f>
        <v>0</v>
      </c>
    </row>
    <row r="133" spans="1:6" x14ac:dyDescent="0.3">
      <c r="A133" s="310" t="s">
        <v>342</v>
      </c>
      <c r="B133" s="311"/>
      <c r="C133" s="31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8" t="s">
        <v>78</v>
      </c>
      <c r="B135" s="309"/>
      <c r="C135" s="309"/>
      <c r="D135" s="309"/>
      <c r="E135" s="309"/>
      <c r="F135" s="309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0" t="s">
        <v>38</v>
      </c>
      <c r="B148" s="311"/>
      <c r="C148" s="312"/>
      <c r="D148" s="212">
        <f>SUM(B136:C147)</f>
        <v>0</v>
      </c>
    </row>
    <row r="149" spans="1:6" x14ac:dyDescent="0.3">
      <c r="A149" s="310" t="s">
        <v>342</v>
      </c>
      <c r="B149" s="311"/>
      <c r="C149" s="31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8" t="s">
        <v>243</v>
      </c>
      <c r="B151" s="309"/>
      <c r="C151" s="309"/>
      <c r="D151" s="309"/>
      <c r="E151" s="309"/>
      <c r="F151" s="309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0" t="s">
        <v>38</v>
      </c>
      <c r="B160" s="313"/>
      <c r="C160" s="314"/>
      <c r="D160" s="213">
        <f>SUM(B152:C159)</f>
        <v>0</v>
      </c>
    </row>
    <row r="161" spans="1:6" x14ac:dyDescent="0.3">
      <c r="A161" s="310" t="s">
        <v>342</v>
      </c>
      <c r="B161" s="311"/>
      <c r="C161" s="31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8" t="s">
        <v>85</v>
      </c>
      <c r="B163" s="309"/>
      <c r="C163" s="309"/>
      <c r="D163" s="309"/>
      <c r="E163" s="309"/>
      <c r="F163" s="309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0" t="s">
        <v>38</v>
      </c>
      <c r="B168" s="311"/>
      <c r="C168" s="312"/>
      <c r="D168" s="212">
        <f>SUM(B164:C167)</f>
        <v>0</v>
      </c>
    </row>
    <row r="169" spans="1:6" x14ac:dyDescent="0.3">
      <c r="A169" s="310" t="s">
        <v>342</v>
      </c>
      <c r="B169" s="311"/>
      <c r="C169" s="31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5" t="s">
        <v>17</v>
      </c>
      <c r="B171" s="316"/>
      <c r="C171" s="316"/>
      <c r="D171" s="316"/>
      <c r="E171" s="316"/>
      <c r="F171" s="316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0" t="s">
        <v>38</v>
      </c>
      <c r="B176" s="311"/>
      <c r="C176" s="312"/>
      <c r="D176" s="212">
        <f>SUM(B172:C175)</f>
        <v>0</v>
      </c>
    </row>
    <row r="177" spans="1:6" x14ac:dyDescent="0.3">
      <c r="A177" s="310" t="s">
        <v>342</v>
      </c>
      <c r="B177" s="311"/>
      <c r="C177" s="31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8" t="s">
        <v>87</v>
      </c>
      <c r="B179" s="309"/>
      <c r="C179" s="309"/>
      <c r="D179" s="309"/>
      <c r="E179" s="309"/>
      <c r="F179" s="309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0" t="s">
        <v>38</v>
      </c>
      <c r="B185" s="311"/>
      <c r="C185" s="312"/>
      <c r="D185" s="212">
        <f>SUM(B180:C184)</f>
        <v>0</v>
      </c>
    </row>
    <row r="186" spans="1:6" x14ac:dyDescent="0.3">
      <c r="A186" s="310" t="s">
        <v>342</v>
      </c>
      <c r="B186" s="311"/>
      <c r="C186" s="31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8" t="s">
        <v>242</v>
      </c>
      <c r="B188" s="309"/>
      <c r="C188" s="309"/>
      <c r="D188" s="309"/>
      <c r="E188" s="309"/>
      <c r="F188" s="309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0" t="s">
        <v>38</v>
      </c>
      <c r="B193" s="311"/>
      <c r="C193" s="312"/>
      <c r="D193" s="96">
        <f>SUM(B189:C192)</f>
        <v>0</v>
      </c>
    </row>
    <row r="194" spans="1:4" x14ac:dyDescent="0.3">
      <c r="A194" s="310" t="s">
        <v>342</v>
      </c>
      <c r="B194" s="311"/>
      <c r="C194" s="31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tabSelected="1" topLeftCell="A494" zoomScale="71" zoomScaleNormal="71" zoomScaleSheetLayoutView="71" workbookViewId="0">
      <selection activeCell="F419" sqref="F419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03"/>
      <c r="E1" s="303"/>
      <c r="F1" s="303"/>
      <c r="G1" s="303"/>
      <c r="H1" s="303"/>
      <c r="I1" s="303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304" t="s">
        <v>201</v>
      </c>
      <c r="B7" s="304"/>
      <c r="C7" s="304"/>
      <c r="D7" s="304"/>
      <c r="E7" s="304"/>
      <c r="F7" s="304"/>
      <c r="G7" s="123"/>
      <c r="H7" s="123"/>
      <c r="I7" s="123"/>
    </row>
    <row r="8" spans="1:9" ht="29.25" x14ac:dyDescent="0.45">
      <c r="A8" s="305" t="s">
        <v>413</v>
      </c>
      <c r="B8" s="305"/>
      <c r="C8" s="305"/>
      <c r="D8" s="305"/>
      <c r="E8" s="305"/>
      <c r="F8" s="305"/>
      <c r="G8" s="125"/>
      <c r="H8" s="125"/>
      <c r="I8" s="123"/>
    </row>
    <row r="9" spans="1:9" ht="24" x14ac:dyDescent="0.45">
      <c r="A9" s="38" t="s">
        <v>44</v>
      </c>
      <c r="B9" s="306" t="s">
        <v>412</v>
      </c>
      <c r="C9" s="306"/>
      <c r="D9" s="306"/>
      <c r="E9" s="306"/>
      <c r="F9" s="306"/>
      <c r="G9" s="125"/>
      <c r="H9" s="125"/>
      <c r="I9" s="123"/>
    </row>
    <row r="10" spans="1:9" ht="24" x14ac:dyDescent="0.45">
      <c r="A10" s="39" t="s">
        <v>46</v>
      </c>
      <c r="B10" s="307" t="s">
        <v>414</v>
      </c>
      <c r="C10" s="307"/>
      <c r="D10" s="307"/>
      <c r="E10" s="307"/>
      <c r="F10" s="307"/>
      <c r="G10" s="125"/>
      <c r="H10" s="125"/>
      <c r="I10" s="123"/>
    </row>
    <row r="11" spans="1:9" ht="24" x14ac:dyDescent="0.45">
      <c r="A11" s="38" t="s">
        <v>45</v>
      </c>
      <c r="B11" s="302">
        <v>42797</v>
      </c>
      <c r="C11" s="302"/>
      <c r="D11" s="302"/>
      <c r="E11" s="302"/>
      <c r="F11" s="302"/>
      <c r="G11" s="125"/>
      <c r="H11" s="125"/>
      <c r="I11" s="123"/>
    </row>
    <row r="12" spans="1:9" ht="24" x14ac:dyDescent="0.45">
      <c r="A12" s="38" t="s">
        <v>276</v>
      </c>
      <c r="B12" s="295">
        <f>D505</f>
        <v>0.86111111111111116</v>
      </c>
      <c r="C12" s="295"/>
      <c r="D12" s="295"/>
      <c r="E12" s="295"/>
      <c r="F12" s="295"/>
      <c r="G12" s="125"/>
      <c r="H12" s="125"/>
      <c r="I12" s="123"/>
    </row>
    <row r="13" spans="1:9" ht="22.5" x14ac:dyDescent="0.45">
      <c r="A13" s="35"/>
      <c r="B13" s="36"/>
      <c r="C13" s="36"/>
      <c r="D13" s="296"/>
      <c r="E13" s="296"/>
      <c r="F13" s="296"/>
      <c r="G13" s="296"/>
      <c r="H13" s="296"/>
      <c r="I13" s="3"/>
    </row>
    <row r="14" spans="1:9" ht="16.5" customHeight="1" x14ac:dyDescent="0.3">
      <c r="A14" s="297" t="s">
        <v>32</v>
      </c>
      <c r="B14" s="298" t="s">
        <v>33</v>
      </c>
      <c r="C14" s="298"/>
      <c r="D14" s="298" t="s">
        <v>48</v>
      </c>
      <c r="E14" s="299" t="s">
        <v>358</v>
      </c>
      <c r="F14" s="298" t="s">
        <v>214</v>
      </c>
      <c r="G14" s="36"/>
      <c r="H14" s="36"/>
    </row>
    <row r="15" spans="1:9" ht="16.5" customHeight="1" x14ac:dyDescent="0.3">
      <c r="A15" s="297"/>
      <c r="B15" s="76" t="s">
        <v>36</v>
      </c>
      <c r="C15" s="76" t="s">
        <v>35</v>
      </c>
      <c r="D15" s="298"/>
      <c r="E15" s="299"/>
      <c r="F15" s="298"/>
      <c r="G15" s="36"/>
      <c r="H15" s="36"/>
    </row>
    <row r="16" spans="1:9" ht="18" x14ac:dyDescent="0.35">
      <c r="A16" s="290" t="s">
        <v>0</v>
      </c>
      <c r="B16" s="290"/>
      <c r="C16" s="290"/>
      <c r="D16" s="290"/>
      <c r="E16" s="290"/>
      <c r="F16" s="290"/>
      <c r="G16" s="36"/>
      <c r="H16" s="36"/>
    </row>
    <row r="17" spans="1:8" ht="18" x14ac:dyDescent="0.3">
      <c r="A17" s="180">
        <f>B11</f>
        <v>42797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0" t="s">
        <v>1</v>
      </c>
      <c r="B18" s="301"/>
      <c r="C18" s="301"/>
      <c r="D18" s="301"/>
      <c r="E18" s="301"/>
      <c r="F18" s="301"/>
    </row>
    <row r="19" spans="1:8" x14ac:dyDescent="0.25">
      <c r="A19" s="17" t="s">
        <v>10</v>
      </c>
      <c r="B19" s="134">
        <v>2</v>
      </c>
      <c r="C19" s="134"/>
      <c r="D19" s="133"/>
      <c r="E19" s="166"/>
      <c r="F19" s="65"/>
    </row>
    <row r="20" spans="1:8" x14ac:dyDescent="0.25">
      <c r="A20" s="17" t="s">
        <v>211</v>
      </c>
      <c r="B20" s="168" t="s">
        <v>34</v>
      </c>
      <c r="C20" s="134"/>
      <c r="D20" s="133" t="s">
        <v>415</v>
      </c>
      <c r="E20" s="145"/>
      <c r="F20" s="65"/>
    </row>
    <row r="21" spans="1:8" x14ac:dyDescent="0.25">
      <c r="A21" s="17" t="s">
        <v>98</v>
      </c>
      <c r="B21" s="168">
        <v>2</v>
      </c>
      <c r="C21" s="134"/>
      <c r="D21" s="133"/>
      <c r="E21" s="145"/>
      <c r="F21" s="6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2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45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>
        <v>2</v>
      </c>
      <c r="C36" s="130"/>
      <c r="D36" s="132">
        <v>1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24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90" t="s">
        <v>137</v>
      </c>
      <c r="B43" s="290"/>
      <c r="C43" s="290"/>
      <c r="D43" s="290"/>
      <c r="E43" s="290"/>
      <c r="F43" s="290"/>
    </row>
    <row r="44" spans="1:7" x14ac:dyDescent="0.25">
      <c r="A44" s="181">
        <f>B11</f>
        <v>42797</v>
      </c>
      <c r="B44" s="6"/>
      <c r="C44" s="7"/>
      <c r="D44" s="6"/>
    </row>
    <row r="45" spans="1:7" ht="16.5" x14ac:dyDescent="0.25">
      <c r="A45" s="293" t="s">
        <v>63</v>
      </c>
      <c r="B45" s="294"/>
      <c r="C45" s="294"/>
      <c r="D45" s="294"/>
      <c r="E45" s="294"/>
      <c r="F45" s="294"/>
    </row>
    <row r="46" spans="1:7" x14ac:dyDescent="0.25">
      <c r="A46" s="33" t="s">
        <v>109</v>
      </c>
      <c r="B46" s="135">
        <v>2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/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2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46.5" x14ac:dyDescent="0.35">
      <c r="A51" s="75" t="s">
        <v>7</v>
      </c>
      <c r="B51" s="168">
        <v>0</v>
      </c>
      <c r="C51" s="215">
        <f>IF(B51=0, -5, "0")</f>
        <v>-5</v>
      </c>
      <c r="D51" s="138" t="s">
        <v>416</v>
      </c>
      <c r="E51" s="155" t="s">
        <v>417</v>
      </c>
      <c r="F51" s="340">
        <v>42797</v>
      </c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61.5" x14ac:dyDescent="0.35">
      <c r="A53" s="82" t="s">
        <v>27</v>
      </c>
      <c r="B53" s="168">
        <v>0</v>
      </c>
      <c r="C53" s="215">
        <f>IF(B53=0, -5, "0")</f>
        <v>-5</v>
      </c>
      <c r="D53" s="139" t="s">
        <v>423</v>
      </c>
      <c r="E53" s="155" t="s">
        <v>424</v>
      </c>
      <c r="F53" s="340">
        <v>42797</v>
      </c>
    </row>
    <row r="54" spans="1:6" x14ac:dyDescent="0.25">
      <c r="A54" s="19" t="s">
        <v>38</v>
      </c>
      <c r="B54" s="19"/>
      <c r="C54" s="19"/>
      <c r="D54" s="19">
        <f>SUM(B46:C53)</f>
        <v>2</v>
      </c>
    </row>
    <row r="55" spans="1:6" x14ac:dyDescent="0.25">
      <c r="A55" s="19" t="s">
        <v>37</v>
      </c>
      <c r="B55" s="20"/>
      <c r="C55" s="21"/>
      <c r="D55" s="62">
        <f>D54/(COUNT(B46:C53)*2)</f>
        <v>0.1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ht="30" x14ac:dyDescent="0.25">
      <c r="A60" s="24" t="s">
        <v>142</v>
      </c>
      <c r="B60" s="168">
        <v>0</v>
      </c>
      <c r="C60" s="142"/>
      <c r="D60" s="141" t="s">
        <v>418</v>
      </c>
      <c r="E60" s="141" t="s">
        <v>419</v>
      </c>
      <c r="F60" s="340">
        <v>42797</v>
      </c>
    </row>
    <row r="61" spans="1:6" x14ac:dyDescent="0.25">
      <c r="A61" s="24" t="s">
        <v>123</v>
      </c>
      <c r="B61" s="168">
        <v>2</v>
      </c>
      <c r="C61" s="142"/>
      <c r="D61" s="141"/>
      <c r="E61" s="145"/>
      <c r="F61" s="6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45"/>
      <c r="F62" s="65"/>
    </row>
    <row r="63" spans="1:6" ht="30" x14ac:dyDescent="0.25">
      <c r="A63" s="17" t="s">
        <v>277</v>
      </c>
      <c r="B63" s="168">
        <v>2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>
        <v>2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>
        <v>2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>
        <v>2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ht="30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66"/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x14ac:dyDescent="0.25">
      <c r="A73" s="17" t="s">
        <v>172</v>
      </c>
      <c r="B73" s="168">
        <v>2</v>
      </c>
      <c r="C73" s="143"/>
      <c r="D73" s="148"/>
      <c r="E73" s="146"/>
      <c r="F73" s="66"/>
      <c r="G73" s="170"/>
    </row>
    <row r="74" spans="1:7" s="31" customFormat="1" x14ac:dyDescent="0.25">
      <c r="A74" s="17" t="s">
        <v>188</v>
      </c>
      <c r="B74" s="168">
        <v>2</v>
      </c>
      <c r="C74" s="143"/>
      <c r="D74" s="150"/>
      <c r="E74" s="146"/>
      <c r="F74" s="66"/>
      <c r="G74" s="170"/>
    </row>
    <row r="75" spans="1:7" s="31" customFormat="1" ht="46.5" customHeight="1" x14ac:dyDescent="0.35">
      <c r="A75" s="177" t="s">
        <v>289</v>
      </c>
      <c r="B75" s="168">
        <v>1</v>
      </c>
      <c r="C75" s="216" t="str">
        <f>IF(B75=0, -5, "0")</f>
        <v>0</v>
      </c>
      <c r="D75" s="150" t="s">
        <v>420</v>
      </c>
      <c r="E75" s="158"/>
      <c r="F75" s="341">
        <v>42719</v>
      </c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0</v>
      </c>
      <c r="C78" s="142"/>
      <c r="D78" s="149" t="s">
        <v>421</v>
      </c>
      <c r="E78" s="150" t="s">
        <v>422</v>
      </c>
      <c r="F78" s="341">
        <v>42719</v>
      </c>
    </row>
    <row r="79" spans="1:7" s="31" customFormat="1" x14ac:dyDescent="0.25">
      <c r="A79" s="17" t="s">
        <v>292</v>
      </c>
      <c r="B79" s="168">
        <v>2</v>
      </c>
      <c r="C79" s="143"/>
      <c r="D79" s="150"/>
      <c r="E79" s="144"/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35</v>
      </c>
    </row>
    <row r="82" spans="1:6" x14ac:dyDescent="0.25">
      <c r="A82" s="19" t="s">
        <v>37</v>
      </c>
      <c r="B82" s="20"/>
      <c r="C82" s="21"/>
      <c r="D82" s="62">
        <f>D81/(COUNT(B58:C80)*2)</f>
        <v>0.875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ht="60" x14ac:dyDescent="0.25">
      <c r="A86" s="18" t="s">
        <v>105</v>
      </c>
      <c r="B86" s="168">
        <v>0</v>
      </c>
      <c r="C86" s="151"/>
      <c r="D86" s="153" t="s">
        <v>426</v>
      </c>
      <c r="E86" s="153" t="s">
        <v>427</v>
      </c>
      <c r="F86" s="340">
        <v>42444</v>
      </c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65"/>
      <c r="F87" s="65"/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ht="30" x14ac:dyDescent="0.25">
      <c r="A89" s="18" t="s">
        <v>55</v>
      </c>
      <c r="B89" s="168">
        <v>1</v>
      </c>
      <c r="C89" s="151"/>
      <c r="D89" s="156" t="s">
        <v>425</v>
      </c>
      <c r="E89" s="65"/>
      <c r="F89" s="340">
        <v>42444</v>
      </c>
    </row>
    <row r="90" spans="1:6" x14ac:dyDescent="0.25">
      <c r="A90" s="17" t="s">
        <v>293</v>
      </c>
      <c r="B90" s="168">
        <v>2</v>
      </c>
      <c r="C90" s="151"/>
      <c r="D90" s="154"/>
      <c r="E90" s="146"/>
      <c r="F90" s="65"/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>
        <v>1</v>
      </c>
      <c r="C92" s="152"/>
      <c r="D92" s="252">
        <v>0.56000000000000005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11</v>
      </c>
    </row>
    <row r="94" spans="1:6" x14ac:dyDescent="0.25">
      <c r="A94" s="19" t="s">
        <v>37</v>
      </c>
      <c r="B94" s="20"/>
      <c r="C94" s="21"/>
      <c r="D94" s="62">
        <f>D93/(COUNT(B85:C91)*2)</f>
        <v>0.7857142857142857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48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0.64864864864864868</v>
      </c>
    </row>
    <row r="98" spans="1:6" x14ac:dyDescent="0.25">
      <c r="A98" s="5"/>
      <c r="B98" s="6"/>
      <c r="C98" s="7"/>
      <c r="D98" s="6"/>
    </row>
    <row r="99" spans="1:6" ht="18" x14ac:dyDescent="0.35">
      <c r="A99" s="290" t="s">
        <v>129</v>
      </c>
      <c r="B99" s="290"/>
      <c r="C99" s="290"/>
      <c r="D99" s="290"/>
      <c r="E99" s="290"/>
      <c r="F99" s="290"/>
    </row>
    <row r="100" spans="1:6" x14ac:dyDescent="0.25">
      <c r="A100" s="181">
        <f>B11</f>
        <v>42797</v>
      </c>
      <c r="B100" s="6"/>
      <c r="C100" s="7"/>
      <c r="D100" s="6"/>
    </row>
    <row r="101" spans="1:6" ht="16.5" x14ac:dyDescent="0.25">
      <c r="A101" s="293" t="s">
        <v>63</v>
      </c>
      <c r="B101" s="294"/>
      <c r="C101" s="294"/>
      <c r="D101" s="294"/>
      <c r="E101" s="294"/>
      <c r="F101" s="294"/>
    </row>
    <row r="102" spans="1:6" ht="30" x14ac:dyDescent="0.25">
      <c r="A102" s="23" t="s">
        <v>57</v>
      </c>
      <c r="B102" s="151">
        <v>2</v>
      </c>
      <c r="C102" s="151"/>
      <c r="D102" s="140" t="s">
        <v>428</v>
      </c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60" x14ac:dyDescent="0.25">
      <c r="A106" s="33" t="s">
        <v>174</v>
      </c>
      <c r="B106" s="168">
        <v>0</v>
      </c>
      <c r="C106" s="151"/>
      <c r="D106" s="128" t="s">
        <v>429</v>
      </c>
      <c r="E106" s="128" t="s">
        <v>430</v>
      </c>
      <c r="F106" s="342">
        <v>42797</v>
      </c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2">
        <f>D110/(COUNT(B102:C109)*2)</f>
        <v>0.875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ht="45" x14ac:dyDescent="0.25">
      <c r="A115" s="18" t="s">
        <v>294</v>
      </c>
      <c r="B115" s="168">
        <v>0</v>
      </c>
      <c r="C115" s="151"/>
      <c r="D115" s="141" t="s">
        <v>431</v>
      </c>
      <c r="E115" s="141" t="s">
        <v>432</v>
      </c>
      <c r="F115" s="340">
        <v>42719</v>
      </c>
    </row>
    <row r="116" spans="1:6" x14ac:dyDescent="0.25">
      <c r="A116" s="18" t="s">
        <v>71</v>
      </c>
      <c r="B116" s="168">
        <v>2</v>
      </c>
      <c r="C116" s="151"/>
      <c r="D116" s="141"/>
      <c r="E116" s="146"/>
      <c r="F116" s="145"/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x14ac:dyDescent="0.25">
      <c r="A118" s="18" t="s">
        <v>64</v>
      </c>
      <c r="B118" s="168">
        <v>2</v>
      </c>
      <c r="C118" s="151"/>
      <c r="D118" s="12"/>
      <c r="E118" s="140"/>
      <c r="F118" s="145"/>
    </row>
    <row r="119" spans="1:6" ht="50.25" customHeight="1" x14ac:dyDescent="0.25">
      <c r="A119" s="17" t="s">
        <v>175</v>
      </c>
      <c r="B119" s="168">
        <v>1</v>
      </c>
      <c r="C119" s="151"/>
      <c r="D119" s="12" t="s">
        <v>433</v>
      </c>
      <c r="E119" s="145"/>
      <c r="F119" s="342">
        <v>42719</v>
      </c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>
        <v>2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>
        <v>2</v>
      </c>
      <c r="C126" s="175"/>
      <c r="D126" s="128"/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40"/>
      <c r="E127" s="140"/>
      <c r="F127" s="145"/>
    </row>
    <row r="128" spans="1:6" ht="18.75" customHeight="1" x14ac:dyDescent="0.35">
      <c r="A128" s="48" t="s">
        <v>289</v>
      </c>
      <c r="B128" s="168">
        <v>2</v>
      </c>
      <c r="C128" s="151"/>
      <c r="D128" s="140"/>
      <c r="E128" s="158"/>
      <c r="F128" s="145"/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x14ac:dyDescent="0.25">
      <c r="A132" s="24" t="s">
        <v>248</v>
      </c>
      <c r="B132" s="169">
        <v>2</v>
      </c>
      <c r="C132" s="151"/>
      <c r="D132" s="140"/>
      <c r="E132" s="140"/>
      <c r="F132" s="145"/>
    </row>
    <row r="133" spans="1:6" ht="30" x14ac:dyDescent="0.25">
      <c r="A133" s="24" t="s">
        <v>199</v>
      </c>
      <c r="B133" s="169">
        <v>2</v>
      </c>
      <c r="C133" s="151"/>
      <c r="D133" s="140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37</v>
      </c>
    </row>
    <row r="135" spans="1:6" x14ac:dyDescent="0.25">
      <c r="A135" s="19" t="s">
        <v>37</v>
      </c>
      <c r="B135" s="20"/>
      <c r="C135" s="21"/>
      <c r="D135" s="62">
        <f>D134/(COUNT(B114:C133)*2)</f>
        <v>0.92500000000000004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ht="30" x14ac:dyDescent="0.25">
      <c r="A139" s="18" t="s">
        <v>144</v>
      </c>
      <c r="B139" s="168">
        <v>0</v>
      </c>
      <c r="C139" s="151"/>
      <c r="D139" s="141" t="s">
        <v>434</v>
      </c>
      <c r="E139" s="141" t="s">
        <v>435</v>
      </c>
      <c r="F139" s="342">
        <v>42797</v>
      </c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40"/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40"/>
      <c r="E143" s="140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40"/>
      <c r="F144" s="145"/>
    </row>
    <row r="145" spans="1:6" ht="66" x14ac:dyDescent="0.25">
      <c r="A145" s="109" t="s">
        <v>287</v>
      </c>
      <c r="B145" s="168">
        <v>1</v>
      </c>
      <c r="C145" s="152"/>
      <c r="D145" s="132">
        <v>0.6</v>
      </c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12</v>
      </c>
    </row>
    <row r="147" spans="1:6" x14ac:dyDescent="0.25">
      <c r="A147" s="19" t="s">
        <v>37</v>
      </c>
      <c r="B147" s="20"/>
      <c r="C147" s="21"/>
      <c r="D147" s="62">
        <f>D146/(COUNT(B138:C144)*2)</f>
        <v>0.8571428571428571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63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0.9</v>
      </c>
    </row>
    <row r="151" spans="1:6" x14ac:dyDescent="0.25">
      <c r="A151" s="9"/>
      <c r="B151" s="6"/>
      <c r="C151" s="7"/>
      <c r="D151" s="6"/>
    </row>
    <row r="152" spans="1:6" ht="18" x14ac:dyDescent="0.35">
      <c r="A152" s="290" t="s">
        <v>130</v>
      </c>
      <c r="B152" s="290"/>
      <c r="C152" s="290"/>
      <c r="D152" s="290"/>
      <c r="E152" s="290"/>
      <c r="F152" s="290"/>
    </row>
    <row r="153" spans="1:6" x14ac:dyDescent="0.25">
      <c r="A153" s="181">
        <f>B11</f>
        <v>42797</v>
      </c>
      <c r="B153" s="6"/>
      <c r="C153" s="7"/>
      <c r="D153" s="59"/>
    </row>
    <row r="154" spans="1:6" ht="16.5" x14ac:dyDescent="0.25">
      <c r="A154" s="293" t="s">
        <v>63</v>
      </c>
      <c r="B154" s="294"/>
      <c r="C154" s="294"/>
      <c r="D154" s="294"/>
      <c r="E154" s="294"/>
      <c r="F154" s="294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ht="45" x14ac:dyDescent="0.25">
      <c r="A169" s="18" t="s">
        <v>135</v>
      </c>
      <c r="B169" s="168">
        <v>0</v>
      </c>
      <c r="C169" s="151"/>
      <c r="D169" s="166" t="s">
        <v>438</v>
      </c>
      <c r="E169" s="166" t="s">
        <v>439</v>
      </c>
      <c r="F169" s="342">
        <v>42797</v>
      </c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46.5" x14ac:dyDescent="0.35">
      <c r="A176" s="85" t="s">
        <v>209</v>
      </c>
      <c r="B176" s="168">
        <v>0</v>
      </c>
      <c r="C176" s="215">
        <f>IF(B176=0, -5, "0")</f>
        <v>-5</v>
      </c>
      <c r="D176" s="140" t="s">
        <v>437</v>
      </c>
      <c r="E176" s="166" t="s">
        <v>436</v>
      </c>
      <c r="F176" s="342">
        <v>42797</v>
      </c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x14ac:dyDescent="0.25">
      <c r="A178" s="17" t="s">
        <v>188</v>
      </c>
      <c r="B178" s="168">
        <v>2</v>
      </c>
      <c r="C178" s="151"/>
      <c r="D178" s="140"/>
      <c r="E178" s="140"/>
      <c r="F178" s="65"/>
    </row>
    <row r="179" spans="1:7" ht="18" x14ac:dyDescent="0.35">
      <c r="A179" s="158" t="s">
        <v>289</v>
      </c>
      <c r="B179" s="168">
        <v>2</v>
      </c>
      <c r="C179" s="151"/>
      <c r="D179" s="140"/>
      <c r="E179" s="158"/>
      <c r="F179" s="6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>
        <v>1</v>
      </c>
      <c r="C185" s="152"/>
      <c r="D185" s="132">
        <v>0.8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27</v>
      </c>
    </row>
    <row r="187" spans="1:7" x14ac:dyDescent="0.25">
      <c r="A187" s="19" t="s">
        <v>37</v>
      </c>
      <c r="B187" s="20"/>
      <c r="C187" s="21"/>
      <c r="D187" s="62">
        <f>D186/(COUNT(B167:C184)*2)</f>
        <v>0.71052631578947367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43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0.79629629629629628</v>
      </c>
    </row>
    <row r="191" spans="1:7" x14ac:dyDescent="0.25">
      <c r="A191" s="9"/>
      <c r="B191" s="6"/>
      <c r="C191" s="7"/>
      <c r="D191" s="6"/>
    </row>
    <row r="192" spans="1:7" ht="18" x14ac:dyDescent="0.35">
      <c r="A192" s="290" t="s">
        <v>167</v>
      </c>
      <c r="B192" s="290"/>
      <c r="C192" s="290"/>
      <c r="D192" s="290"/>
      <c r="E192" s="290"/>
      <c r="F192" s="290"/>
    </row>
    <row r="193" spans="1:7" x14ac:dyDescent="0.25">
      <c r="A193" s="187">
        <f>B11</f>
        <v>42797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2" t="s">
        <v>27</v>
      </c>
      <c r="B195" s="151">
        <v>2</v>
      </c>
      <c r="C195" s="215" t="str">
        <f>IF(B195=0, -5, "0")</f>
        <v>0</v>
      </c>
      <c r="D195" s="140"/>
      <c r="E195" s="145"/>
      <c r="F195" s="65"/>
    </row>
    <row r="196" spans="1:7" x14ac:dyDescent="0.25">
      <c r="A196" s="23" t="s">
        <v>57</v>
      </c>
      <c r="B196" s="168">
        <v>2</v>
      </c>
      <c r="C196" s="151"/>
      <c r="D196" s="140"/>
      <c r="E196" s="145"/>
      <c r="F196" s="65"/>
    </row>
    <row r="197" spans="1:7" x14ac:dyDescent="0.25">
      <c r="A197" s="33" t="s">
        <v>297</v>
      </c>
      <c r="B197" s="168">
        <v>2</v>
      </c>
      <c r="C197" s="151"/>
      <c r="D197" s="140"/>
      <c r="E197" s="171"/>
      <c r="F197" s="65"/>
    </row>
    <row r="198" spans="1:7" x14ac:dyDescent="0.25">
      <c r="A198" s="23" t="s">
        <v>100</v>
      </c>
      <c r="B198" s="168">
        <v>2</v>
      </c>
      <c r="C198" s="151"/>
      <c r="D198" s="140"/>
      <c r="E198" s="145"/>
      <c r="F198" s="65"/>
    </row>
    <row r="199" spans="1:7" x14ac:dyDescent="0.25">
      <c r="A199" s="23" t="s">
        <v>154</v>
      </c>
      <c r="B199" s="168">
        <v>2</v>
      </c>
      <c r="C199" s="151"/>
      <c r="D199" s="140"/>
      <c r="E199" s="145"/>
      <c r="F199" s="65"/>
    </row>
    <row r="200" spans="1:7" x14ac:dyDescent="0.25">
      <c r="A200" s="33" t="s">
        <v>153</v>
      </c>
      <c r="B200" s="168">
        <v>2</v>
      </c>
      <c r="C200" s="151"/>
      <c r="D200" s="140"/>
      <c r="E200" s="145"/>
      <c r="F200" s="65"/>
    </row>
    <row r="201" spans="1:7" x14ac:dyDescent="0.25">
      <c r="A201" s="33" t="s">
        <v>28</v>
      </c>
      <c r="B201" s="168">
        <v>2</v>
      </c>
      <c r="C201" s="151"/>
      <c r="D201" s="140"/>
      <c r="E201" s="145"/>
      <c r="F201" s="65"/>
    </row>
    <row r="202" spans="1:7" x14ac:dyDescent="0.25">
      <c r="A202" s="33" t="s">
        <v>155</v>
      </c>
      <c r="B202" s="168">
        <v>2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2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7" t="s">
        <v>314</v>
      </c>
      <c r="B210" s="151">
        <v>2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65"/>
    </row>
    <row r="212" spans="1:7" x14ac:dyDescent="0.25">
      <c r="A212" s="18" t="s">
        <v>192</v>
      </c>
      <c r="B212" s="168">
        <v>2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 t="s">
        <v>34</v>
      </c>
      <c r="C213" s="151"/>
      <c r="D213" s="141"/>
      <c r="E213" s="140"/>
      <c r="F213" s="65"/>
    </row>
    <row r="214" spans="1:7" ht="18" x14ac:dyDescent="0.35">
      <c r="A214" s="82" t="s">
        <v>359</v>
      </c>
      <c r="B214" s="168">
        <v>2</v>
      </c>
      <c r="C214" s="215" t="str">
        <f>IF(B214=0, -5, "0")</f>
        <v>0</v>
      </c>
      <c r="D214" s="11"/>
      <c r="E214" s="145"/>
      <c r="F214" s="65"/>
    </row>
    <row r="215" spans="1:7" x14ac:dyDescent="0.25">
      <c r="A215" s="17" t="s">
        <v>64</v>
      </c>
      <c r="B215" s="168">
        <v>2</v>
      </c>
      <c r="C215" s="151"/>
      <c r="D215" s="11"/>
      <c r="E215" s="145"/>
      <c r="F215" s="65"/>
    </row>
    <row r="216" spans="1:7" x14ac:dyDescent="0.25">
      <c r="A216" s="18" t="s">
        <v>70</v>
      </c>
      <c r="B216" s="168">
        <v>2</v>
      </c>
      <c r="C216" s="151"/>
      <c r="D216" s="254"/>
      <c r="E216" s="140"/>
      <c r="F216" s="65"/>
    </row>
    <row r="217" spans="1:7" x14ac:dyDescent="0.25">
      <c r="A217" s="17" t="s">
        <v>291</v>
      </c>
      <c r="B217" s="168">
        <v>2</v>
      </c>
      <c r="C217" s="151"/>
      <c r="D217" s="254"/>
      <c r="E217" s="145"/>
      <c r="F217" s="65"/>
    </row>
    <row r="218" spans="1:7" x14ac:dyDescent="0.25">
      <c r="A218" s="18" t="s">
        <v>188</v>
      </c>
      <c r="B218" s="168">
        <v>2</v>
      </c>
      <c r="C218" s="151"/>
      <c r="D218" s="166"/>
      <c r="E218" s="145"/>
      <c r="F218" s="65"/>
    </row>
    <row r="219" spans="1:7" ht="33" x14ac:dyDescent="0.3">
      <c r="A219" s="49" t="s">
        <v>178</v>
      </c>
      <c r="B219" s="168" t="s">
        <v>34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>
        <v>2</v>
      </c>
      <c r="C220" s="151"/>
      <c r="D220" s="147"/>
      <c r="E220" s="145"/>
      <c r="F220" s="65"/>
    </row>
    <row r="221" spans="1:7" x14ac:dyDescent="0.25">
      <c r="A221" s="24" t="s">
        <v>159</v>
      </c>
      <c r="B221" s="168">
        <v>2</v>
      </c>
      <c r="C221" s="151"/>
      <c r="D221" s="166"/>
      <c r="E221" s="145"/>
      <c r="F221" s="65"/>
    </row>
    <row r="222" spans="1:7" ht="18" x14ac:dyDescent="0.25">
      <c r="A222" s="107" t="s">
        <v>72</v>
      </c>
      <c r="B222" s="168">
        <v>2</v>
      </c>
      <c r="C222" s="215" t="str">
        <f>IF(B222=0, -5, "0")</f>
        <v>0</v>
      </c>
      <c r="D222" s="166"/>
      <c r="E222" s="145"/>
      <c r="F222" s="65"/>
    </row>
    <row r="223" spans="1:7" ht="18" x14ac:dyDescent="0.35">
      <c r="A223" s="48" t="s">
        <v>289</v>
      </c>
      <c r="B223" s="168">
        <v>2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>
        <v>2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>
        <v>2</v>
      </c>
      <c r="C226" s="151"/>
      <c r="D226" s="68"/>
      <c r="E226" s="145"/>
      <c r="F226" s="65"/>
    </row>
    <row r="227" spans="1:6" x14ac:dyDescent="0.25">
      <c r="A227" s="24" t="s">
        <v>248</v>
      </c>
      <c r="B227" s="168">
        <v>2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>
        <v>2</v>
      </c>
      <c r="C228" s="24"/>
      <c r="D228" s="262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32</v>
      </c>
    </row>
    <row r="230" spans="1:6" x14ac:dyDescent="0.25">
      <c r="A230" s="19" t="s">
        <v>37</v>
      </c>
      <c r="B230" s="20"/>
      <c r="C230" s="21"/>
      <c r="D230" s="62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91" t="s">
        <v>191</v>
      </c>
      <c r="B232" s="292"/>
      <c r="C232" s="292"/>
      <c r="D232" s="292"/>
      <c r="E232" s="292"/>
      <c r="F232" s="292"/>
    </row>
    <row r="233" spans="1:6" x14ac:dyDescent="0.25">
      <c r="A233" s="17" t="s">
        <v>314</v>
      </c>
      <c r="B233" s="143">
        <v>2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>
        <v>2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>
        <v>2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>
        <v>2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>
        <v>2</v>
      </c>
      <c r="C237" s="151"/>
      <c r="D237" s="155"/>
      <c r="E237" s="65"/>
      <c r="F237" s="65"/>
    </row>
    <row r="238" spans="1:6" x14ac:dyDescent="0.25">
      <c r="A238" s="18" t="s">
        <v>55</v>
      </c>
      <c r="B238" s="169">
        <v>2</v>
      </c>
      <c r="C238" s="151"/>
      <c r="D238" s="156"/>
      <c r="E238" s="65"/>
      <c r="F238" s="65"/>
    </row>
    <row r="239" spans="1:6" ht="73.5" customHeight="1" x14ac:dyDescent="0.25">
      <c r="A239" s="17" t="s">
        <v>299</v>
      </c>
      <c r="B239" s="169">
        <v>2</v>
      </c>
      <c r="C239" s="143"/>
      <c r="D239" s="163"/>
      <c r="E239" s="146"/>
      <c r="F239" s="65"/>
    </row>
    <row r="240" spans="1:6" x14ac:dyDescent="0.25">
      <c r="A240" s="17" t="s">
        <v>156</v>
      </c>
      <c r="B240" s="169">
        <v>2</v>
      </c>
      <c r="C240" s="151"/>
      <c r="D240" s="154"/>
      <c r="E240" s="65"/>
      <c r="F240" s="65"/>
    </row>
    <row r="241" spans="1:6" ht="45" x14ac:dyDescent="0.25">
      <c r="A241" s="99" t="s">
        <v>287</v>
      </c>
      <c r="B241" s="169">
        <v>2</v>
      </c>
      <c r="C241" s="152"/>
      <c r="D241" s="255">
        <v>1</v>
      </c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2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70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0" t="s">
        <v>78</v>
      </c>
      <c r="B248" s="290"/>
      <c r="C248" s="290"/>
      <c r="D248" s="290"/>
      <c r="E248" s="290"/>
      <c r="F248" s="290"/>
    </row>
    <row r="249" spans="1:6" s="3" customFormat="1" x14ac:dyDescent="0.25">
      <c r="A249" s="181">
        <f>B11</f>
        <v>42797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61.5" x14ac:dyDescent="0.35">
      <c r="A251" s="82" t="s">
        <v>27</v>
      </c>
      <c r="B251" s="27">
        <v>0</v>
      </c>
      <c r="C251" s="215">
        <f>IF(B251=0, -5, "0")</f>
        <v>-5</v>
      </c>
      <c r="D251" s="4" t="s">
        <v>444</v>
      </c>
      <c r="E251" s="166" t="s">
        <v>445</v>
      </c>
      <c r="F251" s="342">
        <v>42797</v>
      </c>
    </row>
    <row r="252" spans="1:6" s="3" customFormat="1" ht="22.5" customHeight="1" x14ac:dyDescent="0.25">
      <c r="A252" s="23" t="s">
        <v>148</v>
      </c>
      <c r="B252" s="168">
        <v>2</v>
      </c>
      <c r="C252" s="27"/>
      <c r="D252" s="4"/>
      <c r="E252" s="66"/>
      <c r="F252" s="66"/>
    </row>
    <row r="253" spans="1:6" s="3" customFormat="1" x14ac:dyDescent="0.25">
      <c r="A253" s="33" t="s">
        <v>300</v>
      </c>
      <c r="B253" s="168">
        <v>2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>
        <v>2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>
        <v>2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>
        <v>2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>
        <v>2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>
        <v>2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>
        <v>2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>
        <v>2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>
        <v>2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>
        <v>2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17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0.65384615384615385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0" t="s">
        <v>368</v>
      </c>
      <c r="B267" s="143">
        <v>2</v>
      </c>
      <c r="C267" s="143"/>
      <c r="E267" s="146"/>
      <c r="F267" s="66"/>
    </row>
    <row r="268" spans="1:6" s="3" customFormat="1" x14ac:dyDescent="0.25">
      <c r="A268" s="18" t="s">
        <v>206</v>
      </c>
      <c r="B268" s="169">
        <v>2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>
        <v>2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>
        <v>2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>
        <v>2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>
        <v>2</v>
      </c>
      <c r="C272" s="27"/>
      <c r="D272" s="11"/>
      <c r="E272" s="66"/>
      <c r="F272" s="66"/>
    </row>
    <row r="273" spans="1:6" s="3" customFormat="1" ht="30" x14ac:dyDescent="0.3">
      <c r="A273" s="48" t="s">
        <v>80</v>
      </c>
      <c r="B273" s="169">
        <v>0</v>
      </c>
      <c r="C273" s="27"/>
      <c r="D273" s="11" t="s">
        <v>440</v>
      </c>
      <c r="E273" s="11" t="s">
        <v>441</v>
      </c>
      <c r="F273" s="341">
        <v>42797</v>
      </c>
    </row>
    <row r="274" spans="1:6" s="3" customFormat="1" ht="30" x14ac:dyDescent="0.25">
      <c r="A274" s="17" t="s">
        <v>302</v>
      </c>
      <c r="B274" s="169">
        <v>2</v>
      </c>
      <c r="C274" s="27"/>
      <c r="D274" s="11"/>
      <c r="E274" s="66"/>
      <c r="F274" s="66"/>
    </row>
    <row r="275" spans="1:6" s="3" customFormat="1" ht="45" x14ac:dyDescent="0.25">
      <c r="A275" s="17" t="s">
        <v>188</v>
      </c>
      <c r="B275" s="169">
        <v>0</v>
      </c>
      <c r="C275" s="27"/>
      <c r="D275" s="11" t="s">
        <v>442</v>
      </c>
      <c r="E275" s="30" t="s">
        <v>443</v>
      </c>
      <c r="F275" s="342">
        <v>42797</v>
      </c>
    </row>
    <row r="276" spans="1:6" s="3" customFormat="1" x14ac:dyDescent="0.25">
      <c r="A276" s="17" t="s">
        <v>291</v>
      </c>
      <c r="B276" s="169">
        <v>2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>
        <v>2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>
        <v>2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>
        <v>2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>
        <v>2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>
        <v>2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>
        <v>2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>
        <v>2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>
        <v>1</v>
      </c>
      <c r="C284" s="29"/>
      <c r="D284" s="256">
        <v>0.5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0.88235294117647056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47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0.78333333333333333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0" t="s">
        <v>4</v>
      </c>
      <c r="B291" s="290"/>
      <c r="C291" s="290"/>
      <c r="D291" s="290"/>
      <c r="E291" s="290"/>
      <c r="F291" s="290"/>
    </row>
    <row r="292" spans="1:7" x14ac:dyDescent="0.25">
      <c r="A292" s="190">
        <f>B11</f>
        <v>42797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ht="49.5" customHeight="1" x14ac:dyDescent="0.25">
      <c r="A294" s="32" t="s">
        <v>62</v>
      </c>
      <c r="B294" s="151">
        <v>0</v>
      </c>
      <c r="C294" s="151"/>
      <c r="D294" s="144" t="s">
        <v>447</v>
      </c>
      <c r="E294" s="144" t="s">
        <v>446</v>
      </c>
      <c r="F294" s="342">
        <v>42797</v>
      </c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x14ac:dyDescent="0.25">
      <c r="A299" s="32" t="s">
        <v>50</v>
      </c>
      <c r="B299" s="168">
        <v>2</v>
      </c>
      <c r="C299" s="151"/>
      <c r="D299" s="154"/>
      <c r="E299" s="65"/>
      <c r="F299" s="6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2</v>
      </c>
      <c r="C307" s="151"/>
      <c r="D307" s="140"/>
      <c r="E307" s="145"/>
      <c r="F307" s="65"/>
    </row>
    <row r="308" spans="1:6" ht="19.5" customHeight="1" x14ac:dyDescent="0.25">
      <c r="A308" s="18" t="s">
        <v>5</v>
      </c>
      <c r="B308" s="169">
        <v>2</v>
      </c>
      <c r="C308" s="151"/>
      <c r="D308" s="155"/>
      <c r="E308" s="145"/>
      <c r="F308" s="65"/>
    </row>
    <row r="309" spans="1:6" ht="18" x14ac:dyDescent="0.35">
      <c r="A309" s="75" t="s">
        <v>367</v>
      </c>
      <c r="B309" s="169">
        <v>2</v>
      </c>
      <c r="C309" s="215" t="str">
        <f>IF(B309=0, -5, "0")</f>
        <v>0</v>
      </c>
      <c r="D309" s="97"/>
      <c r="E309" s="145"/>
      <c r="F309" s="65"/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40"/>
      <c r="F311" s="65"/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>
        <v>2</v>
      </c>
      <c r="C317" s="152"/>
      <c r="D317" s="132">
        <v>1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22</v>
      </c>
    </row>
    <row r="319" spans="1:6" x14ac:dyDescent="0.25">
      <c r="A319" s="19" t="s">
        <v>37</v>
      </c>
      <c r="B319" s="20"/>
      <c r="C319" s="21"/>
      <c r="D319" s="62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36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290" t="s">
        <v>21</v>
      </c>
      <c r="B324" s="290"/>
      <c r="C324" s="290"/>
      <c r="D324" s="290"/>
      <c r="E324" s="290"/>
      <c r="F324" s="290"/>
    </row>
    <row r="325" spans="1:9" x14ac:dyDescent="0.25">
      <c r="A325" s="191">
        <f>B11</f>
        <v>42797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ht="16.5" customHeight="1" x14ac:dyDescent="0.25">
      <c r="A327" s="17" t="s">
        <v>109</v>
      </c>
      <c r="B327" s="151">
        <v>2</v>
      </c>
      <c r="C327" s="151"/>
      <c r="D327" s="141"/>
      <c r="E327" s="145"/>
      <c r="F327" s="65"/>
    </row>
    <row r="328" spans="1:9" x14ac:dyDescent="0.25">
      <c r="A328" s="17" t="s">
        <v>51</v>
      </c>
      <c r="B328" s="168">
        <v>1</v>
      </c>
      <c r="C328" s="151"/>
      <c r="D328" s="2" t="s">
        <v>456</v>
      </c>
      <c r="E328" s="145"/>
      <c r="F328" s="342">
        <v>42797</v>
      </c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65"/>
    </row>
    <row r="334" spans="1:9" ht="75" x14ac:dyDescent="0.25">
      <c r="A334" s="17" t="s">
        <v>304</v>
      </c>
      <c r="B334" s="168">
        <v>0</v>
      </c>
      <c r="C334" s="143"/>
      <c r="D334" s="160" t="s">
        <v>448</v>
      </c>
      <c r="E334" s="144" t="s">
        <v>449</v>
      </c>
      <c r="F334" s="342">
        <v>42797</v>
      </c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15</v>
      </c>
    </row>
    <row r="337" spans="1:6" x14ac:dyDescent="0.25">
      <c r="A337" s="19" t="s">
        <v>37</v>
      </c>
      <c r="B337" s="20"/>
      <c r="C337" s="21"/>
      <c r="D337" s="62">
        <f>D336/(COUNT(B327:C335)*2)</f>
        <v>0.83333333333333337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ht="16.5" customHeight="1" x14ac:dyDescent="0.25">
      <c r="A340" s="17" t="s">
        <v>110</v>
      </c>
      <c r="B340" s="151">
        <v>2</v>
      </c>
      <c r="C340" s="151"/>
      <c r="D340" s="140"/>
      <c r="E340" s="65"/>
      <c r="F340" s="65"/>
    </row>
    <row r="341" spans="1:6" ht="46.5" x14ac:dyDescent="0.35">
      <c r="A341" s="75" t="s">
        <v>7</v>
      </c>
      <c r="B341" s="168">
        <v>0</v>
      </c>
      <c r="C341" s="215">
        <f>IF(B341=0, -5, "0")</f>
        <v>-5</v>
      </c>
      <c r="D341" s="140" t="s">
        <v>450</v>
      </c>
      <c r="E341" s="166" t="s">
        <v>451</v>
      </c>
      <c r="F341" s="342">
        <v>42797</v>
      </c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>
        <v>1</v>
      </c>
      <c r="C345" s="152"/>
      <c r="D345" s="132">
        <v>0.5</v>
      </c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2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18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0.6</v>
      </c>
    </row>
    <row r="351" spans="1:6" x14ac:dyDescent="0.25">
      <c r="A351" s="9"/>
      <c r="B351" s="6"/>
      <c r="C351" s="7"/>
      <c r="D351" s="6"/>
    </row>
    <row r="352" spans="1:6" ht="18" x14ac:dyDescent="0.35">
      <c r="A352" s="290" t="s">
        <v>8</v>
      </c>
      <c r="B352" s="290"/>
      <c r="C352" s="290"/>
      <c r="D352" s="290"/>
      <c r="E352" s="290"/>
      <c r="F352" s="290"/>
    </row>
    <row r="353" spans="1:6" x14ac:dyDescent="0.25">
      <c r="A353" s="181">
        <f>B11</f>
        <v>42797</v>
      </c>
      <c r="B353" s="6"/>
      <c r="C353" s="7"/>
      <c r="D353" s="59"/>
    </row>
    <row r="354" spans="1:6" ht="16.5" x14ac:dyDescent="0.25">
      <c r="A354" s="293" t="s">
        <v>113</v>
      </c>
      <c r="B354" s="294"/>
      <c r="C354" s="294"/>
      <c r="D354" s="294"/>
      <c r="E354" s="294"/>
      <c r="F354" s="294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x14ac:dyDescent="0.25">
      <c r="A357" s="33" t="s">
        <v>28</v>
      </c>
      <c r="B357" s="168">
        <v>2</v>
      </c>
      <c r="C357" s="27"/>
      <c r="D357" s="67"/>
      <c r="E357" s="65"/>
      <c r="F357" s="65"/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ht="75" x14ac:dyDescent="0.25">
      <c r="A361" s="23" t="s">
        <v>280</v>
      </c>
      <c r="B361" s="168">
        <v>0</v>
      </c>
      <c r="C361" s="28"/>
      <c r="D361" s="10" t="s">
        <v>452</v>
      </c>
      <c r="E361" s="10" t="s">
        <v>453</v>
      </c>
      <c r="F361" s="342">
        <v>42797</v>
      </c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2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2</v>
      </c>
      <c r="C368" s="151"/>
      <c r="D368" s="141"/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91" t="s">
        <v>124</v>
      </c>
      <c r="B382" s="292"/>
      <c r="C382" s="292"/>
      <c r="D382" s="292"/>
      <c r="E382" s="292"/>
      <c r="F382" s="292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>
        <v>2</v>
      </c>
      <c r="C398" s="152"/>
      <c r="D398" s="257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0.967741935483871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0" t="s">
        <v>125</v>
      </c>
      <c r="B405" s="290"/>
      <c r="C405" s="290"/>
      <c r="D405" s="290"/>
      <c r="E405" s="290"/>
      <c r="F405" s="290"/>
    </row>
    <row r="406" spans="1:6" x14ac:dyDescent="0.25">
      <c r="A406" s="190">
        <f>B11</f>
        <v>42797</v>
      </c>
      <c r="B406" s="6"/>
      <c r="C406" s="7"/>
      <c r="D406" s="6"/>
    </row>
    <row r="407" spans="1:6" ht="16.5" x14ac:dyDescent="0.25">
      <c r="A407" s="293" t="s">
        <v>19</v>
      </c>
      <c r="B407" s="294"/>
      <c r="C407" s="294"/>
      <c r="D407" s="294"/>
      <c r="E407" s="294"/>
      <c r="F407" s="294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x14ac:dyDescent="0.25">
      <c r="A412" s="32" t="s">
        <v>194</v>
      </c>
      <c r="B412" s="168">
        <v>2</v>
      </c>
      <c r="C412" s="27"/>
      <c r="D412" s="4"/>
      <c r="E412" s="65"/>
      <c r="F412" s="6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3" t="s">
        <v>122</v>
      </c>
      <c r="B418" s="294"/>
      <c r="C418" s="294"/>
      <c r="D418" s="294"/>
      <c r="E418" s="294"/>
      <c r="F418" s="294"/>
    </row>
    <row r="419" spans="1:6" ht="30" x14ac:dyDescent="0.25">
      <c r="A419" s="106" t="s">
        <v>127</v>
      </c>
      <c r="B419" s="168">
        <v>0</v>
      </c>
      <c r="C419" s="215">
        <f>IF(B419=0, -5, "0")</f>
        <v>-5</v>
      </c>
      <c r="D419" s="4" t="s">
        <v>454</v>
      </c>
      <c r="E419" s="166" t="s">
        <v>455</v>
      </c>
      <c r="F419" s="342">
        <v>42797</v>
      </c>
    </row>
    <row r="420" spans="1:6" ht="30" x14ac:dyDescent="0.25">
      <c r="A420" s="17" t="s">
        <v>281</v>
      </c>
      <c r="B420" s="168">
        <v>2</v>
      </c>
      <c r="C420" s="27"/>
      <c r="D420" s="4"/>
      <c r="E420" s="65"/>
      <c r="F420" s="65"/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2</v>
      </c>
      <c r="C422" s="27"/>
      <c r="D422" s="67"/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 t="s">
        <v>34</v>
      </c>
      <c r="C428" s="29"/>
      <c r="D428" s="132"/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11</v>
      </c>
    </row>
    <row r="430" spans="1:6" x14ac:dyDescent="0.25">
      <c r="A430" s="19" t="s">
        <v>37</v>
      </c>
      <c r="B430" s="20"/>
      <c r="C430" s="21"/>
      <c r="D430" s="62">
        <f>D429/(COUNT(B419:C427)*2)</f>
        <v>0.55000000000000004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25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0.73529411764705888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290" t="s">
        <v>374</v>
      </c>
      <c r="B435" s="290"/>
      <c r="C435" s="290"/>
      <c r="D435" s="290"/>
      <c r="E435" s="290"/>
      <c r="F435" s="290"/>
    </row>
    <row r="436" spans="1:7" s="165" customFormat="1" x14ac:dyDescent="0.25">
      <c r="A436" s="193">
        <f>+B11</f>
        <v>42797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51">
        <v>2</v>
      </c>
      <c r="C438" s="151"/>
      <c r="D438" s="140"/>
      <c r="E438" s="65"/>
      <c r="F438" s="65"/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43"/>
      <c r="D440" s="145"/>
      <c r="E440" s="146"/>
      <c r="F440" s="145"/>
    </row>
    <row r="441" spans="1:7" ht="16.5" x14ac:dyDescent="0.3">
      <c r="A441" s="48" t="s">
        <v>195</v>
      </c>
      <c r="B441" s="168">
        <v>2</v>
      </c>
      <c r="C441" s="143"/>
      <c r="D441" s="144"/>
      <c r="E441" s="146"/>
      <c r="F441" s="65"/>
      <c r="G441" s="170"/>
    </row>
    <row r="442" spans="1:7" x14ac:dyDescent="0.25">
      <c r="A442" s="19" t="s">
        <v>38</v>
      </c>
      <c r="B442" s="19"/>
      <c r="C442" s="19"/>
      <c r="D442" s="96">
        <f>SUM(B438:C441)</f>
        <v>8</v>
      </c>
    </row>
    <row r="443" spans="1:7" x14ac:dyDescent="0.25">
      <c r="A443" s="19" t="s">
        <v>37</v>
      </c>
      <c r="B443" s="20"/>
      <c r="C443" s="21"/>
      <c r="D443" s="62">
        <f>D442/(COUNT(B438:C441)*2)</f>
        <v>1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x14ac:dyDescent="0.25">
      <c r="A446" s="32" t="s">
        <v>30</v>
      </c>
      <c r="B446" s="168">
        <v>2</v>
      </c>
      <c r="C446" s="151"/>
      <c r="D446" s="140"/>
      <c r="E446" s="65"/>
      <c r="F446" s="65"/>
    </row>
    <row r="447" spans="1:7" ht="45" x14ac:dyDescent="0.25">
      <c r="A447" s="115" t="s">
        <v>287</v>
      </c>
      <c r="B447" s="168">
        <v>2</v>
      </c>
      <c r="C447" s="152"/>
      <c r="D447" s="132">
        <v>1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12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0" t="s">
        <v>180</v>
      </c>
      <c r="B454" s="290"/>
      <c r="C454" s="290"/>
      <c r="D454" s="290"/>
      <c r="E454" s="290"/>
      <c r="F454" s="29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2</v>
      </c>
      <c r="C457" s="151"/>
      <c r="D457" s="147"/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>
        <v>2</v>
      </c>
      <c r="C460" s="152"/>
      <c r="D460" s="257">
        <v>1</v>
      </c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0" t="s">
        <v>87</v>
      </c>
      <c r="B464" s="290"/>
      <c r="C464" s="290"/>
      <c r="D464" s="290"/>
      <c r="E464" s="290"/>
      <c r="F464" s="29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>
        <v>2</v>
      </c>
      <c r="C469" s="152"/>
      <c r="D469" s="132">
        <v>1</v>
      </c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0" t="s">
        <v>151</v>
      </c>
      <c r="B473" s="290"/>
      <c r="C473" s="290"/>
      <c r="D473" s="290"/>
      <c r="E473" s="290"/>
      <c r="F473" s="29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x14ac:dyDescent="0.25">
      <c r="A481" s="18" t="s">
        <v>258</v>
      </c>
      <c r="B481" s="168">
        <v>2</v>
      </c>
      <c r="C481" s="151"/>
      <c r="D481" s="140"/>
      <c r="E481" s="65"/>
      <c r="F481" s="65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>
        <v>2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>
        <v>2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>
        <v>2</v>
      </c>
      <c r="C490" s="152"/>
      <c r="D490" s="176"/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1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290" t="s">
        <v>152</v>
      </c>
      <c r="B494" s="290"/>
      <c r="C494" s="290"/>
      <c r="D494" s="290"/>
      <c r="E494" s="290"/>
      <c r="F494" s="290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5"/>
      <c r="F496" s="65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>
        <v>2</v>
      </c>
      <c r="C499" s="151"/>
      <c r="D499" s="140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0.81454545454545457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496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0.86111111111111116</v>
      </c>
    </row>
  </sheetData>
  <sheetProtection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opLeftCell="A166" zoomScale="80" zoomScaleNormal="80" workbookViewId="0">
      <selection activeCell="E183" sqref="E183"/>
    </sheetView>
  </sheetViews>
  <sheetFormatPr defaultColWidth="11.42578125" defaultRowHeight="16.5" x14ac:dyDescent="0.3"/>
  <cols>
    <col min="1" max="1" width="70.5703125" style="37" customWidth="1"/>
    <col min="2" max="2" width="13.85546875" style="281" customWidth="1"/>
    <col min="3" max="3" width="8.5703125" style="37" customWidth="1"/>
    <col min="4" max="4" width="40.85546875" style="37" customWidth="1"/>
    <col min="5" max="5" width="23" style="37" customWidth="1"/>
    <col min="6" max="6" width="13.7109375" style="336" bestFit="1" customWidth="1"/>
    <col min="7" max="16384" width="11.42578125" style="37"/>
  </cols>
  <sheetData>
    <row r="1" spans="1:9" s="36" customFormat="1" ht="24" x14ac:dyDescent="0.45">
      <c r="A1" s="35"/>
      <c r="B1" s="271">
        <v>0</v>
      </c>
      <c r="D1" s="320"/>
      <c r="E1" s="320"/>
      <c r="F1" s="320"/>
      <c r="G1" s="320"/>
      <c r="H1" s="320"/>
      <c r="I1" s="320"/>
    </row>
    <row r="2" spans="1:9" s="36" customFormat="1" ht="24" x14ac:dyDescent="0.45">
      <c r="A2" s="35"/>
      <c r="B2" s="271">
        <v>1</v>
      </c>
      <c r="D2" s="125"/>
      <c r="E2" s="125"/>
      <c r="F2" s="334"/>
      <c r="G2" s="125"/>
      <c r="H2" s="125"/>
      <c r="I2" s="125"/>
    </row>
    <row r="3" spans="1:9" s="36" customFormat="1" ht="24" x14ac:dyDescent="0.45">
      <c r="A3" s="35"/>
      <c r="B3" s="271">
        <v>2</v>
      </c>
      <c r="D3" s="125"/>
      <c r="E3" s="125"/>
      <c r="F3" s="334"/>
      <c r="G3" s="125"/>
      <c r="H3" s="125"/>
      <c r="I3" s="125"/>
    </row>
    <row r="4" spans="1:9" s="36" customFormat="1" ht="16.5" customHeight="1" x14ac:dyDescent="0.45">
      <c r="A4" s="35"/>
      <c r="B4" s="271" t="s">
        <v>34</v>
      </c>
      <c r="D4" s="37"/>
      <c r="E4" s="125"/>
      <c r="F4" s="334"/>
      <c r="G4" s="125"/>
      <c r="H4" s="125"/>
      <c r="I4" s="125"/>
    </row>
    <row r="5" spans="1:9" s="36" customFormat="1" ht="16.5" customHeight="1" x14ac:dyDescent="0.45">
      <c r="A5" s="35"/>
      <c r="B5" s="272"/>
      <c r="D5" s="125"/>
      <c r="E5" s="125"/>
      <c r="F5" s="334"/>
      <c r="G5" s="125"/>
      <c r="H5" s="125"/>
      <c r="I5" s="125"/>
    </row>
    <row r="6" spans="1:9" s="36" customFormat="1" ht="37.5" customHeight="1" x14ac:dyDescent="0.45">
      <c r="A6" s="304" t="s">
        <v>52</v>
      </c>
      <c r="B6" s="304"/>
      <c r="C6" s="304"/>
      <c r="D6" s="304"/>
      <c r="E6" s="304"/>
      <c r="F6" s="304"/>
      <c r="G6" s="125"/>
      <c r="H6" s="125"/>
      <c r="I6" s="125"/>
    </row>
    <row r="7" spans="1:9" s="36" customFormat="1" ht="21.75" customHeight="1" x14ac:dyDescent="0.45">
      <c r="A7" s="305" t="str">
        <f>'A1 Exploitation'!A8:F8</f>
        <v>CM Ksour essef</v>
      </c>
      <c r="B7" s="305"/>
      <c r="C7" s="305"/>
      <c r="D7" s="305"/>
      <c r="E7" s="305"/>
      <c r="F7" s="305"/>
      <c r="G7" s="125"/>
      <c r="H7" s="125"/>
      <c r="I7" s="125"/>
    </row>
    <row r="8" spans="1:9" s="36" customFormat="1" ht="24" x14ac:dyDescent="0.45">
      <c r="A8" s="38" t="s">
        <v>44</v>
      </c>
      <c r="B8" s="321" t="str">
        <f>'A1 Exploitation'!B9:F9</f>
        <v>Dr Hatem KARAA</v>
      </c>
      <c r="C8" s="321"/>
      <c r="D8" s="321"/>
      <c r="E8" s="321"/>
      <c r="F8" s="321"/>
      <c r="G8" s="125"/>
      <c r="H8" s="125"/>
      <c r="I8" s="125"/>
    </row>
    <row r="9" spans="1:9" s="36" customFormat="1" ht="24" x14ac:dyDescent="0.45">
      <c r="A9" s="39" t="s">
        <v>46</v>
      </c>
      <c r="B9" s="322" t="str">
        <f>'A1 Exploitation'!B10:F10</f>
        <v>Mr Riadh Hajjej et Mohamed Ayat</v>
      </c>
      <c r="C9" s="322"/>
      <c r="D9" s="322"/>
      <c r="E9" s="322"/>
      <c r="F9" s="322"/>
      <c r="G9" s="125"/>
      <c r="H9" s="125"/>
      <c r="I9" s="125"/>
    </row>
    <row r="10" spans="1:9" s="36" customFormat="1" ht="24" x14ac:dyDescent="0.45">
      <c r="A10" s="38" t="s">
        <v>45</v>
      </c>
      <c r="B10" s="319">
        <f>'A1 Exploitation'!B11:F11</f>
        <v>42797</v>
      </c>
      <c r="C10" s="319"/>
      <c r="D10" s="319"/>
      <c r="E10" s="319"/>
      <c r="F10" s="319"/>
      <c r="G10" s="125"/>
      <c r="H10" s="125"/>
      <c r="I10" s="125"/>
    </row>
    <row r="11" spans="1:9" s="36" customFormat="1" ht="24" x14ac:dyDescent="0.45">
      <c r="A11" s="38" t="s">
        <v>341</v>
      </c>
      <c r="B11" s="323">
        <f>D198</f>
        <v>0.84836065573770492</v>
      </c>
      <c r="C11" s="323"/>
      <c r="D11" s="323"/>
      <c r="E11" s="323"/>
      <c r="F11" s="323"/>
      <c r="G11" s="125"/>
      <c r="H11" s="125"/>
      <c r="I11" s="125"/>
    </row>
    <row r="12" spans="1:9" s="36" customFormat="1" ht="22.5" x14ac:dyDescent="0.45">
      <c r="A12" s="35"/>
      <c r="B12" s="272"/>
      <c r="D12" s="296"/>
      <c r="E12" s="296"/>
      <c r="F12" s="296"/>
      <c r="G12" s="296"/>
      <c r="H12" s="296"/>
      <c r="I12" s="40"/>
    </row>
    <row r="13" spans="1:9" s="36" customFormat="1" ht="11.25" customHeight="1" x14ac:dyDescent="0.3">
      <c r="A13" s="297" t="s">
        <v>32</v>
      </c>
      <c r="B13" s="298" t="s">
        <v>33</v>
      </c>
      <c r="C13" s="298"/>
      <c r="D13" s="298" t="s">
        <v>48</v>
      </c>
      <c r="E13" s="298" t="s">
        <v>213</v>
      </c>
      <c r="F13" s="335" t="s">
        <v>214</v>
      </c>
    </row>
    <row r="14" spans="1:9" s="36" customFormat="1" ht="12.75" customHeight="1" x14ac:dyDescent="0.3">
      <c r="A14" s="297"/>
      <c r="B14" s="69" t="s">
        <v>36</v>
      </c>
      <c r="C14" s="69" t="s">
        <v>35</v>
      </c>
      <c r="D14" s="298"/>
      <c r="E14" s="298"/>
      <c r="F14" s="335"/>
    </row>
    <row r="15" spans="1:9" x14ac:dyDescent="0.3">
      <c r="A15" s="41"/>
      <c r="B15" s="273"/>
      <c r="C15" s="41"/>
      <c r="D15" s="41"/>
    </row>
    <row r="16" spans="1:9" ht="19.5" x14ac:dyDescent="0.4">
      <c r="A16" s="324" t="s">
        <v>0</v>
      </c>
      <c r="B16" s="325"/>
      <c r="C16" s="325"/>
      <c r="D16" s="325"/>
      <c r="E16" s="325"/>
      <c r="F16" s="325"/>
    </row>
    <row r="17" spans="1:6" x14ac:dyDescent="0.3">
      <c r="A17" s="41" t="s">
        <v>316</v>
      </c>
      <c r="B17" s="274">
        <v>2</v>
      </c>
      <c r="C17" s="219"/>
      <c r="D17" s="220"/>
      <c r="E17" s="219"/>
      <c r="F17" s="337"/>
    </row>
    <row r="18" spans="1:6" x14ac:dyDescent="0.3">
      <c r="A18" s="48" t="s">
        <v>89</v>
      </c>
      <c r="B18" s="274">
        <v>2</v>
      </c>
      <c r="C18" s="219"/>
      <c r="D18" s="220"/>
      <c r="E18" s="219"/>
      <c r="F18" s="337"/>
    </row>
    <row r="19" spans="1:6" x14ac:dyDescent="0.3">
      <c r="A19" s="41" t="s">
        <v>90</v>
      </c>
      <c r="B19" s="274">
        <v>2</v>
      </c>
      <c r="C19" s="219"/>
      <c r="D19" s="220"/>
      <c r="E19" s="220"/>
      <c r="F19" s="337"/>
    </row>
    <row r="20" spans="1:6" x14ac:dyDescent="0.3">
      <c r="A20" s="41" t="s">
        <v>164</v>
      </c>
      <c r="B20" s="274">
        <v>2</v>
      </c>
      <c r="C20" s="219"/>
      <c r="D20" s="221"/>
      <c r="E20" s="219"/>
      <c r="F20" s="337"/>
    </row>
    <row r="21" spans="1:6" x14ac:dyDescent="0.3">
      <c r="A21" s="86" t="s">
        <v>236</v>
      </c>
      <c r="B21" s="274">
        <v>2</v>
      </c>
      <c r="C21" s="219"/>
      <c r="D21" s="222"/>
      <c r="E21" s="219"/>
      <c r="F21" s="337"/>
    </row>
    <row r="22" spans="1:6" x14ac:dyDescent="0.3">
      <c r="A22" s="326" t="s">
        <v>38</v>
      </c>
      <c r="B22" s="313"/>
      <c r="C22" s="314"/>
      <c r="D22" s="126">
        <f>SUM(B17:C21)</f>
        <v>10</v>
      </c>
    </row>
    <row r="23" spans="1:6" x14ac:dyDescent="0.3">
      <c r="A23" s="310" t="s">
        <v>342</v>
      </c>
      <c r="B23" s="311"/>
      <c r="C23" s="312"/>
      <c r="D23" s="64">
        <f>D22/(COUNT(B17:C21)*2)</f>
        <v>1</v>
      </c>
    </row>
    <row r="24" spans="1:6" s="50" customFormat="1" x14ac:dyDescent="0.3">
      <c r="A24" s="54"/>
      <c r="B24" s="275"/>
      <c r="C24" s="55"/>
      <c r="D24" s="56"/>
      <c r="F24" s="338"/>
    </row>
    <row r="25" spans="1:6" ht="19.5" x14ac:dyDescent="0.4">
      <c r="A25" s="308" t="s">
        <v>4</v>
      </c>
      <c r="B25" s="309"/>
      <c r="C25" s="309"/>
      <c r="D25" s="309"/>
      <c r="E25" s="309"/>
      <c r="F25" s="309"/>
    </row>
    <row r="26" spans="1:6" ht="18" x14ac:dyDescent="0.35">
      <c r="A26" s="75" t="s">
        <v>107</v>
      </c>
      <c r="B26" s="274">
        <v>2</v>
      </c>
      <c r="C26" s="246" t="str">
        <f>IF(B26=0, -5, "0")</f>
        <v>0</v>
      </c>
      <c r="D26" s="220"/>
      <c r="E26" s="220"/>
      <c r="F26" s="337"/>
    </row>
    <row r="27" spans="1:6" x14ac:dyDescent="0.3">
      <c r="A27" s="41" t="s">
        <v>99</v>
      </c>
      <c r="B27" s="274">
        <v>2</v>
      </c>
      <c r="C27" s="219"/>
      <c r="D27" s="220"/>
      <c r="E27" s="219"/>
      <c r="F27" s="337"/>
    </row>
    <row r="28" spans="1:6" ht="60.75" x14ac:dyDescent="0.3">
      <c r="A28" s="41" t="s">
        <v>327</v>
      </c>
      <c r="B28" s="274">
        <v>0</v>
      </c>
      <c r="C28" s="219"/>
      <c r="D28" s="155" t="s">
        <v>458</v>
      </c>
      <c r="E28" s="155" t="s">
        <v>457</v>
      </c>
      <c r="F28" s="339">
        <v>42797</v>
      </c>
    </row>
    <row r="29" spans="1:6" x14ac:dyDescent="0.3">
      <c r="A29" s="41" t="s">
        <v>335</v>
      </c>
      <c r="B29" s="274">
        <v>2</v>
      </c>
      <c r="C29" s="219"/>
      <c r="D29" s="223"/>
      <c r="E29" s="219"/>
      <c r="F29" s="337"/>
    </row>
    <row r="30" spans="1:6" x14ac:dyDescent="0.3">
      <c r="A30" s="41" t="s">
        <v>91</v>
      </c>
      <c r="B30" s="274">
        <v>2</v>
      </c>
      <c r="C30" s="219"/>
      <c r="D30" s="223"/>
      <c r="E30" s="219"/>
      <c r="F30" s="337"/>
    </row>
    <row r="31" spans="1:6" x14ac:dyDescent="0.3">
      <c r="A31" s="41" t="s">
        <v>340</v>
      </c>
      <c r="B31" s="274">
        <v>2</v>
      </c>
      <c r="C31" s="219"/>
      <c r="D31" s="223"/>
      <c r="E31" s="219"/>
      <c r="F31" s="337"/>
    </row>
    <row r="32" spans="1:6" x14ac:dyDescent="0.3">
      <c r="A32" s="310" t="s">
        <v>38</v>
      </c>
      <c r="B32" s="311"/>
      <c r="C32" s="312"/>
      <c r="D32" s="124">
        <f>SUM(B26:C31)</f>
        <v>10</v>
      </c>
    </row>
    <row r="33" spans="1:6" x14ac:dyDescent="0.3">
      <c r="A33" s="310" t="s">
        <v>342</v>
      </c>
      <c r="B33" s="311"/>
      <c r="C33" s="312"/>
      <c r="D33" s="64">
        <f>D32/(COUNT(B26:C31)*2)</f>
        <v>0.83333333333333337</v>
      </c>
    </row>
    <row r="34" spans="1:6" s="50" customFormat="1" x14ac:dyDescent="0.3">
      <c r="A34" s="54"/>
      <c r="B34" s="275"/>
      <c r="C34" s="55"/>
      <c r="D34" s="56"/>
      <c r="F34" s="338"/>
    </row>
    <row r="35" spans="1:6" s="50" customFormat="1" ht="19.5" x14ac:dyDescent="0.4">
      <c r="A35" s="308" t="s">
        <v>246</v>
      </c>
      <c r="B35" s="309"/>
      <c r="C35" s="309"/>
      <c r="D35" s="309"/>
      <c r="E35" s="309"/>
      <c r="F35" s="309"/>
    </row>
    <row r="36" spans="1:6" s="50" customFormat="1" ht="18" x14ac:dyDescent="0.35">
      <c r="A36" s="75" t="s">
        <v>107</v>
      </c>
      <c r="B36" s="274">
        <v>2</v>
      </c>
      <c r="C36" s="246" t="str">
        <f>IF(B36=0, -5, "0")</f>
        <v>0</v>
      </c>
      <c r="D36" s="220"/>
      <c r="E36" s="219"/>
      <c r="F36" s="337"/>
    </row>
    <row r="37" spans="1:6" s="50" customFormat="1" x14ac:dyDescent="0.3">
      <c r="A37" s="41" t="s">
        <v>264</v>
      </c>
      <c r="B37" s="274">
        <v>2</v>
      </c>
      <c r="C37" s="219"/>
      <c r="D37" s="220"/>
      <c r="E37" s="219"/>
      <c r="F37" s="337"/>
    </row>
    <row r="38" spans="1:6" s="50" customFormat="1" x14ac:dyDescent="0.3">
      <c r="A38" s="41" t="s">
        <v>328</v>
      </c>
      <c r="B38" s="274">
        <v>2</v>
      </c>
      <c r="C38" s="219"/>
      <c r="D38" s="220"/>
      <c r="E38" s="219"/>
      <c r="F38" s="337"/>
    </row>
    <row r="39" spans="1:6" s="50" customFormat="1" x14ac:dyDescent="0.3">
      <c r="A39" s="41" t="s">
        <v>91</v>
      </c>
      <c r="B39" s="274">
        <v>2</v>
      </c>
      <c r="C39" s="219"/>
      <c r="D39" s="223"/>
      <c r="E39" s="219"/>
      <c r="F39" s="337"/>
    </row>
    <row r="40" spans="1:6" s="50" customFormat="1" x14ac:dyDescent="0.3">
      <c r="A40" s="41" t="s">
        <v>340</v>
      </c>
      <c r="B40" s="274">
        <v>2</v>
      </c>
      <c r="C40" s="219"/>
      <c r="D40" s="223"/>
      <c r="E40" s="219"/>
      <c r="F40" s="337"/>
    </row>
    <row r="41" spans="1:6" s="50" customFormat="1" x14ac:dyDescent="0.3">
      <c r="A41" s="310" t="s">
        <v>38</v>
      </c>
      <c r="B41" s="311"/>
      <c r="C41" s="312"/>
      <c r="D41" s="124">
        <f>SUM(B36:C40)</f>
        <v>10</v>
      </c>
      <c r="E41" s="37"/>
      <c r="F41" s="336"/>
    </row>
    <row r="42" spans="1:6" s="50" customFormat="1" x14ac:dyDescent="0.3">
      <c r="A42" s="310" t="s">
        <v>342</v>
      </c>
      <c r="B42" s="311"/>
      <c r="C42" s="312"/>
      <c r="D42" s="64">
        <f>D41/(COUNT(B36:C40)*2)</f>
        <v>1</v>
      </c>
      <c r="E42" s="37"/>
      <c r="F42" s="336"/>
    </row>
    <row r="43" spans="1:6" s="50" customFormat="1" x14ac:dyDescent="0.3">
      <c r="A43" s="89"/>
      <c r="B43" s="276"/>
      <c r="C43" s="90"/>
      <c r="D43" s="91"/>
      <c r="F43" s="338"/>
    </row>
    <row r="44" spans="1:6" ht="19.5" x14ac:dyDescent="0.4">
      <c r="A44" s="317" t="s">
        <v>21</v>
      </c>
      <c r="B44" s="318"/>
      <c r="C44" s="318"/>
      <c r="D44" s="318"/>
      <c r="E44" s="318"/>
      <c r="F44" s="318"/>
    </row>
    <row r="45" spans="1:6" x14ac:dyDescent="0.3">
      <c r="A45" s="41" t="s">
        <v>317</v>
      </c>
      <c r="B45" s="274">
        <v>2</v>
      </c>
      <c r="C45" s="219"/>
      <c r="D45" s="223"/>
      <c r="E45" s="219"/>
      <c r="F45" s="337"/>
    </row>
    <row r="46" spans="1:6" x14ac:dyDescent="0.3">
      <c r="A46" s="41" t="s">
        <v>92</v>
      </c>
      <c r="B46" s="274">
        <v>2</v>
      </c>
      <c r="C46" s="219"/>
      <c r="D46" s="223"/>
      <c r="E46" s="219"/>
      <c r="F46" s="337"/>
    </row>
    <row r="47" spans="1:6" x14ac:dyDescent="0.3">
      <c r="A47" s="41" t="s">
        <v>262</v>
      </c>
      <c r="B47" s="274">
        <v>2</v>
      </c>
      <c r="C47" s="219"/>
      <c r="D47" s="220"/>
      <c r="E47" s="219"/>
      <c r="F47" s="337"/>
    </row>
    <row r="48" spans="1:6" x14ac:dyDescent="0.3">
      <c r="A48" s="41" t="s">
        <v>24</v>
      </c>
      <c r="B48" s="274">
        <v>2</v>
      </c>
      <c r="C48" s="219"/>
      <c r="D48" s="220"/>
      <c r="E48" s="219"/>
      <c r="F48" s="337"/>
    </row>
    <row r="49" spans="1:6" x14ac:dyDescent="0.3">
      <c r="A49" s="41" t="s">
        <v>93</v>
      </c>
      <c r="B49" s="274">
        <v>2</v>
      </c>
      <c r="C49" s="219"/>
      <c r="D49" s="258"/>
      <c r="E49" s="219"/>
      <c r="F49" s="337"/>
    </row>
    <row r="50" spans="1:6" ht="18" x14ac:dyDescent="0.35">
      <c r="A50" s="75" t="s">
        <v>343</v>
      </c>
      <c r="B50" s="274">
        <v>2</v>
      </c>
      <c r="C50" s="246" t="str">
        <f>IF(B50=0, -5, "0")</f>
        <v>0</v>
      </c>
      <c r="D50" s="223"/>
      <c r="E50" s="219"/>
      <c r="F50" s="337"/>
    </row>
    <row r="51" spans="1:6" x14ac:dyDescent="0.3">
      <c r="A51" s="310" t="s">
        <v>38</v>
      </c>
      <c r="B51" s="311"/>
      <c r="C51" s="312"/>
      <c r="D51" s="124">
        <f>SUM(B45:C50)</f>
        <v>12</v>
      </c>
    </row>
    <row r="52" spans="1:6" x14ac:dyDescent="0.3">
      <c r="A52" s="310" t="s">
        <v>342</v>
      </c>
      <c r="B52" s="311"/>
      <c r="C52" s="312"/>
      <c r="D52" s="64">
        <f>D51/(COUNT(B45:C50)*2)</f>
        <v>1</v>
      </c>
    </row>
    <row r="53" spans="1:6" s="50" customFormat="1" x14ac:dyDescent="0.3">
      <c r="A53" s="54"/>
      <c r="B53" s="275"/>
      <c r="C53" s="55"/>
      <c r="D53" s="56"/>
      <c r="F53" s="338"/>
    </row>
    <row r="54" spans="1:6" ht="19.5" x14ac:dyDescent="0.4">
      <c r="A54" s="308" t="s">
        <v>8</v>
      </c>
      <c r="B54" s="309"/>
      <c r="C54" s="309"/>
      <c r="D54" s="309"/>
      <c r="E54" s="309"/>
      <c r="F54" s="309"/>
    </row>
    <row r="55" spans="1:6" ht="46.5" x14ac:dyDescent="0.35">
      <c r="A55" s="82" t="s">
        <v>197</v>
      </c>
      <c r="B55" s="277">
        <v>0</v>
      </c>
      <c r="C55" s="246">
        <f>IF(B55=0, -5, "0")</f>
        <v>-5</v>
      </c>
      <c r="D55" s="223" t="s">
        <v>472</v>
      </c>
      <c r="E55" s="223" t="s">
        <v>473</v>
      </c>
      <c r="F55" s="339">
        <v>42797</v>
      </c>
    </row>
    <row r="56" spans="1:6" x14ac:dyDescent="0.3">
      <c r="A56" s="49" t="s">
        <v>185</v>
      </c>
      <c r="B56" s="278">
        <v>2</v>
      </c>
      <c r="C56" s="219"/>
      <c r="D56" s="219"/>
      <c r="E56" s="224"/>
      <c r="F56" s="337"/>
    </row>
    <row r="57" spans="1:6" x14ac:dyDescent="0.3">
      <c r="A57" s="51" t="s">
        <v>282</v>
      </c>
      <c r="B57" s="278">
        <v>2</v>
      </c>
      <c r="C57" s="219"/>
      <c r="D57" s="220"/>
      <c r="E57" s="220"/>
      <c r="F57" s="337"/>
    </row>
    <row r="58" spans="1:6" ht="30.75" x14ac:dyDescent="0.3">
      <c r="A58" s="51" t="s">
        <v>101</v>
      </c>
      <c r="B58" s="278">
        <v>0</v>
      </c>
      <c r="C58" s="219"/>
      <c r="D58" s="223" t="s">
        <v>464</v>
      </c>
      <c r="E58" s="155" t="s">
        <v>465</v>
      </c>
      <c r="F58" s="339">
        <v>42797</v>
      </c>
    </row>
    <row r="59" spans="1:6" ht="76.5" x14ac:dyDescent="0.35">
      <c r="A59" s="82" t="s">
        <v>249</v>
      </c>
      <c r="B59" s="278">
        <v>0</v>
      </c>
      <c r="C59" s="246">
        <f>IF(B59=0, -5, "0")</f>
        <v>-5</v>
      </c>
      <c r="D59" s="155" t="s">
        <v>459</v>
      </c>
      <c r="E59" s="155" t="s">
        <v>460</v>
      </c>
      <c r="F59" s="339">
        <v>42797</v>
      </c>
    </row>
    <row r="60" spans="1:6" ht="18" x14ac:dyDescent="0.35">
      <c r="A60" s="75" t="s">
        <v>344</v>
      </c>
      <c r="B60" s="274">
        <v>2</v>
      </c>
      <c r="C60" s="246" t="str">
        <f>IF(B60=0, -5, "0")</f>
        <v>0</v>
      </c>
      <c r="D60" s="220"/>
      <c r="E60" s="219"/>
      <c r="F60" s="337"/>
    </row>
    <row r="61" spans="1:6" x14ac:dyDescent="0.3">
      <c r="A61" s="41" t="s">
        <v>340</v>
      </c>
      <c r="B61" s="274">
        <v>2</v>
      </c>
      <c r="C61" s="219"/>
      <c r="D61" s="223"/>
      <c r="E61" s="219"/>
      <c r="F61" s="337"/>
    </row>
    <row r="62" spans="1:6" x14ac:dyDescent="0.3">
      <c r="A62" s="310" t="s">
        <v>38</v>
      </c>
      <c r="B62" s="311"/>
      <c r="C62" s="312"/>
      <c r="D62" s="124">
        <f>SUM(B55:C61)</f>
        <v>-2</v>
      </c>
    </row>
    <row r="63" spans="1:6" x14ac:dyDescent="0.3">
      <c r="A63" s="310" t="s">
        <v>342</v>
      </c>
      <c r="B63" s="311"/>
      <c r="C63" s="312"/>
      <c r="D63" s="64">
        <f>D62/(COUNT(B55:C61)*2)</f>
        <v>-0.1111111111111111</v>
      </c>
    </row>
    <row r="64" spans="1:6" s="50" customFormat="1" x14ac:dyDescent="0.3">
      <c r="A64" s="54"/>
      <c r="B64" s="275"/>
      <c r="C64" s="55"/>
      <c r="D64" s="56"/>
      <c r="F64" s="338"/>
    </row>
    <row r="65" spans="1:6" ht="19.5" x14ac:dyDescent="0.4">
      <c r="A65" s="308" t="s">
        <v>143</v>
      </c>
      <c r="B65" s="309"/>
      <c r="C65" s="309"/>
      <c r="D65" s="309"/>
      <c r="E65" s="309"/>
      <c r="F65" s="309"/>
    </row>
    <row r="66" spans="1:6" ht="19.5" x14ac:dyDescent="0.4">
      <c r="A66" s="41" t="s">
        <v>318</v>
      </c>
      <c r="B66" s="277">
        <v>2</v>
      </c>
      <c r="C66" s="226"/>
      <c r="D66" s="227"/>
      <c r="E66" s="227"/>
      <c r="F66" s="337"/>
    </row>
    <row r="67" spans="1:6" ht="32.25" x14ac:dyDescent="0.4">
      <c r="A67" s="41" t="s">
        <v>319</v>
      </c>
      <c r="B67" s="278">
        <v>1</v>
      </c>
      <c r="C67" s="226"/>
      <c r="D67" s="230" t="s">
        <v>461</v>
      </c>
      <c r="E67" s="227" t="s">
        <v>462</v>
      </c>
      <c r="F67" s="339">
        <v>42797</v>
      </c>
    </row>
    <row r="68" spans="1:6" ht="19.5" x14ac:dyDescent="0.4">
      <c r="A68" s="41" t="s">
        <v>340</v>
      </c>
      <c r="B68" s="278">
        <v>2</v>
      </c>
      <c r="C68" s="226"/>
      <c r="D68" s="228"/>
      <c r="E68" s="228"/>
      <c r="F68" s="337"/>
    </row>
    <row r="69" spans="1:6" ht="19.5" x14ac:dyDescent="0.4">
      <c r="A69" s="48" t="s">
        <v>285</v>
      </c>
      <c r="B69" s="278">
        <v>2</v>
      </c>
      <c r="C69" s="226"/>
      <c r="D69" s="228"/>
      <c r="E69" s="228"/>
      <c r="F69" s="337"/>
    </row>
    <row r="70" spans="1:6" ht="19.5" x14ac:dyDescent="0.4">
      <c r="A70" s="41" t="s">
        <v>93</v>
      </c>
      <c r="B70" s="278">
        <v>2</v>
      </c>
      <c r="C70" s="226"/>
      <c r="D70" s="228"/>
      <c r="E70" s="228"/>
      <c r="F70" s="337"/>
    </row>
    <row r="71" spans="1:6" ht="19.5" x14ac:dyDescent="0.4">
      <c r="A71" s="41" t="s">
        <v>336</v>
      </c>
      <c r="B71" s="277">
        <v>2</v>
      </c>
      <c r="C71" s="226"/>
      <c r="D71" s="224"/>
      <c r="E71" s="224"/>
      <c r="F71" s="337"/>
    </row>
    <row r="72" spans="1:6" ht="19.5" x14ac:dyDescent="0.4">
      <c r="A72" s="41" t="s">
        <v>103</v>
      </c>
      <c r="B72" s="278">
        <v>2</v>
      </c>
      <c r="C72" s="226"/>
      <c r="D72" s="219"/>
      <c r="E72" s="219"/>
      <c r="F72" s="337"/>
    </row>
    <row r="73" spans="1:6" x14ac:dyDescent="0.3">
      <c r="A73" s="48" t="s">
        <v>345</v>
      </c>
      <c r="B73" s="278">
        <v>2</v>
      </c>
      <c r="C73" s="219"/>
      <c r="D73" s="229"/>
      <c r="E73" s="229"/>
      <c r="F73" s="337"/>
    </row>
    <row r="74" spans="1:6" ht="36" x14ac:dyDescent="0.35">
      <c r="A74" s="88" t="s">
        <v>215</v>
      </c>
      <c r="B74" s="278">
        <v>2</v>
      </c>
      <c r="C74" s="246" t="str">
        <f>IF(B74=0, -5, "0")</f>
        <v>0</v>
      </c>
      <c r="D74" s="230"/>
      <c r="E74" s="230"/>
      <c r="F74" s="337"/>
    </row>
    <row r="75" spans="1:6" ht="18" x14ac:dyDescent="0.35">
      <c r="A75" s="88" t="s">
        <v>265</v>
      </c>
      <c r="B75" s="278">
        <v>2</v>
      </c>
      <c r="C75" s="246" t="str">
        <f>IF(B75=0, -5, "0")</f>
        <v>0</v>
      </c>
      <c r="D75" s="230"/>
      <c r="E75" s="230"/>
      <c r="F75" s="337"/>
    </row>
    <row r="76" spans="1:6" ht="18" x14ac:dyDescent="0.35">
      <c r="A76" s="88" t="s">
        <v>332</v>
      </c>
      <c r="B76" s="225">
        <v>1</v>
      </c>
      <c r="C76" s="246" t="str">
        <f>IF(B76=0, -5, "0")</f>
        <v>0</v>
      </c>
      <c r="D76" s="230" t="s">
        <v>463</v>
      </c>
      <c r="E76" s="230"/>
      <c r="F76" s="339">
        <v>42797</v>
      </c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174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337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2"/>
      <c r="E79" s="230"/>
      <c r="F79" s="337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337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/>
      <c r="E81" s="234"/>
      <c r="F81" s="337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337"/>
    </row>
    <row r="83" spans="1:6" x14ac:dyDescent="0.3">
      <c r="A83" s="310" t="s">
        <v>38</v>
      </c>
      <c r="B83" s="311"/>
      <c r="C83" s="312"/>
      <c r="D83" s="124">
        <f>SUM(B66:C82)</f>
        <v>32</v>
      </c>
    </row>
    <row r="84" spans="1:6" x14ac:dyDescent="0.3">
      <c r="A84" s="310" t="s">
        <v>342</v>
      </c>
      <c r="B84" s="311"/>
      <c r="C84" s="312"/>
      <c r="D84" s="64">
        <f>D83/(COUNT(B66:C82)*2)</f>
        <v>0.94117647058823528</v>
      </c>
    </row>
    <row r="85" spans="1:6" s="50" customFormat="1" x14ac:dyDescent="0.3">
      <c r="A85" s="54"/>
      <c r="B85" s="275"/>
      <c r="C85" s="55"/>
      <c r="D85" s="56"/>
      <c r="F85" s="338"/>
    </row>
    <row r="86" spans="1:6" ht="19.5" x14ac:dyDescent="0.4">
      <c r="A86" s="308" t="s">
        <v>237</v>
      </c>
      <c r="B86" s="309"/>
      <c r="C86" s="309"/>
      <c r="D86" s="309"/>
      <c r="E86" s="309"/>
      <c r="F86" s="309"/>
    </row>
    <row r="87" spans="1:6" ht="34.5" x14ac:dyDescent="0.4">
      <c r="A87" s="92" t="s">
        <v>320</v>
      </c>
      <c r="B87" s="279">
        <v>2</v>
      </c>
      <c r="C87" s="226"/>
      <c r="D87" s="220"/>
      <c r="E87" s="220"/>
      <c r="F87" s="337"/>
    </row>
    <row r="88" spans="1:6" ht="19.5" x14ac:dyDescent="0.4">
      <c r="A88" s="41" t="s">
        <v>319</v>
      </c>
      <c r="B88" s="279">
        <v>2</v>
      </c>
      <c r="C88" s="226"/>
      <c r="D88" s="220"/>
      <c r="E88" s="219"/>
      <c r="F88" s="337"/>
    </row>
    <row r="89" spans="1:6" ht="19.5" x14ac:dyDescent="0.4">
      <c r="A89" s="41" t="s">
        <v>347</v>
      </c>
      <c r="B89" s="279">
        <v>2</v>
      </c>
      <c r="C89" s="226"/>
      <c r="D89" s="232"/>
      <c r="E89" s="219"/>
      <c r="F89" s="337"/>
    </row>
    <row r="90" spans="1:6" ht="34.5" x14ac:dyDescent="0.4">
      <c r="A90" s="51" t="s">
        <v>348</v>
      </c>
      <c r="B90" s="279">
        <v>2</v>
      </c>
      <c r="C90" s="226"/>
      <c r="D90" s="232"/>
      <c r="E90" s="219"/>
      <c r="F90" s="337"/>
    </row>
    <row r="91" spans="1:6" ht="19.5" x14ac:dyDescent="0.4">
      <c r="A91" s="48" t="s">
        <v>286</v>
      </c>
      <c r="B91" s="279">
        <v>2</v>
      </c>
      <c r="C91" s="226"/>
      <c r="D91" s="260"/>
      <c r="E91" s="219"/>
      <c r="F91" s="337"/>
    </row>
    <row r="92" spans="1:6" ht="36" x14ac:dyDescent="0.35">
      <c r="A92" s="88" t="s">
        <v>261</v>
      </c>
      <c r="B92" s="279">
        <v>2</v>
      </c>
      <c r="C92" s="246" t="str">
        <f>IF(B92=0, -5, "0")</f>
        <v>0</v>
      </c>
      <c r="D92" s="36"/>
      <c r="E92" s="219"/>
      <c r="F92" s="337"/>
    </row>
    <row r="93" spans="1:6" ht="18" x14ac:dyDescent="0.35">
      <c r="A93" s="75" t="s">
        <v>266</v>
      </c>
      <c r="B93" s="279">
        <v>2</v>
      </c>
      <c r="C93" s="236" t="str">
        <f>IF(B93=0, -5, "0")</f>
        <v>0</v>
      </c>
      <c r="D93" s="220"/>
      <c r="E93" s="219"/>
      <c r="F93" s="337"/>
    </row>
    <row r="94" spans="1:6" x14ac:dyDescent="0.3">
      <c r="A94" s="48" t="s">
        <v>182</v>
      </c>
      <c r="B94" s="279">
        <v>2</v>
      </c>
      <c r="C94" s="219"/>
      <c r="D94" s="220"/>
      <c r="E94" s="219"/>
      <c r="F94" s="337"/>
    </row>
    <row r="95" spans="1:6" x14ac:dyDescent="0.3">
      <c r="A95" s="53" t="s">
        <v>329</v>
      </c>
      <c r="B95" s="279">
        <v>2</v>
      </c>
      <c r="C95" s="219"/>
      <c r="D95" s="220"/>
      <c r="E95" s="219"/>
      <c r="F95" s="337"/>
    </row>
    <row r="96" spans="1:6" x14ac:dyDescent="0.3">
      <c r="A96" s="53" t="s">
        <v>330</v>
      </c>
      <c r="B96" s="279">
        <v>2</v>
      </c>
      <c r="C96" s="219"/>
      <c r="D96" s="233"/>
      <c r="E96" s="219"/>
      <c r="F96" s="337"/>
    </row>
    <row r="97" spans="1:6" x14ac:dyDescent="0.3">
      <c r="A97" s="41" t="s">
        <v>147</v>
      </c>
      <c r="B97" s="279">
        <v>2</v>
      </c>
      <c r="C97" s="219"/>
      <c r="D97" s="220"/>
      <c r="E97" s="219"/>
      <c r="F97" s="337"/>
    </row>
    <row r="98" spans="1:6" ht="36" x14ac:dyDescent="0.35">
      <c r="A98" s="88" t="s">
        <v>216</v>
      </c>
      <c r="B98" s="279">
        <v>2</v>
      </c>
      <c r="C98" s="246" t="str">
        <f>IF(B98=0, -5, "0")</f>
        <v>0</v>
      </c>
      <c r="D98" s="233"/>
      <c r="E98" s="219"/>
      <c r="F98" s="337"/>
    </row>
    <row r="99" spans="1:6" ht="18" x14ac:dyDescent="0.35">
      <c r="A99" s="87" t="s">
        <v>344</v>
      </c>
      <c r="B99" s="279">
        <v>2</v>
      </c>
      <c r="C99" s="246" t="str">
        <f>IF(B99=0, -5, "0")</f>
        <v>0</v>
      </c>
      <c r="D99" s="220"/>
      <c r="E99" s="219"/>
      <c r="F99" s="337"/>
    </row>
    <row r="100" spans="1:6" x14ac:dyDescent="0.3">
      <c r="A100" s="93" t="s">
        <v>263</v>
      </c>
      <c r="B100" s="279">
        <v>2</v>
      </c>
      <c r="C100" s="219"/>
      <c r="D100" s="220"/>
      <c r="E100" s="219"/>
      <c r="F100" s="337"/>
    </row>
    <row r="101" spans="1:6" x14ac:dyDescent="0.3">
      <c r="A101" s="310" t="s">
        <v>38</v>
      </c>
      <c r="B101" s="311"/>
      <c r="C101" s="312"/>
      <c r="D101" s="124">
        <f>SUM(B87:C100)</f>
        <v>28</v>
      </c>
    </row>
    <row r="102" spans="1:6" x14ac:dyDescent="0.3">
      <c r="A102" s="310" t="s">
        <v>342</v>
      </c>
      <c r="B102" s="311"/>
      <c r="C102" s="312"/>
      <c r="D102" s="64">
        <f>D101/(COUNT(B87:C100)*2)</f>
        <v>1</v>
      </c>
    </row>
    <row r="103" spans="1:6" s="50" customFormat="1" x14ac:dyDescent="0.3">
      <c r="A103" s="54"/>
      <c r="B103" s="275"/>
      <c r="C103" s="55"/>
      <c r="D103" s="56"/>
      <c r="F103" s="338"/>
    </row>
    <row r="104" spans="1:6" s="50" customFormat="1" x14ac:dyDescent="0.3">
      <c r="A104" s="89"/>
      <c r="B104" s="276"/>
      <c r="C104" s="90"/>
      <c r="D104" s="91"/>
      <c r="F104" s="338"/>
    </row>
    <row r="105" spans="1:6" s="50" customFormat="1" ht="19.5" x14ac:dyDescent="0.4">
      <c r="A105" s="308" t="s">
        <v>238</v>
      </c>
      <c r="B105" s="309"/>
      <c r="C105" s="309"/>
      <c r="D105" s="309"/>
      <c r="E105" s="309"/>
      <c r="F105" s="309"/>
    </row>
    <row r="106" spans="1:6" s="50" customFormat="1" ht="34.5" x14ac:dyDescent="0.4">
      <c r="A106" s="92" t="s">
        <v>321</v>
      </c>
      <c r="B106" s="277">
        <v>2</v>
      </c>
      <c r="C106" s="226"/>
      <c r="D106" s="232"/>
      <c r="E106" s="219"/>
      <c r="F106" s="337"/>
    </row>
    <row r="107" spans="1:6" s="50" customFormat="1" ht="19.5" x14ac:dyDescent="0.4">
      <c r="A107" s="41" t="s">
        <v>207</v>
      </c>
      <c r="B107" s="278">
        <v>2</v>
      </c>
      <c r="C107" s="226"/>
      <c r="D107" s="232"/>
      <c r="E107" s="219"/>
      <c r="F107" s="337"/>
    </row>
    <row r="108" spans="1:6" s="50" customFormat="1" ht="19.5" x14ac:dyDescent="0.4">
      <c r="A108" s="41" t="s">
        <v>337</v>
      </c>
      <c r="B108" s="278">
        <v>2</v>
      </c>
      <c r="C108" s="226"/>
      <c r="D108" s="232"/>
      <c r="E108" s="219"/>
      <c r="F108" s="337"/>
    </row>
    <row r="109" spans="1:6" s="50" customFormat="1" ht="19.5" x14ac:dyDescent="0.4">
      <c r="A109" s="121" t="s">
        <v>338</v>
      </c>
      <c r="B109" s="278">
        <v>2</v>
      </c>
      <c r="C109" s="226"/>
      <c r="D109" s="232"/>
      <c r="E109" s="219"/>
      <c r="F109" s="337"/>
    </row>
    <row r="110" spans="1:6" s="50" customFormat="1" ht="34.5" x14ac:dyDescent="0.4">
      <c r="A110" s="49" t="s">
        <v>286</v>
      </c>
      <c r="B110" s="278">
        <v>2</v>
      </c>
      <c r="C110" s="226"/>
      <c r="D110" s="232"/>
      <c r="E110" s="219"/>
      <c r="F110" s="337"/>
    </row>
    <row r="111" spans="1:6" s="50" customFormat="1" ht="36" x14ac:dyDescent="0.35">
      <c r="A111" s="88" t="s">
        <v>261</v>
      </c>
      <c r="B111" s="277">
        <v>2</v>
      </c>
      <c r="C111" s="246" t="str">
        <f>IF(B111=0, -5, "0")</f>
        <v>0</v>
      </c>
      <c r="D111" s="237"/>
      <c r="E111" s="219"/>
      <c r="F111" s="337"/>
    </row>
    <row r="112" spans="1:6" s="50" customFormat="1" x14ac:dyDescent="0.3">
      <c r="A112" s="49" t="s">
        <v>182</v>
      </c>
      <c r="B112" s="278">
        <v>2</v>
      </c>
      <c r="C112" s="219"/>
      <c r="D112" s="253"/>
      <c r="E112" s="219"/>
      <c r="F112" s="337"/>
    </row>
    <row r="113" spans="1:6" s="50" customFormat="1" x14ac:dyDescent="0.3">
      <c r="A113" s="121" t="s">
        <v>329</v>
      </c>
      <c r="B113" s="278">
        <v>2</v>
      </c>
      <c r="C113" s="219"/>
      <c r="D113" s="220"/>
      <c r="E113" s="219"/>
      <c r="F113" s="337"/>
    </row>
    <row r="114" spans="1:6" s="50" customFormat="1" ht="36" x14ac:dyDescent="0.35">
      <c r="A114" s="88" t="s">
        <v>361</v>
      </c>
      <c r="B114" s="278">
        <v>2</v>
      </c>
      <c r="C114" s="246" t="str">
        <f>IF(B114=0, -5, "0")</f>
        <v>0</v>
      </c>
      <c r="D114" s="220"/>
      <c r="E114" s="219"/>
      <c r="F114" s="337"/>
    </row>
    <row r="115" spans="1:6" s="50" customFormat="1" ht="18" x14ac:dyDescent="0.35">
      <c r="A115" s="88" t="s">
        <v>366</v>
      </c>
      <c r="B115" s="278">
        <v>2</v>
      </c>
      <c r="C115" s="246" t="str">
        <f>IF(B115=0, -5, "0")</f>
        <v>0</v>
      </c>
      <c r="D115" s="220"/>
      <c r="E115" s="219"/>
      <c r="F115" s="174"/>
    </row>
    <row r="116" spans="1:6" s="50" customFormat="1" x14ac:dyDescent="0.3">
      <c r="A116" s="93" t="s">
        <v>263</v>
      </c>
      <c r="B116" s="279">
        <v>2</v>
      </c>
      <c r="C116" s="219"/>
      <c r="D116" s="232"/>
      <c r="E116" s="219"/>
      <c r="F116" s="337"/>
    </row>
    <row r="117" spans="1:6" s="50" customFormat="1" x14ac:dyDescent="0.3">
      <c r="A117" s="310" t="s">
        <v>38</v>
      </c>
      <c r="B117" s="311"/>
      <c r="C117" s="312"/>
      <c r="D117" s="124">
        <f>SUM(B106:C116)</f>
        <v>22</v>
      </c>
      <c r="E117" s="37"/>
      <c r="F117" s="336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1</v>
      </c>
      <c r="E118" s="37"/>
      <c r="F118" s="336"/>
    </row>
    <row r="119" spans="1:6" s="50" customFormat="1" x14ac:dyDescent="0.3">
      <c r="A119" s="54"/>
      <c r="B119" s="275"/>
      <c r="C119" s="55"/>
      <c r="D119" s="56"/>
      <c r="F119" s="338"/>
    </row>
    <row r="120" spans="1:6" ht="19.5" x14ac:dyDescent="0.4">
      <c r="A120" s="308" t="s">
        <v>208</v>
      </c>
      <c r="B120" s="309"/>
      <c r="C120" s="309"/>
      <c r="D120" s="309"/>
      <c r="E120" s="309"/>
      <c r="F120" s="309"/>
    </row>
    <row r="121" spans="1:6" x14ac:dyDescent="0.3">
      <c r="A121" s="86" t="s">
        <v>322</v>
      </c>
      <c r="B121" s="274">
        <v>2</v>
      </c>
      <c r="C121" s="219"/>
      <c r="D121" s="238"/>
      <c r="E121" s="238"/>
      <c r="F121" s="337"/>
    </row>
    <row r="122" spans="1:6" x14ac:dyDescent="0.3">
      <c r="A122" s="86" t="s">
        <v>319</v>
      </c>
      <c r="B122" s="274">
        <v>2</v>
      </c>
      <c r="C122" s="219"/>
      <c r="D122" s="220"/>
      <c r="E122" s="220"/>
      <c r="F122" s="337"/>
    </row>
    <row r="123" spans="1:6" ht="19.5" x14ac:dyDescent="0.4">
      <c r="A123" s="41" t="s">
        <v>340</v>
      </c>
      <c r="B123" s="274">
        <v>2</v>
      </c>
      <c r="C123" s="226"/>
      <c r="D123" s="220"/>
      <c r="E123" s="220"/>
      <c r="F123" s="337"/>
    </row>
    <row r="124" spans="1:6" ht="19.5" x14ac:dyDescent="0.4">
      <c r="A124" s="48" t="s">
        <v>285</v>
      </c>
      <c r="B124" s="274">
        <v>2</v>
      </c>
      <c r="C124" s="226"/>
      <c r="D124" s="220"/>
      <c r="E124" s="220"/>
      <c r="F124" s="337"/>
    </row>
    <row r="125" spans="1:6" ht="19.5" x14ac:dyDescent="0.4">
      <c r="A125" s="41" t="s">
        <v>339</v>
      </c>
      <c r="B125" s="274">
        <v>2</v>
      </c>
      <c r="C125" s="226"/>
      <c r="D125" s="232"/>
      <c r="E125" s="227"/>
      <c r="F125" s="337"/>
    </row>
    <row r="126" spans="1:6" ht="36" x14ac:dyDescent="0.35">
      <c r="A126" s="82" t="s">
        <v>239</v>
      </c>
      <c r="B126" s="274">
        <v>2</v>
      </c>
      <c r="C126" s="247" t="str">
        <f>IF(B126=0, -5, "0")</f>
        <v>0</v>
      </c>
      <c r="D126" s="232"/>
      <c r="E126" s="227"/>
      <c r="F126" s="337"/>
    </row>
    <row r="127" spans="1:6" ht="18" x14ac:dyDescent="0.35">
      <c r="A127" s="75" t="s">
        <v>267</v>
      </c>
      <c r="B127" s="274">
        <v>2</v>
      </c>
      <c r="C127" s="247" t="str">
        <f>IF(B127=0, -5, "0")</f>
        <v>0</v>
      </c>
      <c r="D127" s="220"/>
      <c r="E127" s="220"/>
      <c r="F127" s="337"/>
    </row>
    <row r="128" spans="1:6" x14ac:dyDescent="0.3">
      <c r="A128" s="48" t="s">
        <v>183</v>
      </c>
      <c r="B128" s="274">
        <v>2</v>
      </c>
      <c r="C128" s="239"/>
      <c r="D128" s="220"/>
      <c r="E128" s="220"/>
      <c r="F128" s="337"/>
    </row>
    <row r="129" spans="1:6" ht="36" x14ac:dyDescent="0.35">
      <c r="A129" s="82" t="s">
        <v>217</v>
      </c>
      <c r="B129" s="274">
        <v>2</v>
      </c>
      <c r="C129" s="247" t="str">
        <f>IF(B129=0, -5, "0")</f>
        <v>0</v>
      </c>
      <c r="D129" s="220"/>
      <c r="E129" s="220"/>
      <c r="F129" s="337"/>
    </row>
    <row r="130" spans="1:6" x14ac:dyDescent="0.3">
      <c r="A130" s="51" t="s">
        <v>323</v>
      </c>
      <c r="B130" s="274">
        <v>2</v>
      </c>
      <c r="C130" s="239"/>
      <c r="D130" s="220"/>
      <c r="E130" s="220"/>
      <c r="F130" s="337"/>
    </row>
    <row r="131" spans="1:6" ht="18" x14ac:dyDescent="0.35">
      <c r="A131" s="87" t="s">
        <v>366</v>
      </c>
      <c r="B131" s="274">
        <v>2</v>
      </c>
      <c r="C131" s="247" t="str">
        <f>IF(B131=0, -5, "0")</f>
        <v>0</v>
      </c>
      <c r="D131" s="232"/>
      <c r="E131" s="227"/>
      <c r="F131" s="174"/>
    </row>
    <row r="132" spans="1:6" x14ac:dyDescent="0.3">
      <c r="A132" s="310" t="s">
        <v>38</v>
      </c>
      <c r="B132" s="311"/>
      <c r="C132" s="312"/>
      <c r="D132" s="124">
        <f>SUM(B121:C131)</f>
        <v>22</v>
      </c>
    </row>
    <row r="133" spans="1:6" x14ac:dyDescent="0.3">
      <c r="A133" s="310" t="s">
        <v>342</v>
      </c>
      <c r="B133" s="311"/>
      <c r="C133" s="312"/>
      <c r="D133" s="62">
        <f>D132/(COUNT(B121:C131)*2)</f>
        <v>1</v>
      </c>
    </row>
    <row r="134" spans="1:6" s="50" customFormat="1" x14ac:dyDescent="0.3">
      <c r="A134" s="54"/>
      <c r="B134" s="275"/>
      <c r="C134" s="55"/>
      <c r="D134" s="61"/>
      <c r="F134" s="338"/>
    </row>
    <row r="135" spans="1:6" ht="24.75" customHeight="1" x14ac:dyDescent="0.4">
      <c r="A135" s="308" t="s">
        <v>78</v>
      </c>
      <c r="B135" s="309"/>
      <c r="C135" s="309"/>
      <c r="D135" s="309"/>
      <c r="E135" s="309"/>
      <c r="F135" s="309"/>
    </row>
    <row r="136" spans="1:6" ht="19.5" x14ac:dyDescent="0.4">
      <c r="A136" s="51" t="s">
        <v>349</v>
      </c>
      <c r="B136" s="279">
        <v>2</v>
      </c>
      <c r="C136" s="226"/>
      <c r="D136" s="228"/>
      <c r="E136" s="219"/>
      <c r="F136" s="337"/>
    </row>
    <row r="137" spans="1:6" ht="18" x14ac:dyDescent="0.35">
      <c r="A137" s="75" t="s">
        <v>140</v>
      </c>
      <c r="B137" s="279">
        <v>2</v>
      </c>
      <c r="C137" s="248" t="str">
        <f>IF(B137=0, -5, "0")</f>
        <v>0</v>
      </c>
      <c r="D137" s="240"/>
      <c r="E137" s="219"/>
      <c r="F137" s="337"/>
    </row>
    <row r="138" spans="1:6" x14ac:dyDescent="0.3">
      <c r="A138" s="49" t="s">
        <v>324</v>
      </c>
      <c r="B138" s="279">
        <v>2</v>
      </c>
      <c r="C138" s="220"/>
      <c r="D138" s="240"/>
      <c r="E138" s="219"/>
      <c r="F138" s="337"/>
    </row>
    <row r="139" spans="1:6" x14ac:dyDescent="0.3">
      <c r="A139" s="94" t="s">
        <v>325</v>
      </c>
      <c r="B139" s="279">
        <v>2</v>
      </c>
      <c r="C139" s="220"/>
      <c r="D139" s="241"/>
      <c r="E139" s="219"/>
      <c r="F139" s="337"/>
    </row>
    <row r="140" spans="1:6" s="50" customFormat="1" x14ac:dyDescent="0.3">
      <c r="A140" s="49" t="s">
        <v>350</v>
      </c>
      <c r="B140" s="279">
        <v>2</v>
      </c>
      <c r="C140" s="242"/>
      <c r="D140" s="231"/>
      <c r="E140" s="231"/>
      <c r="F140" s="174"/>
    </row>
    <row r="141" spans="1:6" x14ac:dyDescent="0.3">
      <c r="A141" s="51" t="s">
        <v>331</v>
      </c>
      <c r="B141" s="279">
        <v>2</v>
      </c>
      <c r="C141" s="220"/>
      <c r="D141" s="223"/>
      <c r="E141" s="219"/>
      <c r="F141" s="337"/>
    </row>
    <row r="142" spans="1:6" x14ac:dyDescent="0.3">
      <c r="A142" s="51" t="s">
        <v>351</v>
      </c>
      <c r="B142" s="279">
        <v>2</v>
      </c>
      <c r="C142" s="220"/>
      <c r="D142" s="223"/>
      <c r="E142" s="219"/>
      <c r="F142" s="337"/>
    </row>
    <row r="143" spans="1:6" ht="18" x14ac:dyDescent="0.35">
      <c r="A143" s="75" t="s">
        <v>268</v>
      </c>
      <c r="B143" s="279">
        <v>2</v>
      </c>
      <c r="C143" s="248" t="str">
        <f>IF(B143=0, -5, "0")</f>
        <v>0</v>
      </c>
      <c r="D143" s="224"/>
      <c r="E143" s="219"/>
      <c r="F143" s="337"/>
    </row>
    <row r="144" spans="1:6" ht="18" x14ac:dyDescent="0.35">
      <c r="A144" s="75" t="s">
        <v>218</v>
      </c>
      <c r="B144" s="279">
        <v>2</v>
      </c>
      <c r="C144" s="248" t="str">
        <f>IF(B144=0, -5, "0")</f>
        <v>0</v>
      </c>
      <c r="D144" s="224"/>
      <c r="E144" s="219"/>
      <c r="F144" s="337"/>
    </row>
    <row r="145" spans="1:6" x14ac:dyDescent="0.3">
      <c r="A145" s="51" t="s">
        <v>104</v>
      </c>
      <c r="B145" s="279">
        <v>2</v>
      </c>
      <c r="C145" s="220"/>
      <c r="D145" s="223"/>
      <c r="E145" s="219"/>
      <c r="F145" s="337"/>
    </row>
    <row r="146" spans="1:6" x14ac:dyDescent="0.3">
      <c r="A146" s="92" t="s">
        <v>240</v>
      </c>
      <c r="B146" s="279">
        <v>2</v>
      </c>
      <c r="C146" s="220"/>
      <c r="D146" s="223"/>
      <c r="E146" s="219"/>
      <c r="F146" s="337"/>
    </row>
    <row r="147" spans="1:6" x14ac:dyDescent="0.3">
      <c r="A147" s="41" t="s">
        <v>352</v>
      </c>
      <c r="B147" s="279">
        <v>2</v>
      </c>
      <c r="C147" s="220"/>
      <c r="D147" s="241"/>
      <c r="E147" s="219"/>
      <c r="F147" s="337"/>
    </row>
    <row r="148" spans="1:6" x14ac:dyDescent="0.3">
      <c r="A148" s="310" t="s">
        <v>38</v>
      </c>
      <c r="B148" s="311"/>
      <c r="C148" s="312"/>
      <c r="D148" s="124">
        <f>SUM(B136:C147)</f>
        <v>24</v>
      </c>
    </row>
    <row r="149" spans="1:6" x14ac:dyDescent="0.3">
      <c r="A149" s="310" t="s">
        <v>342</v>
      </c>
      <c r="B149" s="311"/>
      <c r="C149" s="312"/>
      <c r="D149" s="64">
        <f>D148/(COUNT(B136:C147)*2)</f>
        <v>1</v>
      </c>
    </row>
    <row r="150" spans="1:6" s="50" customFormat="1" x14ac:dyDescent="0.3">
      <c r="A150" s="54"/>
      <c r="B150" s="275"/>
      <c r="C150" s="55"/>
      <c r="D150" s="56"/>
      <c r="F150" s="338"/>
    </row>
    <row r="151" spans="1:6" ht="19.5" x14ac:dyDescent="0.4">
      <c r="A151" s="308" t="s">
        <v>243</v>
      </c>
      <c r="B151" s="309"/>
      <c r="C151" s="309"/>
      <c r="D151" s="309"/>
      <c r="E151" s="309"/>
      <c r="F151" s="309"/>
    </row>
    <row r="152" spans="1:6" x14ac:dyDescent="0.3">
      <c r="A152" s="92" t="s">
        <v>326</v>
      </c>
      <c r="B152" s="274">
        <v>2</v>
      </c>
      <c r="C152" s="219"/>
      <c r="D152" s="220"/>
      <c r="E152" s="219"/>
      <c r="F152" s="337"/>
    </row>
    <row r="153" spans="1:6" x14ac:dyDescent="0.3">
      <c r="A153" s="41" t="s">
        <v>162</v>
      </c>
      <c r="B153" s="274">
        <v>2</v>
      </c>
      <c r="C153" s="219"/>
      <c r="D153" s="220"/>
      <c r="E153" s="219"/>
      <c r="F153" s="337"/>
    </row>
    <row r="154" spans="1:6" ht="18" x14ac:dyDescent="0.35">
      <c r="A154" s="75" t="s">
        <v>353</v>
      </c>
      <c r="B154" s="274">
        <v>2</v>
      </c>
      <c r="C154" s="246" t="str">
        <f>IF(B154=0, -5, "0")</f>
        <v>0</v>
      </c>
      <c r="D154" s="220"/>
      <c r="E154" s="219"/>
      <c r="F154" s="337"/>
    </row>
    <row r="155" spans="1:6" ht="18" x14ac:dyDescent="0.35">
      <c r="A155" s="75" t="s">
        <v>354</v>
      </c>
      <c r="B155" s="274">
        <v>2</v>
      </c>
      <c r="C155" s="246" t="str">
        <f>IF(B155=0, -5, "0")</f>
        <v>0</v>
      </c>
      <c r="D155" s="220"/>
      <c r="E155" s="219"/>
      <c r="F155" s="337"/>
    </row>
    <row r="156" spans="1:6" ht="61.5" x14ac:dyDescent="0.35">
      <c r="A156" s="75" t="s">
        <v>355</v>
      </c>
      <c r="B156" s="274">
        <v>0</v>
      </c>
      <c r="C156" s="246">
        <f>IF(B156=0, -5, "0")</f>
        <v>-5</v>
      </c>
      <c r="D156" s="230" t="s">
        <v>470</v>
      </c>
      <c r="E156" s="230" t="s">
        <v>471</v>
      </c>
      <c r="F156" s="339">
        <v>42797</v>
      </c>
    </row>
    <row r="157" spans="1:6" ht="33" x14ac:dyDescent="0.3">
      <c r="A157" s="195" t="s">
        <v>219</v>
      </c>
      <c r="B157" s="274">
        <v>2</v>
      </c>
      <c r="C157" s="219"/>
      <c r="D157" s="243"/>
      <c r="E157" s="219"/>
      <c r="F157" s="337"/>
    </row>
    <row r="158" spans="1:6" x14ac:dyDescent="0.3">
      <c r="A158" s="194" t="s">
        <v>376</v>
      </c>
      <c r="B158" s="274">
        <v>2</v>
      </c>
      <c r="C158" s="219"/>
      <c r="D158" s="244"/>
      <c r="E158" s="219"/>
      <c r="F158" s="337"/>
    </row>
    <row r="159" spans="1:6" x14ac:dyDescent="0.3">
      <c r="A159" s="194" t="s">
        <v>181</v>
      </c>
      <c r="B159" s="274">
        <v>2</v>
      </c>
      <c r="C159" s="219"/>
      <c r="D159" s="244"/>
      <c r="E159" s="219"/>
      <c r="F159" s="337"/>
    </row>
    <row r="160" spans="1:6" x14ac:dyDescent="0.3">
      <c r="A160" s="310" t="s">
        <v>38</v>
      </c>
      <c r="B160" s="313"/>
      <c r="C160" s="314"/>
      <c r="D160" s="186">
        <f>SUM(B152:C159)</f>
        <v>9</v>
      </c>
    </row>
    <row r="161" spans="1:6" x14ac:dyDescent="0.3">
      <c r="A161" s="310" t="s">
        <v>342</v>
      </c>
      <c r="B161" s="311"/>
      <c r="C161" s="312"/>
      <c r="D161" s="64">
        <f>D160/(COUNT(B152:C159)*2)</f>
        <v>0.5</v>
      </c>
    </row>
    <row r="162" spans="1:6" s="50" customFormat="1" ht="28.15" customHeight="1" x14ac:dyDescent="0.3">
      <c r="A162" s="54"/>
      <c r="B162" s="275"/>
      <c r="C162" s="57"/>
      <c r="D162" s="58"/>
      <c r="F162" s="338"/>
    </row>
    <row r="163" spans="1:6" ht="19.5" x14ac:dyDescent="0.4">
      <c r="A163" s="308" t="s">
        <v>85</v>
      </c>
      <c r="B163" s="309"/>
      <c r="C163" s="309"/>
      <c r="D163" s="309"/>
      <c r="E163" s="309"/>
      <c r="F163" s="309"/>
    </row>
    <row r="164" spans="1:6" ht="18" x14ac:dyDescent="0.35">
      <c r="A164" s="177" t="s">
        <v>333</v>
      </c>
      <c r="B164" s="274">
        <v>2</v>
      </c>
      <c r="C164" s="246" t="str">
        <f>IF(B164=0, -5, "0")</f>
        <v>0</v>
      </c>
      <c r="D164" s="220"/>
      <c r="E164" s="219"/>
      <c r="F164" s="337"/>
    </row>
    <row r="165" spans="1:6" x14ac:dyDescent="0.3">
      <c r="A165" s="41" t="s">
        <v>334</v>
      </c>
      <c r="B165" s="274">
        <v>2</v>
      </c>
      <c r="C165" s="219"/>
      <c r="D165" s="220"/>
      <c r="E165" s="219"/>
      <c r="F165" s="337"/>
    </row>
    <row r="166" spans="1:6" x14ac:dyDescent="0.3">
      <c r="A166" s="86" t="s">
        <v>241</v>
      </c>
      <c r="B166" s="274">
        <v>2</v>
      </c>
      <c r="C166" s="219"/>
      <c r="D166" s="220"/>
      <c r="E166" s="219"/>
      <c r="F166" s="337"/>
    </row>
    <row r="167" spans="1:6" ht="19.5" customHeight="1" x14ac:dyDescent="0.3">
      <c r="A167" s="41" t="s">
        <v>95</v>
      </c>
      <c r="B167" s="274">
        <v>2</v>
      </c>
      <c r="C167" s="219"/>
      <c r="D167" s="219"/>
      <c r="E167" s="220"/>
      <c r="F167" s="337"/>
    </row>
    <row r="168" spans="1:6" ht="17.25" customHeight="1" x14ac:dyDescent="0.3">
      <c r="A168" s="310" t="s">
        <v>38</v>
      </c>
      <c r="B168" s="311"/>
      <c r="C168" s="312"/>
      <c r="D168" s="124">
        <f>SUM(B164:C167)</f>
        <v>8</v>
      </c>
    </row>
    <row r="169" spans="1:6" x14ac:dyDescent="0.3">
      <c r="A169" s="310" t="s">
        <v>342</v>
      </c>
      <c r="B169" s="311"/>
      <c r="C169" s="312"/>
      <c r="D169" s="64">
        <f>D168/(COUNT(B164:C167)*2)</f>
        <v>1</v>
      </c>
    </row>
    <row r="170" spans="1:6" s="50" customFormat="1" x14ac:dyDescent="0.3">
      <c r="A170" s="54"/>
      <c r="B170" s="275"/>
      <c r="C170" s="55"/>
      <c r="D170" s="56"/>
      <c r="F170" s="338"/>
    </row>
    <row r="171" spans="1:6" ht="19.5" x14ac:dyDescent="0.4">
      <c r="A171" s="315" t="s">
        <v>17</v>
      </c>
      <c r="B171" s="316"/>
      <c r="C171" s="316"/>
      <c r="D171" s="316"/>
      <c r="E171" s="316"/>
      <c r="F171" s="316"/>
    </row>
    <row r="172" spans="1:6" ht="45.75" x14ac:dyDescent="0.3">
      <c r="A172" s="48" t="s">
        <v>202</v>
      </c>
      <c r="B172" s="274">
        <v>0</v>
      </c>
      <c r="C172" s="219"/>
      <c r="D172" s="245" t="s">
        <v>466</v>
      </c>
      <c r="E172" s="245" t="s">
        <v>467</v>
      </c>
      <c r="F172" s="339">
        <v>42719</v>
      </c>
    </row>
    <row r="173" spans="1:6" x14ac:dyDescent="0.3">
      <c r="A173" s="41" t="s">
        <v>96</v>
      </c>
      <c r="B173" s="274">
        <v>2</v>
      </c>
      <c r="C173" s="219"/>
      <c r="D173" s="245"/>
      <c r="E173" s="219"/>
      <c r="F173" s="337"/>
    </row>
    <row r="174" spans="1:6" x14ac:dyDescent="0.3">
      <c r="A174" s="86" t="s">
        <v>220</v>
      </c>
      <c r="B174" s="274">
        <v>2</v>
      </c>
      <c r="C174" s="219"/>
      <c r="D174" s="220"/>
      <c r="E174" s="219"/>
      <c r="F174" s="337"/>
    </row>
    <row r="175" spans="1:6" ht="48.75" customHeight="1" x14ac:dyDescent="0.3">
      <c r="A175" s="41" t="s">
        <v>163</v>
      </c>
      <c r="B175" s="274">
        <v>2</v>
      </c>
      <c r="C175" s="219"/>
      <c r="D175" s="220"/>
      <c r="E175" s="220"/>
      <c r="F175" s="337"/>
    </row>
    <row r="176" spans="1:6" x14ac:dyDescent="0.3">
      <c r="A176" s="310" t="s">
        <v>38</v>
      </c>
      <c r="B176" s="311"/>
      <c r="C176" s="312"/>
      <c r="D176" s="124">
        <f>SUM(B172:C175)</f>
        <v>6</v>
      </c>
    </row>
    <row r="177" spans="1:6" x14ac:dyDescent="0.3">
      <c r="A177" s="310" t="s">
        <v>342</v>
      </c>
      <c r="B177" s="311"/>
      <c r="C177" s="312"/>
      <c r="D177" s="64">
        <f>D176/(COUNT(B172:C175)*2)</f>
        <v>0.75</v>
      </c>
    </row>
    <row r="178" spans="1:6" s="50" customFormat="1" x14ac:dyDescent="0.3">
      <c r="A178" s="54"/>
      <c r="B178" s="275"/>
      <c r="C178" s="55"/>
      <c r="D178" s="56"/>
      <c r="F178" s="338"/>
    </row>
    <row r="179" spans="1:6" ht="19.5" x14ac:dyDescent="0.4">
      <c r="A179" s="308" t="s">
        <v>87</v>
      </c>
      <c r="B179" s="309"/>
      <c r="C179" s="309"/>
      <c r="D179" s="309"/>
      <c r="E179" s="309"/>
      <c r="F179" s="309"/>
    </row>
    <row r="180" spans="1:6" ht="30.75" x14ac:dyDescent="0.3">
      <c r="A180" s="86" t="s">
        <v>364</v>
      </c>
      <c r="B180" s="274">
        <v>0</v>
      </c>
      <c r="C180" s="219"/>
      <c r="D180" s="245" t="s">
        <v>468</v>
      </c>
      <c r="E180" s="245" t="s">
        <v>469</v>
      </c>
      <c r="F180" s="339">
        <v>42719</v>
      </c>
    </row>
    <row r="181" spans="1:6" x14ac:dyDescent="0.3">
      <c r="A181" s="94" t="s">
        <v>247</v>
      </c>
      <c r="B181" s="274">
        <v>2</v>
      </c>
      <c r="C181" s="219"/>
      <c r="D181" s="220"/>
      <c r="E181" s="166"/>
      <c r="F181" s="337"/>
    </row>
    <row r="182" spans="1:6" x14ac:dyDescent="0.3">
      <c r="A182" s="41" t="s">
        <v>97</v>
      </c>
      <c r="B182" s="274">
        <v>2</v>
      </c>
      <c r="C182" s="219"/>
      <c r="D182" s="220"/>
      <c r="E182" s="219"/>
      <c r="F182" s="337"/>
    </row>
    <row r="183" spans="1:6" x14ac:dyDescent="0.3">
      <c r="A183" s="48" t="s">
        <v>269</v>
      </c>
      <c r="B183" s="274">
        <v>2</v>
      </c>
      <c r="C183" s="219"/>
      <c r="D183" s="220"/>
      <c r="E183" s="219"/>
      <c r="F183" s="337"/>
    </row>
    <row r="184" spans="1:6" x14ac:dyDescent="0.3">
      <c r="A184" s="41" t="s">
        <v>356</v>
      </c>
      <c r="B184" s="274">
        <v>2</v>
      </c>
      <c r="C184" s="219"/>
      <c r="D184" s="220"/>
      <c r="E184" s="219"/>
      <c r="F184" s="337"/>
    </row>
    <row r="185" spans="1:6" x14ac:dyDescent="0.3">
      <c r="A185" s="310" t="s">
        <v>38</v>
      </c>
      <c r="B185" s="311"/>
      <c r="C185" s="312"/>
      <c r="D185" s="124">
        <f>SUM(B180:C184)</f>
        <v>8</v>
      </c>
    </row>
    <row r="186" spans="1:6" x14ac:dyDescent="0.3">
      <c r="A186" s="310" t="s">
        <v>342</v>
      </c>
      <c r="B186" s="311"/>
      <c r="C186" s="312"/>
      <c r="D186" s="64">
        <f>D185/(COUNT(B180:C184)*2)</f>
        <v>0.8</v>
      </c>
    </row>
    <row r="187" spans="1:6" s="50" customFormat="1" x14ac:dyDescent="0.3">
      <c r="A187" s="54"/>
      <c r="B187" s="275"/>
      <c r="C187" s="55"/>
      <c r="D187" s="56"/>
      <c r="F187" s="338"/>
    </row>
    <row r="188" spans="1:6" ht="19.5" x14ac:dyDescent="0.4">
      <c r="A188" s="308" t="s">
        <v>242</v>
      </c>
      <c r="B188" s="309"/>
      <c r="C188" s="309"/>
      <c r="D188" s="309"/>
      <c r="E188" s="309"/>
      <c r="F188" s="309"/>
    </row>
    <row r="189" spans="1:6" x14ac:dyDescent="0.3">
      <c r="A189" s="41" t="s">
        <v>357</v>
      </c>
      <c r="B189" s="274">
        <v>2</v>
      </c>
      <c r="C189" s="219"/>
      <c r="D189" s="219"/>
      <c r="E189" s="219"/>
      <c r="F189" s="337"/>
    </row>
    <row r="190" spans="1:6" ht="18" x14ac:dyDescent="0.35">
      <c r="A190" s="177" t="s">
        <v>365</v>
      </c>
      <c r="B190" s="274">
        <v>2</v>
      </c>
      <c r="C190" s="246" t="str">
        <f>IF(B190=0, -5, "0")</f>
        <v>0</v>
      </c>
      <c r="D190" s="219"/>
      <c r="E190" s="219"/>
      <c r="F190" s="174"/>
    </row>
    <row r="191" spans="1:6" x14ac:dyDescent="0.3">
      <c r="A191" s="48" t="s">
        <v>360</v>
      </c>
      <c r="B191" s="274">
        <v>2</v>
      </c>
      <c r="C191" s="219"/>
      <c r="D191" s="219"/>
      <c r="E191" s="219"/>
      <c r="F191" s="337"/>
    </row>
    <row r="192" spans="1:6" x14ac:dyDescent="0.3">
      <c r="A192" s="95" t="s">
        <v>212</v>
      </c>
      <c r="B192" s="274">
        <v>2</v>
      </c>
      <c r="C192" s="219"/>
      <c r="D192" s="219"/>
      <c r="E192" s="219"/>
      <c r="F192" s="337"/>
    </row>
    <row r="193" spans="1:4" x14ac:dyDescent="0.3">
      <c r="A193" s="310" t="s">
        <v>38</v>
      </c>
      <c r="B193" s="311"/>
      <c r="C193" s="312"/>
      <c r="D193" s="96">
        <f>SUM(B189:C192)</f>
        <v>8</v>
      </c>
    </row>
    <row r="194" spans="1:4" x14ac:dyDescent="0.3">
      <c r="A194" s="310" t="s">
        <v>342</v>
      </c>
      <c r="B194" s="311"/>
      <c r="C194" s="312"/>
      <c r="D194" s="64">
        <f>D193/(COUNT(B189:C192)*2)</f>
        <v>1</v>
      </c>
    </row>
    <row r="196" spans="1:4" ht="18" x14ac:dyDescent="0.35">
      <c r="A196" s="120" t="s">
        <v>284</v>
      </c>
      <c r="B196" s="280"/>
      <c r="C196" s="119"/>
      <c r="D196" s="218">
        <v>0.23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207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0.84836065573770492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79" zoomScale="60" zoomScaleNormal="100" workbookViewId="0">
      <selection activeCell="D298" sqref="D298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3"/>
      <c r="E1" s="303"/>
      <c r="F1" s="303"/>
      <c r="G1" s="303"/>
      <c r="H1" s="303"/>
      <c r="I1" s="303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4" t="s">
        <v>201</v>
      </c>
      <c r="B7" s="304"/>
      <c r="C7" s="304"/>
      <c r="D7" s="304"/>
      <c r="E7" s="304"/>
      <c r="F7" s="304"/>
      <c r="G7" s="211"/>
      <c r="H7" s="211"/>
      <c r="I7" s="211"/>
    </row>
    <row r="8" spans="1:9" ht="29.25" x14ac:dyDescent="0.45">
      <c r="A8" s="305" t="str">
        <f>'Page de garde'!D18</f>
        <v>Jupiter</v>
      </c>
      <c r="B8" s="305"/>
      <c r="C8" s="305"/>
      <c r="D8" s="305"/>
      <c r="E8" s="305"/>
      <c r="F8" s="305"/>
      <c r="G8" s="214"/>
      <c r="H8" s="214"/>
      <c r="I8" s="211"/>
    </row>
    <row r="9" spans="1:9" ht="24" x14ac:dyDescent="0.45">
      <c r="A9" s="38" t="s">
        <v>44</v>
      </c>
      <c r="B9" s="306"/>
      <c r="C9" s="306"/>
      <c r="D9" s="306"/>
      <c r="E9" s="306"/>
      <c r="F9" s="306"/>
      <c r="G9" s="214"/>
      <c r="H9" s="214"/>
      <c r="I9" s="211"/>
    </row>
    <row r="10" spans="1:9" ht="24" x14ac:dyDescent="0.45">
      <c r="A10" s="39" t="s">
        <v>46</v>
      </c>
      <c r="B10" s="307"/>
      <c r="C10" s="307"/>
      <c r="D10" s="307"/>
      <c r="E10" s="307"/>
      <c r="F10" s="307"/>
      <c r="G10" s="214"/>
      <c r="H10" s="214"/>
      <c r="I10" s="211"/>
    </row>
    <row r="11" spans="1:9" ht="24" x14ac:dyDescent="0.45">
      <c r="A11" s="38" t="s">
        <v>45</v>
      </c>
      <c r="B11" s="302"/>
      <c r="C11" s="302"/>
      <c r="D11" s="302"/>
      <c r="E11" s="302"/>
      <c r="F11" s="302"/>
      <c r="G11" s="214"/>
      <c r="H11" s="214"/>
      <c r="I11" s="211"/>
    </row>
    <row r="12" spans="1:9" ht="24" x14ac:dyDescent="0.45">
      <c r="A12" s="38" t="s">
        <v>276</v>
      </c>
      <c r="B12" s="295">
        <f>D505</f>
        <v>0</v>
      </c>
      <c r="C12" s="295"/>
      <c r="D12" s="295"/>
      <c r="E12" s="295"/>
      <c r="F12" s="295"/>
      <c r="G12" s="214"/>
      <c r="H12" s="214"/>
      <c r="I12" s="211"/>
    </row>
    <row r="13" spans="1:9" ht="22.5" x14ac:dyDescent="0.45">
      <c r="A13" s="35"/>
      <c r="B13" s="36"/>
      <c r="C13" s="36"/>
      <c r="D13" s="296"/>
      <c r="E13" s="296"/>
      <c r="F13" s="296"/>
      <c r="G13" s="296"/>
      <c r="H13" s="296"/>
      <c r="I13" s="3"/>
    </row>
    <row r="14" spans="1:9" ht="16.5" customHeight="1" x14ac:dyDescent="0.3">
      <c r="A14" s="297" t="s">
        <v>32</v>
      </c>
      <c r="B14" s="298" t="s">
        <v>33</v>
      </c>
      <c r="C14" s="298"/>
      <c r="D14" s="298" t="s">
        <v>48</v>
      </c>
      <c r="E14" s="299" t="s">
        <v>358</v>
      </c>
      <c r="F14" s="298" t="s">
        <v>214</v>
      </c>
      <c r="G14" s="36"/>
      <c r="H14" s="36"/>
    </row>
    <row r="15" spans="1:9" ht="16.5" customHeight="1" x14ac:dyDescent="0.3">
      <c r="A15" s="297"/>
      <c r="B15" s="76" t="s">
        <v>36</v>
      </c>
      <c r="C15" s="76" t="s">
        <v>35</v>
      </c>
      <c r="D15" s="298"/>
      <c r="E15" s="299"/>
      <c r="F15" s="298"/>
      <c r="G15" s="36"/>
      <c r="H15" s="36"/>
    </row>
    <row r="16" spans="1:9" ht="18" x14ac:dyDescent="0.35">
      <c r="A16" s="290" t="s">
        <v>0</v>
      </c>
      <c r="B16" s="290"/>
      <c r="C16" s="290"/>
      <c r="D16" s="290"/>
      <c r="E16" s="290"/>
      <c r="F16" s="29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0" t="s">
        <v>1</v>
      </c>
      <c r="B18" s="301"/>
      <c r="C18" s="301"/>
      <c r="D18" s="301"/>
      <c r="E18" s="301"/>
      <c r="F18" s="301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0" t="s">
        <v>137</v>
      </c>
      <c r="B43" s="290"/>
      <c r="C43" s="290"/>
      <c r="D43" s="290"/>
      <c r="E43" s="290"/>
      <c r="F43" s="29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3" t="s">
        <v>63</v>
      </c>
      <c r="B45" s="294"/>
      <c r="C45" s="294"/>
      <c r="D45" s="294"/>
      <c r="E45" s="294"/>
      <c r="F45" s="294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0" t="s">
        <v>129</v>
      </c>
      <c r="B99" s="290"/>
      <c r="C99" s="290"/>
      <c r="D99" s="290"/>
      <c r="E99" s="290"/>
      <c r="F99" s="29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3" t="s">
        <v>63</v>
      </c>
      <c r="B101" s="294"/>
      <c r="C101" s="294"/>
      <c r="D101" s="294"/>
      <c r="E101" s="294"/>
      <c r="F101" s="294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0" t="s">
        <v>130</v>
      </c>
      <c r="B152" s="290"/>
      <c r="C152" s="290"/>
      <c r="D152" s="290"/>
      <c r="E152" s="290"/>
      <c r="F152" s="29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3" t="s">
        <v>63</v>
      </c>
      <c r="B154" s="294"/>
      <c r="C154" s="294"/>
      <c r="D154" s="294"/>
      <c r="E154" s="294"/>
      <c r="F154" s="294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158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0" t="s">
        <v>167</v>
      </c>
      <c r="B192" s="290"/>
      <c r="C192" s="290"/>
      <c r="D192" s="290"/>
      <c r="E192" s="290"/>
      <c r="F192" s="29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158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1" t="s">
        <v>191</v>
      </c>
      <c r="B232" s="292"/>
      <c r="C232" s="292"/>
      <c r="D232" s="292"/>
      <c r="E232" s="292"/>
      <c r="F232" s="292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0" t="s">
        <v>78</v>
      </c>
      <c r="B248" s="290"/>
      <c r="C248" s="290"/>
      <c r="D248" s="290"/>
      <c r="E248" s="290"/>
      <c r="F248" s="29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0" t="s">
        <v>4</v>
      </c>
      <c r="B291" s="290"/>
      <c r="C291" s="290"/>
      <c r="D291" s="290"/>
      <c r="E291" s="290"/>
      <c r="F291" s="29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0" t="s">
        <v>21</v>
      </c>
      <c r="B324" s="290"/>
      <c r="C324" s="290"/>
      <c r="D324" s="290"/>
      <c r="E324" s="290"/>
      <c r="F324" s="29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0" t="s">
        <v>8</v>
      </c>
      <c r="B352" s="290"/>
      <c r="C352" s="290"/>
      <c r="D352" s="290"/>
      <c r="E352" s="290"/>
      <c r="F352" s="29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3" t="s">
        <v>113</v>
      </c>
      <c r="B354" s="294"/>
      <c r="C354" s="294"/>
      <c r="D354" s="294"/>
      <c r="E354" s="294"/>
      <c r="F354" s="294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1" t="s">
        <v>124</v>
      </c>
      <c r="B382" s="292"/>
      <c r="C382" s="292"/>
      <c r="D382" s="292"/>
      <c r="E382" s="292"/>
      <c r="F382" s="292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0" t="s">
        <v>125</v>
      </c>
      <c r="B405" s="290"/>
      <c r="C405" s="290"/>
      <c r="D405" s="290"/>
      <c r="E405" s="290"/>
      <c r="F405" s="29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3" t="s">
        <v>19</v>
      </c>
      <c r="B407" s="294"/>
      <c r="C407" s="294"/>
      <c r="D407" s="294"/>
      <c r="E407" s="294"/>
      <c r="F407" s="294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3" t="s">
        <v>122</v>
      </c>
      <c r="B418" s="294"/>
      <c r="C418" s="294"/>
      <c r="D418" s="294"/>
      <c r="E418" s="294"/>
      <c r="F418" s="294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0" t="s">
        <v>374</v>
      </c>
      <c r="B435" s="290"/>
      <c r="C435" s="290"/>
      <c r="D435" s="290"/>
      <c r="E435" s="290"/>
      <c r="F435" s="29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0" t="s">
        <v>180</v>
      </c>
      <c r="B454" s="290"/>
      <c r="C454" s="290"/>
      <c r="D454" s="290"/>
      <c r="E454" s="290"/>
      <c r="F454" s="29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0" t="s">
        <v>87</v>
      </c>
      <c r="B464" s="290"/>
      <c r="C464" s="290"/>
      <c r="D464" s="290"/>
      <c r="E464" s="290"/>
      <c r="F464" s="29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0" t="s">
        <v>151</v>
      </c>
      <c r="B473" s="290"/>
      <c r="C473" s="290"/>
      <c r="D473" s="290"/>
      <c r="E473" s="290"/>
      <c r="F473" s="29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0" t="s">
        <v>152</v>
      </c>
      <c r="B494" s="290"/>
      <c r="C494" s="290"/>
      <c r="D494" s="290"/>
      <c r="E494" s="290"/>
      <c r="F494" s="29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0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>
        <v>0</v>
      </c>
      <c r="C499" s="168"/>
      <c r="D499" s="155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84" zoomScale="80" zoomScaleNormal="80" workbookViewId="0">
      <selection activeCell="D87" sqref="D87:F100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0"/>
      <c r="E1" s="320"/>
      <c r="F1" s="320"/>
      <c r="G1" s="320"/>
      <c r="H1" s="320"/>
      <c r="I1" s="320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4" t="s">
        <v>52</v>
      </c>
      <c r="B6" s="304"/>
      <c r="C6" s="304"/>
      <c r="D6" s="304"/>
      <c r="E6" s="304"/>
      <c r="F6" s="304"/>
      <c r="G6" s="214"/>
      <c r="H6" s="214"/>
      <c r="I6" s="214"/>
    </row>
    <row r="7" spans="1:9" s="36" customFormat="1" ht="21.75" customHeight="1" x14ac:dyDescent="0.45">
      <c r="A7" s="305" t="str">
        <f>'A1 Exploitation'!A8:F8</f>
        <v>CM Ksour essef</v>
      </c>
      <c r="B7" s="305"/>
      <c r="C7" s="305"/>
      <c r="D7" s="305"/>
      <c r="E7" s="305"/>
      <c r="F7" s="305"/>
      <c r="G7" s="214"/>
      <c r="H7" s="214"/>
      <c r="I7" s="214"/>
    </row>
    <row r="8" spans="1:9" s="36" customFormat="1" ht="24" x14ac:dyDescent="0.45">
      <c r="A8" s="38" t="s">
        <v>44</v>
      </c>
      <c r="B8" s="321">
        <f>'A2 Exploitation'!B9:F9</f>
        <v>0</v>
      </c>
      <c r="C8" s="321"/>
      <c r="D8" s="321"/>
      <c r="E8" s="321"/>
      <c r="F8" s="321"/>
      <c r="G8" s="214"/>
      <c r="H8" s="214"/>
      <c r="I8" s="214"/>
    </row>
    <row r="9" spans="1:9" s="36" customFormat="1" ht="24" x14ac:dyDescent="0.45">
      <c r="A9" s="39" t="s">
        <v>46</v>
      </c>
      <c r="B9" s="322">
        <f>'A2 Exploitation'!B10:F10</f>
        <v>0</v>
      </c>
      <c r="C9" s="322"/>
      <c r="D9" s="322"/>
      <c r="E9" s="322"/>
      <c r="F9" s="322"/>
      <c r="G9" s="214"/>
      <c r="H9" s="214"/>
      <c r="I9" s="214"/>
    </row>
    <row r="10" spans="1:9" s="36" customFormat="1" ht="24" x14ac:dyDescent="0.45">
      <c r="A10" s="38" t="s">
        <v>45</v>
      </c>
      <c r="B10" s="319">
        <f>'A2 Exploitation'!B11:F11</f>
        <v>0</v>
      </c>
      <c r="C10" s="319"/>
      <c r="D10" s="319"/>
      <c r="E10" s="319"/>
      <c r="F10" s="319"/>
      <c r="G10" s="214"/>
      <c r="H10" s="214"/>
      <c r="I10" s="214"/>
    </row>
    <row r="11" spans="1:9" s="36" customFormat="1" ht="24" x14ac:dyDescent="0.45">
      <c r="A11" s="38" t="s">
        <v>341</v>
      </c>
      <c r="B11" s="323">
        <f>D198</f>
        <v>0</v>
      </c>
      <c r="C11" s="323"/>
      <c r="D11" s="323"/>
      <c r="E11" s="323"/>
      <c r="F11" s="323"/>
      <c r="G11" s="214"/>
      <c r="H11" s="214"/>
      <c r="I11" s="214"/>
    </row>
    <row r="12" spans="1:9" s="36" customFormat="1" ht="22.5" x14ac:dyDescent="0.45">
      <c r="A12" s="35"/>
      <c r="D12" s="296"/>
      <c r="E12" s="296"/>
      <c r="F12" s="296"/>
      <c r="G12" s="296"/>
      <c r="H12" s="296"/>
      <c r="I12" s="40"/>
    </row>
    <row r="13" spans="1:9" s="36" customFormat="1" ht="11.25" customHeight="1" x14ac:dyDescent="0.3">
      <c r="A13" s="297" t="s">
        <v>32</v>
      </c>
      <c r="B13" s="298" t="s">
        <v>33</v>
      </c>
      <c r="C13" s="298"/>
      <c r="D13" s="298" t="s">
        <v>48</v>
      </c>
      <c r="E13" s="298" t="s">
        <v>213</v>
      </c>
      <c r="F13" s="298" t="s">
        <v>214</v>
      </c>
    </row>
    <row r="14" spans="1:9" s="36" customFormat="1" ht="12.75" customHeight="1" x14ac:dyDescent="0.3">
      <c r="A14" s="297"/>
      <c r="B14" s="69" t="s">
        <v>36</v>
      </c>
      <c r="C14" s="69" t="s">
        <v>35</v>
      </c>
      <c r="D14" s="298"/>
      <c r="E14" s="298"/>
      <c r="F14" s="298"/>
    </row>
    <row r="15" spans="1:9" x14ac:dyDescent="0.3">
      <c r="A15" s="41"/>
      <c r="B15" s="41"/>
      <c r="C15" s="41"/>
      <c r="D15" s="41"/>
    </row>
    <row r="16" spans="1:9" ht="19.5" x14ac:dyDescent="0.4">
      <c r="A16" s="324" t="s">
        <v>0</v>
      </c>
      <c r="B16" s="325"/>
      <c r="C16" s="325"/>
      <c r="D16" s="325"/>
      <c r="E16" s="325"/>
      <c r="F16" s="325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6" t="s">
        <v>38</v>
      </c>
      <c r="B22" s="313"/>
      <c r="C22" s="314"/>
      <c r="D22" s="213">
        <f>SUM(B17:C21)</f>
        <v>0</v>
      </c>
    </row>
    <row r="23" spans="1:6" x14ac:dyDescent="0.3">
      <c r="A23" s="310" t="s">
        <v>342</v>
      </c>
      <c r="B23" s="311"/>
      <c r="C23" s="31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8" t="s">
        <v>4</v>
      </c>
      <c r="B25" s="309"/>
      <c r="C25" s="309"/>
      <c r="D25" s="309"/>
      <c r="E25" s="309"/>
      <c r="F25" s="309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0" t="s">
        <v>38</v>
      </c>
      <c r="B32" s="311"/>
      <c r="C32" s="312"/>
      <c r="D32" s="212">
        <f>SUM(B26:C31)</f>
        <v>0</v>
      </c>
    </row>
    <row r="33" spans="1:6" x14ac:dyDescent="0.3">
      <c r="A33" s="310" t="s">
        <v>342</v>
      </c>
      <c r="B33" s="311"/>
      <c r="C33" s="312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8" t="s">
        <v>246</v>
      </c>
      <c r="B35" s="309"/>
      <c r="C35" s="309"/>
      <c r="D35" s="309"/>
      <c r="E35" s="309"/>
      <c r="F35" s="309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0" t="s">
        <v>38</v>
      </c>
      <c r="B41" s="311"/>
      <c r="C41" s="312"/>
      <c r="D41" s="212">
        <f>SUM(B36:C40)</f>
        <v>0</v>
      </c>
      <c r="E41" s="37"/>
      <c r="F41" s="37"/>
    </row>
    <row r="42" spans="1:6" s="50" customFormat="1" x14ac:dyDescent="0.3">
      <c r="A42" s="310" t="s">
        <v>342</v>
      </c>
      <c r="B42" s="311"/>
      <c r="C42" s="312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17" t="s">
        <v>21</v>
      </c>
      <c r="B44" s="318"/>
      <c r="C44" s="318"/>
      <c r="D44" s="318"/>
      <c r="E44" s="318"/>
      <c r="F44" s="318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0" t="s">
        <v>38</v>
      </c>
      <c r="B51" s="311"/>
      <c r="C51" s="312"/>
      <c r="D51" s="212">
        <f>SUM(B45:C50)</f>
        <v>0</v>
      </c>
    </row>
    <row r="52" spans="1:6" x14ac:dyDescent="0.3">
      <c r="A52" s="310" t="s">
        <v>342</v>
      </c>
      <c r="B52" s="311"/>
      <c r="C52" s="31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8" t="s">
        <v>8</v>
      </c>
      <c r="B54" s="309"/>
      <c r="C54" s="309"/>
      <c r="D54" s="309"/>
      <c r="E54" s="309"/>
      <c r="F54" s="309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0" t="s">
        <v>38</v>
      </c>
      <c r="B62" s="311"/>
      <c r="C62" s="312"/>
      <c r="D62" s="212">
        <f>SUM(B55:C61)</f>
        <v>0</v>
      </c>
    </row>
    <row r="63" spans="1:6" x14ac:dyDescent="0.3">
      <c r="A63" s="310" t="s">
        <v>342</v>
      </c>
      <c r="B63" s="311"/>
      <c r="C63" s="31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8" t="s">
        <v>143</v>
      </c>
      <c r="B65" s="309"/>
      <c r="C65" s="309"/>
      <c r="D65" s="309"/>
      <c r="E65" s="309"/>
      <c r="F65" s="309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0" t="s">
        <v>38</v>
      </c>
      <c r="B83" s="311"/>
      <c r="C83" s="312"/>
      <c r="D83" s="212">
        <f>SUM(B66:C82)</f>
        <v>0</v>
      </c>
    </row>
    <row r="84" spans="1:6" x14ac:dyDescent="0.3">
      <c r="A84" s="310" t="s">
        <v>342</v>
      </c>
      <c r="B84" s="311"/>
      <c r="C84" s="31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8" t="s">
        <v>237</v>
      </c>
      <c r="B86" s="309"/>
      <c r="C86" s="309"/>
      <c r="D86" s="309"/>
      <c r="E86" s="309"/>
      <c r="F86" s="309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0" t="s">
        <v>38</v>
      </c>
      <c r="B101" s="311"/>
      <c r="C101" s="312"/>
      <c r="D101" s="212">
        <f>SUM(B87:C100)</f>
        <v>0</v>
      </c>
    </row>
    <row r="102" spans="1:6" x14ac:dyDescent="0.3">
      <c r="A102" s="310" t="s">
        <v>342</v>
      </c>
      <c r="B102" s="311"/>
      <c r="C102" s="31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08" t="s">
        <v>238</v>
      </c>
      <c r="B105" s="309"/>
      <c r="C105" s="309"/>
      <c r="D105" s="309"/>
      <c r="E105" s="309"/>
      <c r="F105" s="309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0" t="s">
        <v>38</v>
      </c>
      <c r="B117" s="311"/>
      <c r="C117" s="312"/>
      <c r="D117" s="212">
        <f>SUM(B106:C116)</f>
        <v>0</v>
      </c>
      <c r="E117" s="37"/>
      <c r="F117" s="37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8" t="s">
        <v>208</v>
      </c>
      <c r="B120" s="309"/>
      <c r="C120" s="309"/>
      <c r="D120" s="309"/>
      <c r="E120" s="309"/>
      <c r="F120" s="309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0" t="s">
        <v>38</v>
      </c>
      <c r="B132" s="311"/>
      <c r="C132" s="312"/>
      <c r="D132" s="212">
        <f>SUM(B121:C131)</f>
        <v>0</v>
      </c>
    </row>
    <row r="133" spans="1:6" x14ac:dyDescent="0.3">
      <c r="A133" s="310" t="s">
        <v>342</v>
      </c>
      <c r="B133" s="311"/>
      <c r="C133" s="31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8" t="s">
        <v>78</v>
      </c>
      <c r="B135" s="309"/>
      <c r="C135" s="309"/>
      <c r="D135" s="309"/>
      <c r="E135" s="309"/>
      <c r="F135" s="309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0" t="s">
        <v>38</v>
      </c>
      <c r="B148" s="311"/>
      <c r="C148" s="312"/>
      <c r="D148" s="212">
        <f>SUM(B136:C147)</f>
        <v>0</v>
      </c>
    </row>
    <row r="149" spans="1:6" x14ac:dyDescent="0.3">
      <c r="A149" s="310" t="s">
        <v>342</v>
      </c>
      <c r="B149" s="311"/>
      <c r="C149" s="31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8" t="s">
        <v>243</v>
      </c>
      <c r="B151" s="309"/>
      <c r="C151" s="309"/>
      <c r="D151" s="309"/>
      <c r="E151" s="309"/>
      <c r="F151" s="309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0" t="s">
        <v>38</v>
      </c>
      <c r="B160" s="313"/>
      <c r="C160" s="314"/>
      <c r="D160" s="213">
        <f>SUM(B152:C159)</f>
        <v>0</v>
      </c>
    </row>
    <row r="161" spans="1:6" x14ac:dyDescent="0.3">
      <c r="A161" s="310" t="s">
        <v>342</v>
      </c>
      <c r="B161" s="311"/>
      <c r="C161" s="31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8" t="s">
        <v>85</v>
      </c>
      <c r="B163" s="309"/>
      <c r="C163" s="309"/>
      <c r="D163" s="309"/>
      <c r="E163" s="309"/>
      <c r="F163" s="309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0" t="s">
        <v>38</v>
      </c>
      <c r="B168" s="311"/>
      <c r="C168" s="312"/>
      <c r="D168" s="212">
        <f>SUM(B164:C167)</f>
        <v>0</v>
      </c>
    </row>
    <row r="169" spans="1:6" x14ac:dyDescent="0.3">
      <c r="A169" s="310" t="s">
        <v>342</v>
      </c>
      <c r="B169" s="311"/>
      <c r="C169" s="31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5" t="s">
        <v>17</v>
      </c>
      <c r="B171" s="316"/>
      <c r="C171" s="316"/>
      <c r="D171" s="316"/>
      <c r="E171" s="316"/>
      <c r="F171" s="316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0" t="s">
        <v>38</v>
      </c>
      <c r="B176" s="311"/>
      <c r="C176" s="312"/>
      <c r="D176" s="212">
        <f>SUM(B172:C175)</f>
        <v>0</v>
      </c>
    </row>
    <row r="177" spans="1:6" x14ac:dyDescent="0.3">
      <c r="A177" s="310" t="s">
        <v>342</v>
      </c>
      <c r="B177" s="311"/>
      <c r="C177" s="31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8" t="s">
        <v>87</v>
      </c>
      <c r="B179" s="309"/>
      <c r="C179" s="309"/>
      <c r="D179" s="309"/>
      <c r="E179" s="309"/>
      <c r="F179" s="309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0" t="s">
        <v>38</v>
      </c>
      <c r="B185" s="311"/>
      <c r="C185" s="312"/>
      <c r="D185" s="212">
        <f>SUM(B180:C184)</f>
        <v>0</v>
      </c>
    </row>
    <row r="186" spans="1:6" x14ac:dyDescent="0.3">
      <c r="A186" s="310" t="s">
        <v>342</v>
      </c>
      <c r="B186" s="311"/>
      <c r="C186" s="31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8" t="s">
        <v>242</v>
      </c>
      <c r="B188" s="309"/>
      <c r="C188" s="309"/>
      <c r="D188" s="309"/>
      <c r="E188" s="309"/>
      <c r="F188" s="309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0" t="s">
        <v>38</v>
      </c>
      <c r="B193" s="311"/>
      <c r="C193" s="312"/>
      <c r="D193" s="96">
        <f>SUM(B189:C192)</f>
        <v>0</v>
      </c>
    </row>
    <row r="194" spans="1:4" x14ac:dyDescent="0.3">
      <c r="A194" s="310" t="s">
        <v>342</v>
      </c>
      <c r="B194" s="311"/>
      <c r="C194" s="31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0LKANhm/1IXj4GNtjIwG1Y+qgZYPl0l5Yiv9/8AwHH0PMzC10aaxD6PV7m6fg4guwGDWmp0RRh+THD949UGg==" saltValue="2Av3EF3+UHiRI20c88s2UA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70" zoomScale="40" zoomScaleNormal="70" zoomScaleSheetLayoutView="40" workbookViewId="0">
      <selection activeCell="D496" activeCellId="12" sqref="D340:F344 D355:F362 D367:F378 D383:F387 D392:F398 D408:F414 D419:F428 D438:F441 D445:F447 D456:F460 D466:E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3"/>
      <c r="E1" s="303"/>
      <c r="F1" s="303"/>
      <c r="G1" s="303"/>
      <c r="H1" s="303"/>
      <c r="I1" s="303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4" t="s">
        <v>201</v>
      </c>
      <c r="B7" s="304"/>
      <c r="C7" s="304"/>
      <c r="D7" s="304"/>
      <c r="E7" s="304"/>
      <c r="F7" s="304"/>
      <c r="G7" s="211"/>
      <c r="H7" s="211"/>
      <c r="I7" s="211"/>
    </row>
    <row r="8" spans="1:9" ht="29.25" x14ac:dyDescent="0.45">
      <c r="A8" s="305" t="str">
        <f>'Page de garde'!D18</f>
        <v>Jupiter</v>
      </c>
      <c r="B8" s="305"/>
      <c r="C8" s="305"/>
      <c r="D8" s="305"/>
      <c r="E8" s="305"/>
      <c r="F8" s="305"/>
      <c r="G8" s="214"/>
      <c r="H8" s="214"/>
      <c r="I8" s="211"/>
    </row>
    <row r="9" spans="1:9" ht="24" x14ac:dyDescent="0.45">
      <c r="A9" s="38" t="s">
        <v>44</v>
      </c>
      <c r="B9" s="306"/>
      <c r="C9" s="306"/>
      <c r="D9" s="306"/>
      <c r="E9" s="306"/>
      <c r="F9" s="306"/>
      <c r="G9" s="214"/>
      <c r="H9" s="214"/>
      <c r="I9" s="211"/>
    </row>
    <row r="10" spans="1:9" ht="24" x14ac:dyDescent="0.45">
      <c r="A10" s="39" t="s">
        <v>46</v>
      </c>
      <c r="B10" s="307"/>
      <c r="C10" s="307"/>
      <c r="D10" s="307"/>
      <c r="E10" s="307"/>
      <c r="F10" s="307"/>
      <c r="G10" s="214"/>
      <c r="H10" s="214"/>
      <c r="I10" s="211"/>
    </row>
    <row r="11" spans="1:9" ht="24" x14ac:dyDescent="0.45">
      <c r="A11" s="38" t="s">
        <v>45</v>
      </c>
      <c r="B11" s="302"/>
      <c r="C11" s="302"/>
      <c r="D11" s="302"/>
      <c r="E11" s="302"/>
      <c r="F11" s="302"/>
      <c r="G11" s="214"/>
      <c r="H11" s="214"/>
      <c r="I11" s="211"/>
    </row>
    <row r="12" spans="1:9" ht="24" x14ac:dyDescent="0.45">
      <c r="A12" s="38" t="s">
        <v>276</v>
      </c>
      <c r="B12" s="295">
        <f>D505</f>
        <v>0</v>
      </c>
      <c r="C12" s="295"/>
      <c r="D12" s="295"/>
      <c r="E12" s="295"/>
      <c r="F12" s="295"/>
      <c r="G12" s="214"/>
      <c r="H12" s="214"/>
      <c r="I12" s="211"/>
    </row>
    <row r="13" spans="1:9" ht="22.5" x14ac:dyDescent="0.45">
      <c r="A13" s="35"/>
      <c r="B13" s="36"/>
      <c r="C13" s="36"/>
      <c r="D13" s="296"/>
      <c r="E13" s="296"/>
      <c r="F13" s="296"/>
      <c r="G13" s="296"/>
      <c r="H13" s="296"/>
      <c r="I13" s="3"/>
    </row>
    <row r="14" spans="1:9" ht="16.5" customHeight="1" x14ac:dyDescent="0.3">
      <c r="A14" s="297" t="s">
        <v>32</v>
      </c>
      <c r="B14" s="298" t="s">
        <v>33</v>
      </c>
      <c r="C14" s="298"/>
      <c r="D14" s="298" t="s">
        <v>48</v>
      </c>
      <c r="E14" s="299" t="s">
        <v>358</v>
      </c>
      <c r="F14" s="298" t="s">
        <v>214</v>
      </c>
      <c r="G14" s="36"/>
      <c r="H14" s="36"/>
    </row>
    <row r="15" spans="1:9" ht="16.5" customHeight="1" x14ac:dyDescent="0.3">
      <c r="A15" s="297"/>
      <c r="B15" s="76" t="s">
        <v>36</v>
      </c>
      <c r="C15" s="76" t="s">
        <v>35</v>
      </c>
      <c r="D15" s="298"/>
      <c r="E15" s="299"/>
      <c r="F15" s="298"/>
      <c r="G15" s="36"/>
      <c r="H15" s="36"/>
    </row>
    <row r="16" spans="1:9" ht="18" x14ac:dyDescent="0.35">
      <c r="A16" s="290" t="s">
        <v>0</v>
      </c>
      <c r="B16" s="290"/>
      <c r="C16" s="290"/>
      <c r="D16" s="290"/>
      <c r="E16" s="290"/>
      <c r="F16" s="29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0" t="s">
        <v>1</v>
      </c>
      <c r="B18" s="301"/>
      <c r="C18" s="301"/>
      <c r="D18" s="301"/>
      <c r="E18" s="301"/>
      <c r="F18" s="301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0" t="s">
        <v>137</v>
      </c>
      <c r="B43" s="290"/>
      <c r="C43" s="290"/>
      <c r="D43" s="290"/>
      <c r="E43" s="290"/>
      <c r="F43" s="29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3" t="s">
        <v>63</v>
      </c>
      <c r="B45" s="294"/>
      <c r="C45" s="294"/>
      <c r="D45" s="294"/>
      <c r="E45" s="294"/>
      <c r="F45" s="294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0" t="s">
        <v>129</v>
      </c>
      <c r="B99" s="290"/>
      <c r="C99" s="290"/>
      <c r="D99" s="290"/>
      <c r="E99" s="290"/>
      <c r="F99" s="29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3" t="s">
        <v>63</v>
      </c>
      <c r="B101" s="294"/>
      <c r="C101" s="294"/>
      <c r="D101" s="294"/>
      <c r="E101" s="294"/>
      <c r="F101" s="294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0" t="s">
        <v>130</v>
      </c>
      <c r="B152" s="290"/>
      <c r="C152" s="290"/>
      <c r="D152" s="290"/>
      <c r="E152" s="290"/>
      <c r="F152" s="29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3" t="s">
        <v>63</v>
      </c>
      <c r="B154" s="294"/>
      <c r="C154" s="294"/>
      <c r="D154" s="294"/>
      <c r="E154" s="294"/>
      <c r="F154" s="294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0" t="s">
        <v>167</v>
      </c>
      <c r="B192" s="290"/>
      <c r="C192" s="290"/>
      <c r="D192" s="290"/>
      <c r="E192" s="290"/>
      <c r="F192" s="29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3" t="s">
        <v>37</v>
      </c>
      <c r="B230" s="264"/>
      <c r="C230" s="265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27" t="s">
        <v>191</v>
      </c>
      <c r="B232" s="328"/>
      <c r="C232" s="328"/>
      <c r="D232" s="328"/>
      <c r="E232" s="328"/>
      <c r="F232" s="328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0" t="s">
        <v>78</v>
      </c>
      <c r="B248" s="290"/>
      <c r="C248" s="290"/>
      <c r="D248" s="290"/>
      <c r="E248" s="290"/>
      <c r="F248" s="29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0" t="s">
        <v>4</v>
      </c>
      <c r="B291" s="290"/>
      <c r="C291" s="290"/>
      <c r="D291" s="290"/>
      <c r="E291" s="290"/>
      <c r="F291" s="29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0" t="s">
        <v>21</v>
      </c>
      <c r="B324" s="290"/>
      <c r="C324" s="290"/>
      <c r="D324" s="290"/>
      <c r="E324" s="290"/>
      <c r="F324" s="29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0" t="s">
        <v>8</v>
      </c>
      <c r="B352" s="290"/>
      <c r="C352" s="290"/>
      <c r="D352" s="290"/>
      <c r="E352" s="290"/>
      <c r="F352" s="29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3" t="s">
        <v>113</v>
      </c>
      <c r="B354" s="294"/>
      <c r="C354" s="294"/>
      <c r="D354" s="294"/>
      <c r="E354" s="294"/>
      <c r="F354" s="294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1" t="s">
        <v>124</v>
      </c>
      <c r="B382" s="292"/>
      <c r="C382" s="292"/>
      <c r="D382" s="292"/>
      <c r="E382" s="292"/>
      <c r="F382" s="292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0" t="s">
        <v>125</v>
      </c>
      <c r="B405" s="290"/>
      <c r="C405" s="290"/>
      <c r="D405" s="290"/>
      <c r="E405" s="290"/>
      <c r="F405" s="29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3" t="s">
        <v>19</v>
      </c>
      <c r="B407" s="294"/>
      <c r="C407" s="294"/>
      <c r="D407" s="294"/>
      <c r="E407" s="294"/>
      <c r="F407" s="294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3" t="s">
        <v>122</v>
      </c>
      <c r="B418" s="294"/>
      <c r="C418" s="294"/>
      <c r="D418" s="294"/>
      <c r="E418" s="294"/>
      <c r="F418" s="294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0" t="s">
        <v>374</v>
      </c>
      <c r="B435" s="290"/>
      <c r="C435" s="290"/>
      <c r="D435" s="290"/>
      <c r="E435" s="290"/>
      <c r="F435" s="29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0" t="s">
        <v>180</v>
      </c>
      <c r="B454" s="290"/>
      <c r="C454" s="290"/>
      <c r="D454" s="290"/>
      <c r="E454" s="290"/>
      <c r="F454" s="29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0" t="s">
        <v>87</v>
      </c>
      <c r="B464" s="290"/>
      <c r="C464" s="290"/>
      <c r="D464" s="290"/>
      <c r="E464" s="290"/>
      <c r="F464" s="29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0" t="s">
        <v>151</v>
      </c>
      <c r="B473" s="290"/>
      <c r="C473" s="290"/>
      <c r="D473" s="290"/>
      <c r="E473" s="290"/>
      <c r="F473" s="29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0" t="s">
        <v>152</v>
      </c>
      <c r="B494" s="290"/>
      <c r="C494" s="290"/>
      <c r="D494" s="290"/>
      <c r="E494" s="290"/>
      <c r="F494" s="29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62" zoomScale="50" zoomScaleNormal="50" workbookViewId="0">
      <selection activeCell="D189" activeCellId="15" sqref="D17:F21 D26:F31 D36:F40 D45:F50 D55:F61 D67:E68 D66:F82 D87:F100 D106:F116 D121:F131 D136:F147 D152:F159 D164:F167 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0"/>
      <c r="E1" s="320"/>
      <c r="F1" s="320"/>
      <c r="G1" s="320"/>
      <c r="H1" s="320"/>
      <c r="I1" s="320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4" t="s">
        <v>52</v>
      </c>
      <c r="B6" s="304"/>
      <c r="C6" s="304"/>
      <c r="D6" s="304"/>
      <c r="E6" s="304"/>
      <c r="F6" s="304"/>
      <c r="G6" s="214"/>
      <c r="H6" s="214"/>
      <c r="I6" s="214"/>
    </row>
    <row r="7" spans="1:9" s="36" customFormat="1" ht="21.75" customHeight="1" x14ac:dyDescent="0.45">
      <c r="A7" s="305" t="str">
        <f>'A1 Exploitation'!A8:F8</f>
        <v>CM Ksour essef</v>
      </c>
      <c r="B7" s="305"/>
      <c r="C7" s="305"/>
      <c r="D7" s="305"/>
      <c r="E7" s="305"/>
      <c r="F7" s="305"/>
      <c r="G7" s="214"/>
      <c r="H7" s="214"/>
      <c r="I7" s="214"/>
    </row>
    <row r="8" spans="1:9" s="36" customFormat="1" ht="24" x14ac:dyDescent="0.45">
      <c r="A8" s="38" t="s">
        <v>44</v>
      </c>
      <c r="B8" s="321">
        <f>'A3 Exploitation'!B9:F9</f>
        <v>0</v>
      </c>
      <c r="C8" s="321"/>
      <c r="D8" s="321"/>
      <c r="E8" s="321"/>
      <c r="F8" s="321"/>
      <c r="G8" s="214"/>
      <c r="H8" s="214"/>
      <c r="I8" s="214"/>
    </row>
    <row r="9" spans="1:9" s="36" customFormat="1" ht="24" x14ac:dyDescent="0.45">
      <c r="A9" s="39" t="s">
        <v>46</v>
      </c>
      <c r="B9" s="322">
        <f>'A3 Exploitation'!B10:F10</f>
        <v>0</v>
      </c>
      <c r="C9" s="322"/>
      <c r="D9" s="322"/>
      <c r="E9" s="322"/>
      <c r="F9" s="322"/>
      <c r="G9" s="214"/>
      <c r="H9" s="214"/>
      <c r="I9" s="214"/>
    </row>
    <row r="10" spans="1:9" s="36" customFormat="1" ht="24" x14ac:dyDescent="0.45">
      <c r="A10" s="38" t="s">
        <v>45</v>
      </c>
      <c r="B10" s="319">
        <f>'A3 Exploitation'!B11:F11</f>
        <v>0</v>
      </c>
      <c r="C10" s="319"/>
      <c r="D10" s="319"/>
      <c r="E10" s="319"/>
      <c r="F10" s="319"/>
      <c r="G10" s="214"/>
      <c r="H10" s="214"/>
      <c r="I10" s="214"/>
    </row>
    <row r="11" spans="1:9" s="36" customFormat="1" ht="24" x14ac:dyDescent="0.45">
      <c r="A11" s="38" t="s">
        <v>341</v>
      </c>
      <c r="B11" s="323">
        <f>D198</f>
        <v>0</v>
      </c>
      <c r="C11" s="323"/>
      <c r="D11" s="323"/>
      <c r="E11" s="323"/>
      <c r="F11" s="323"/>
      <c r="G11" s="214"/>
      <c r="H11" s="214"/>
      <c r="I11" s="214"/>
    </row>
    <row r="12" spans="1:9" s="36" customFormat="1" ht="22.5" x14ac:dyDescent="0.45">
      <c r="A12" s="35"/>
      <c r="D12" s="296"/>
      <c r="E12" s="296"/>
      <c r="F12" s="296"/>
      <c r="G12" s="296"/>
      <c r="H12" s="296"/>
      <c r="I12" s="40"/>
    </row>
    <row r="13" spans="1:9" s="36" customFormat="1" ht="11.25" customHeight="1" x14ac:dyDescent="0.3">
      <c r="A13" s="297" t="s">
        <v>32</v>
      </c>
      <c r="B13" s="298" t="s">
        <v>33</v>
      </c>
      <c r="C13" s="298"/>
      <c r="D13" s="298" t="s">
        <v>48</v>
      </c>
      <c r="E13" s="298" t="s">
        <v>213</v>
      </c>
      <c r="F13" s="298" t="s">
        <v>214</v>
      </c>
    </row>
    <row r="14" spans="1:9" s="36" customFormat="1" ht="12.75" customHeight="1" x14ac:dyDescent="0.3">
      <c r="A14" s="297"/>
      <c r="B14" s="69" t="s">
        <v>36</v>
      </c>
      <c r="C14" s="69" t="s">
        <v>35</v>
      </c>
      <c r="D14" s="298"/>
      <c r="E14" s="298"/>
      <c r="F14" s="298"/>
    </row>
    <row r="15" spans="1:9" x14ac:dyDescent="0.3">
      <c r="A15" s="41"/>
      <c r="B15" s="41"/>
      <c r="C15" s="41"/>
      <c r="D15" s="41"/>
    </row>
    <row r="16" spans="1:9" ht="19.5" x14ac:dyDescent="0.4">
      <c r="A16" s="324" t="s">
        <v>0</v>
      </c>
      <c r="B16" s="325"/>
      <c r="C16" s="325"/>
      <c r="D16" s="325"/>
      <c r="E16" s="325"/>
      <c r="F16" s="325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6" t="s">
        <v>38</v>
      </c>
      <c r="B22" s="313"/>
      <c r="C22" s="314"/>
      <c r="D22" s="213">
        <f>SUM(B17:C21)</f>
        <v>0</v>
      </c>
    </row>
    <row r="23" spans="1:6" x14ac:dyDescent="0.3">
      <c r="A23" s="310" t="s">
        <v>342</v>
      </c>
      <c r="B23" s="311"/>
      <c r="C23" s="31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8" t="s">
        <v>4</v>
      </c>
      <c r="B25" s="309"/>
      <c r="C25" s="309"/>
      <c r="D25" s="309"/>
      <c r="E25" s="309"/>
      <c r="F25" s="309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0" t="s">
        <v>38</v>
      </c>
      <c r="B32" s="311"/>
      <c r="C32" s="312"/>
      <c r="D32" s="212">
        <f>SUM(B26:C31)</f>
        <v>0</v>
      </c>
    </row>
    <row r="33" spans="1:7" x14ac:dyDescent="0.3">
      <c r="A33" s="310" t="s">
        <v>342</v>
      </c>
      <c r="B33" s="311"/>
      <c r="C33" s="312"/>
      <c r="D33" s="64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08" t="s">
        <v>246</v>
      </c>
      <c r="B35" s="309"/>
      <c r="C35" s="309"/>
      <c r="D35" s="309"/>
      <c r="E35" s="309"/>
      <c r="F35" s="309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  <c r="G36" s="237"/>
    </row>
    <row r="37" spans="1:7" s="50" customFormat="1" x14ac:dyDescent="0.3">
      <c r="A37" s="41" t="s">
        <v>264</v>
      </c>
      <c r="B37" s="219">
        <v>0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0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0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0</v>
      </c>
      <c r="C40" s="41"/>
      <c r="D40" s="223"/>
      <c r="E40" s="219"/>
      <c r="F40" s="219"/>
    </row>
    <row r="41" spans="1:7" s="50" customFormat="1" x14ac:dyDescent="0.3">
      <c r="A41" s="310" t="s">
        <v>38</v>
      </c>
      <c r="B41" s="311"/>
      <c r="C41" s="312"/>
      <c r="D41" s="212">
        <f>SUM(B36:C40)</f>
        <v>0</v>
      </c>
      <c r="E41" s="37"/>
      <c r="F41" s="37"/>
    </row>
    <row r="42" spans="1:7" s="50" customFormat="1" x14ac:dyDescent="0.3">
      <c r="A42" s="310" t="s">
        <v>342</v>
      </c>
      <c r="B42" s="311"/>
      <c r="C42" s="312"/>
      <c r="D42" s="64">
        <f>D41/(COUNT(B36:C40)*2)</f>
        <v>0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17" t="s">
        <v>21</v>
      </c>
      <c r="B44" s="318"/>
      <c r="C44" s="318"/>
      <c r="D44" s="318"/>
      <c r="E44" s="318"/>
      <c r="F44" s="318"/>
    </row>
    <row r="45" spans="1:7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7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0" t="s">
        <v>38</v>
      </c>
      <c r="B51" s="311"/>
      <c r="C51" s="312"/>
      <c r="D51" s="212">
        <f>SUM(B45:C50)</f>
        <v>0</v>
      </c>
    </row>
    <row r="52" spans="1:6" x14ac:dyDescent="0.3">
      <c r="A52" s="310" t="s">
        <v>342</v>
      </c>
      <c r="B52" s="311"/>
      <c r="C52" s="31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8" t="s">
        <v>8</v>
      </c>
      <c r="B54" s="309"/>
      <c r="C54" s="309"/>
      <c r="D54" s="309"/>
      <c r="E54" s="309"/>
      <c r="F54" s="309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0" t="s">
        <v>38</v>
      </c>
      <c r="B62" s="311"/>
      <c r="C62" s="312"/>
      <c r="D62" s="212">
        <f>SUM(B55:C61)</f>
        <v>0</v>
      </c>
    </row>
    <row r="63" spans="1:6" x14ac:dyDescent="0.3">
      <c r="A63" s="310" t="s">
        <v>342</v>
      </c>
      <c r="B63" s="311"/>
      <c r="C63" s="31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8" t="s">
        <v>143</v>
      </c>
      <c r="B65" s="309"/>
      <c r="C65" s="309"/>
      <c r="D65" s="309"/>
      <c r="E65" s="309"/>
      <c r="F65" s="309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0" t="s">
        <v>38</v>
      </c>
      <c r="B83" s="311"/>
      <c r="C83" s="312"/>
      <c r="D83" s="212">
        <f>SUM(B66:C82)</f>
        <v>0</v>
      </c>
    </row>
    <row r="84" spans="1:6" x14ac:dyDescent="0.3">
      <c r="A84" s="310" t="s">
        <v>342</v>
      </c>
      <c r="B84" s="311"/>
      <c r="C84" s="31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8" t="s">
        <v>237</v>
      </c>
      <c r="B86" s="309"/>
      <c r="C86" s="309"/>
      <c r="D86" s="309"/>
      <c r="E86" s="309"/>
      <c r="F86" s="309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0" t="s">
        <v>38</v>
      </c>
      <c r="B101" s="311"/>
      <c r="C101" s="312"/>
      <c r="D101" s="212">
        <f>SUM(B87:C100)</f>
        <v>0</v>
      </c>
    </row>
    <row r="102" spans="1:6" x14ac:dyDescent="0.3">
      <c r="A102" s="310" t="s">
        <v>342</v>
      </c>
      <c r="B102" s="311"/>
      <c r="C102" s="31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08" t="s">
        <v>238</v>
      </c>
      <c r="B105" s="309"/>
      <c r="C105" s="309"/>
      <c r="D105" s="309"/>
      <c r="E105" s="309"/>
      <c r="F105" s="309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0" t="s">
        <v>38</v>
      </c>
      <c r="B117" s="311"/>
      <c r="C117" s="312"/>
      <c r="D117" s="212">
        <f>SUM(B106:C116)</f>
        <v>0</v>
      </c>
      <c r="E117" s="37"/>
      <c r="F117" s="37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8" t="s">
        <v>208</v>
      </c>
      <c r="B120" s="309"/>
      <c r="C120" s="309"/>
      <c r="D120" s="309"/>
      <c r="E120" s="309"/>
      <c r="F120" s="309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0" t="s">
        <v>38</v>
      </c>
      <c r="B132" s="311"/>
      <c r="C132" s="312"/>
      <c r="D132" s="212">
        <f>SUM(B121:C131)</f>
        <v>0</v>
      </c>
    </row>
    <row r="133" spans="1:6" x14ac:dyDescent="0.3">
      <c r="A133" s="310" t="s">
        <v>342</v>
      </c>
      <c r="B133" s="311"/>
      <c r="C133" s="31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8" t="s">
        <v>78</v>
      </c>
      <c r="B135" s="309"/>
      <c r="C135" s="309"/>
      <c r="D135" s="309"/>
      <c r="E135" s="309"/>
      <c r="F135" s="309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0" t="s">
        <v>38</v>
      </c>
      <c r="B148" s="311"/>
      <c r="C148" s="312"/>
      <c r="D148" s="212">
        <f>SUM(B136:C147)</f>
        <v>0</v>
      </c>
    </row>
    <row r="149" spans="1:6" x14ac:dyDescent="0.3">
      <c r="A149" s="310" t="s">
        <v>342</v>
      </c>
      <c r="B149" s="311"/>
      <c r="C149" s="31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8" t="s">
        <v>243</v>
      </c>
      <c r="B151" s="309"/>
      <c r="C151" s="309"/>
      <c r="D151" s="309"/>
      <c r="E151" s="309"/>
      <c r="F151" s="309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0" t="s">
        <v>38</v>
      </c>
      <c r="B160" s="313"/>
      <c r="C160" s="314"/>
      <c r="D160" s="213">
        <f>SUM(B152:C159)</f>
        <v>0</v>
      </c>
    </row>
    <row r="161" spans="1:6" x14ac:dyDescent="0.3">
      <c r="A161" s="310" t="s">
        <v>342</v>
      </c>
      <c r="B161" s="311"/>
      <c r="C161" s="31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8" t="s">
        <v>85</v>
      </c>
      <c r="B163" s="309"/>
      <c r="C163" s="309"/>
      <c r="D163" s="309"/>
      <c r="E163" s="309"/>
      <c r="F163" s="309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0" t="s">
        <v>38</v>
      </c>
      <c r="B168" s="311"/>
      <c r="C168" s="312"/>
      <c r="D168" s="212">
        <f>SUM(B164:C167)</f>
        <v>0</v>
      </c>
    </row>
    <row r="169" spans="1:6" x14ac:dyDescent="0.3">
      <c r="A169" s="310" t="s">
        <v>342</v>
      </c>
      <c r="B169" s="311"/>
      <c r="C169" s="31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5" t="s">
        <v>17</v>
      </c>
      <c r="B171" s="316"/>
      <c r="C171" s="316"/>
      <c r="D171" s="316"/>
      <c r="E171" s="316"/>
      <c r="F171" s="316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0" t="s">
        <v>38</v>
      </c>
      <c r="B176" s="311"/>
      <c r="C176" s="312"/>
      <c r="D176" s="212">
        <f>SUM(B172:C175)</f>
        <v>0</v>
      </c>
    </row>
    <row r="177" spans="1:6" x14ac:dyDescent="0.3">
      <c r="A177" s="310" t="s">
        <v>342</v>
      </c>
      <c r="B177" s="311"/>
      <c r="C177" s="31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8" t="s">
        <v>87</v>
      </c>
      <c r="B179" s="309"/>
      <c r="C179" s="309"/>
      <c r="D179" s="309"/>
      <c r="E179" s="309"/>
      <c r="F179" s="309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0" t="s">
        <v>38</v>
      </c>
      <c r="B185" s="311"/>
      <c r="C185" s="312"/>
      <c r="D185" s="212">
        <f>SUM(B180:C184)</f>
        <v>0</v>
      </c>
    </row>
    <row r="186" spans="1:6" x14ac:dyDescent="0.3">
      <c r="A186" s="310" t="s">
        <v>342</v>
      </c>
      <c r="B186" s="311"/>
      <c r="C186" s="31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8" t="s">
        <v>242</v>
      </c>
      <c r="B188" s="309"/>
      <c r="C188" s="309"/>
      <c r="D188" s="309"/>
      <c r="E188" s="309"/>
      <c r="F188" s="309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0" t="s">
        <v>38</v>
      </c>
      <c r="B193" s="311"/>
      <c r="C193" s="312"/>
      <c r="D193" s="96">
        <f>SUM(B189:C192)</f>
        <v>0</v>
      </c>
    </row>
    <row r="194" spans="1:4" x14ac:dyDescent="0.3">
      <c r="A194" s="310" t="s">
        <v>342</v>
      </c>
      <c r="B194" s="311"/>
      <c r="C194" s="31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3"/>
      <c r="E1" s="303"/>
      <c r="F1" s="303"/>
      <c r="G1" s="303"/>
      <c r="H1" s="303"/>
      <c r="I1" s="303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4" t="s">
        <v>201</v>
      </c>
      <c r="B7" s="304"/>
      <c r="C7" s="304"/>
      <c r="D7" s="304"/>
      <c r="E7" s="304"/>
      <c r="F7" s="304"/>
      <c r="G7" s="211"/>
      <c r="H7" s="211"/>
      <c r="I7" s="211"/>
    </row>
    <row r="8" spans="1:9" ht="29.25" x14ac:dyDescent="0.45">
      <c r="A8" s="305" t="str">
        <f>'Page de garde'!D18</f>
        <v>Jupiter</v>
      </c>
      <c r="B8" s="305"/>
      <c r="C8" s="305"/>
      <c r="D8" s="305"/>
      <c r="E8" s="305"/>
      <c r="F8" s="305"/>
      <c r="G8" s="214"/>
      <c r="H8" s="214"/>
      <c r="I8" s="211"/>
    </row>
    <row r="9" spans="1:9" ht="24" x14ac:dyDescent="0.45">
      <c r="A9" s="38" t="s">
        <v>44</v>
      </c>
      <c r="B9" s="306"/>
      <c r="C9" s="306"/>
      <c r="D9" s="306"/>
      <c r="E9" s="306"/>
      <c r="F9" s="306"/>
      <c r="G9" s="214"/>
      <c r="H9" s="214"/>
      <c r="I9" s="211"/>
    </row>
    <row r="10" spans="1:9" ht="24" x14ac:dyDescent="0.45">
      <c r="A10" s="39" t="s">
        <v>46</v>
      </c>
      <c r="B10" s="307"/>
      <c r="C10" s="307"/>
      <c r="D10" s="307"/>
      <c r="E10" s="307"/>
      <c r="F10" s="307"/>
      <c r="G10" s="214"/>
      <c r="H10" s="214"/>
      <c r="I10" s="211"/>
    </row>
    <row r="11" spans="1:9" ht="24" x14ac:dyDescent="0.45">
      <c r="A11" s="38" t="s">
        <v>45</v>
      </c>
      <c r="B11" s="302"/>
      <c r="C11" s="302"/>
      <c r="D11" s="302"/>
      <c r="E11" s="302"/>
      <c r="F11" s="302"/>
      <c r="G11" s="214"/>
      <c r="H11" s="214"/>
      <c r="I11" s="211"/>
    </row>
    <row r="12" spans="1:9" ht="24" x14ac:dyDescent="0.45">
      <c r="A12" s="38" t="s">
        <v>276</v>
      </c>
      <c r="B12" s="295">
        <f>D505</f>
        <v>0</v>
      </c>
      <c r="C12" s="295"/>
      <c r="D12" s="295"/>
      <c r="E12" s="295"/>
      <c r="F12" s="295"/>
      <c r="G12" s="214"/>
      <c r="H12" s="214"/>
      <c r="I12" s="211"/>
    </row>
    <row r="13" spans="1:9" ht="22.5" x14ac:dyDescent="0.45">
      <c r="A13" s="35"/>
      <c r="B13" s="36"/>
      <c r="C13" s="36"/>
      <c r="D13" s="296"/>
      <c r="E13" s="296"/>
      <c r="F13" s="296"/>
      <c r="G13" s="296"/>
      <c r="H13" s="296"/>
      <c r="I13" s="3"/>
    </row>
    <row r="14" spans="1:9" ht="16.5" customHeight="1" x14ac:dyDescent="0.3">
      <c r="A14" s="297" t="s">
        <v>32</v>
      </c>
      <c r="B14" s="298" t="s">
        <v>33</v>
      </c>
      <c r="C14" s="298"/>
      <c r="D14" s="298" t="s">
        <v>48</v>
      </c>
      <c r="E14" s="299" t="s">
        <v>358</v>
      </c>
      <c r="F14" s="298" t="s">
        <v>214</v>
      </c>
      <c r="G14" s="36"/>
      <c r="H14" s="36"/>
    </row>
    <row r="15" spans="1:9" ht="16.5" customHeight="1" x14ac:dyDescent="0.3">
      <c r="A15" s="297"/>
      <c r="B15" s="76" t="s">
        <v>36</v>
      </c>
      <c r="C15" s="76" t="s">
        <v>35</v>
      </c>
      <c r="D15" s="298"/>
      <c r="E15" s="299"/>
      <c r="F15" s="298"/>
      <c r="G15" s="36"/>
      <c r="H15" s="36"/>
    </row>
    <row r="16" spans="1:9" ht="18" x14ac:dyDescent="0.35">
      <c r="A16" s="290" t="s">
        <v>0</v>
      </c>
      <c r="B16" s="290"/>
      <c r="C16" s="290"/>
      <c r="D16" s="290"/>
      <c r="E16" s="290"/>
      <c r="F16" s="29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0" t="s">
        <v>1</v>
      </c>
      <c r="B18" s="301"/>
      <c r="C18" s="301"/>
      <c r="D18" s="301"/>
      <c r="E18" s="301"/>
      <c r="F18" s="301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1" t="s">
        <v>18</v>
      </c>
      <c r="B26" s="292"/>
      <c r="C26" s="292"/>
      <c r="D26" s="292"/>
      <c r="E26" s="292"/>
      <c r="F26" s="292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0" t="s">
        <v>137</v>
      </c>
      <c r="B43" s="290"/>
      <c r="C43" s="290"/>
      <c r="D43" s="290"/>
      <c r="E43" s="290"/>
      <c r="F43" s="29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3" t="s">
        <v>63</v>
      </c>
      <c r="B45" s="294"/>
      <c r="C45" s="294"/>
      <c r="D45" s="294"/>
      <c r="E45" s="294"/>
      <c r="F45" s="294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1" t="s">
        <v>65</v>
      </c>
      <c r="B57" s="292"/>
      <c r="C57" s="292"/>
      <c r="D57" s="292"/>
      <c r="E57" s="292"/>
      <c r="F57" s="292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1" t="s">
        <v>25</v>
      </c>
      <c r="B84" s="292"/>
      <c r="C84" s="292"/>
      <c r="D84" s="292"/>
      <c r="E84" s="292"/>
      <c r="F84" s="292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0" t="s">
        <v>129</v>
      </c>
      <c r="B99" s="290"/>
      <c r="C99" s="290"/>
      <c r="D99" s="290"/>
      <c r="E99" s="290"/>
      <c r="F99" s="29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3" t="s">
        <v>63</v>
      </c>
      <c r="B101" s="294"/>
      <c r="C101" s="294"/>
      <c r="D101" s="294"/>
      <c r="E101" s="294"/>
      <c r="F101" s="294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1" t="s">
        <v>133</v>
      </c>
      <c r="B113" s="292"/>
      <c r="C113" s="292"/>
      <c r="D113" s="292"/>
      <c r="E113" s="292"/>
      <c r="F113" s="292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1" t="s">
        <v>73</v>
      </c>
      <c r="B137" s="292"/>
      <c r="C137" s="292"/>
      <c r="D137" s="292"/>
      <c r="E137" s="292"/>
      <c r="F137" s="292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0" t="s">
        <v>130</v>
      </c>
      <c r="B152" s="290"/>
      <c r="C152" s="290"/>
      <c r="D152" s="290"/>
      <c r="E152" s="290"/>
      <c r="F152" s="29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3" t="s">
        <v>63</v>
      </c>
      <c r="B154" s="294"/>
      <c r="C154" s="294"/>
      <c r="D154" s="294"/>
      <c r="E154" s="294"/>
      <c r="F154" s="294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1" t="s">
        <v>134</v>
      </c>
      <c r="B166" s="292"/>
      <c r="C166" s="292"/>
      <c r="D166" s="292"/>
      <c r="E166" s="292"/>
      <c r="F166" s="292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0" t="s">
        <v>167</v>
      </c>
      <c r="B192" s="290"/>
      <c r="C192" s="290"/>
      <c r="D192" s="290"/>
      <c r="E192" s="290"/>
      <c r="F192" s="29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1" t="s">
        <v>158</v>
      </c>
      <c r="B194" s="292"/>
      <c r="C194" s="292"/>
      <c r="D194" s="292"/>
      <c r="E194" s="292"/>
      <c r="F194" s="292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1" t="s">
        <v>76</v>
      </c>
      <c r="B209" s="292"/>
      <c r="C209" s="292"/>
      <c r="D209" s="292"/>
      <c r="E209" s="292"/>
      <c r="F209" s="292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1" t="s">
        <v>191</v>
      </c>
      <c r="B232" s="292"/>
      <c r="C232" s="292"/>
      <c r="D232" s="292"/>
      <c r="E232" s="292"/>
      <c r="F232" s="292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0" t="s">
        <v>78</v>
      </c>
      <c r="B248" s="290"/>
      <c r="C248" s="290"/>
      <c r="D248" s="290"/>
      <c r="E248" s="290"/>
      <c r="F248" s="29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1" t="s">
        <v>79</v>
      </c>
      <c r="B250" s="292"/>
      <c r="C250" s="292"/>
      <c r="D250" s="292"/>
      <c r="E250" s="292"/>
      <c r="F250" s="292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1" t="s">
        <v>81</v>
      </c>
      <c r="B266" s="292"/>
      <c r="C266" s="292"/>
      <c r="D266" s="292"/>
      <c r="E266" s="292"/>
      <c r="F266" s="292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0" t="s">
        <v>4</v>
      </c>
      <c r="B291" s="290"/>
      <c r="C291" s="290"/>
      <c r="D291" s="290"/>
      <c r="E291" s="290"/>
      <c r="F291" s="29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1" t="s">
        <v>19</v>
      </c>
      <c r="B293" s="292"/>
      <c r="C293" s="292"/>
      <c r="D293" s="292"/>
      <c r="E293" s="292"/>
      <c r="F293" s="292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1" t="s">
        <v>122</v>
      </c>
      <c r="B305" s="292"/>
      <c r="C305" s="292"/>
      <c r="D305" s="292"/>
      <c r="E305" s="292"/>
      <c r="F305" s="292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0" t="s">
        <v>21</v>
      </c>
      <c r="B324" s="290"/>
      <c r="C324" s="290"/>
      <c r="D324" s="290"/>
      <c r="E324" s="290"/>
      <c r="F324" s="29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1" t="s">
        <v>12</v>
      </c>
      <c r="B326" s="292"/>
      <c r="C326" s="292"/>
      <c r="D326" s="292"/>
      <c r="E326" s="292"/>
      <c r="F326" s="292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1" t="s">
        <v>25</v>
      </c>
      <c r="B339" s="292"/>
      <c r="C339" s="292"/>
      <c r="D339" s="292"/>
      <c r="E339" s="292"/>
      <c r="F339" s="292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0" t="s">
        <v>8</v>
      </c>
      <c r="B352" s="290"/>
      <c r="C352" s="290"/>
      <c r="D352" s="290"/>
      <c r="E352" s="290"/>
      <c r="F352" s="29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3" t="s">
        <v>113</v>
      </c>
      <c r="B354" s="294"/>
      <c r="C354" s="294"/>
      <c r="D354" s="294"/>
      <c r="E354" s="294"/>
      <c r="F354" s="294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1" t="s">
        <v>25</v>
      </c>
      <c r="B366" s="292"/>
      <c r="C366" s="292"/>
      <c r="D366" s="292"/>
      <c r="E366" s="292"/>
      <c r="F366" s="292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3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1" t="s">
        <v>124</v>
      </c>
      <c r="B382" s="292"/>
      <c r="C382" s="292"/>
      <c r="D382" s="292"/>
      <c r="E382" s="292"/>
      <c r="F382" s="292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1" t="s">
        <v>29</v>
      </c>
      <c r="B391" s="292"/>
      <c r="C391" s="292"/>
      <c r="D391" s="292"/>
      <c r="E391" s="292"/>
      <c r="F391" s="292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0" t="s">
        <v>125</v>
      </c>
      <c r="B405" s="290"/>
      <c r="C405" s="290"/>
      <c r="D405" s="290"/>
      <c r="E405" s="290"/>
      <c r="F405" s="29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3" t="s">
        <v>19</v>
      </c>
      <c r="B407" s="294"/>
      <c r="C407" s="294"/>
      <c r="D407" s="294"/>
      <c r="E407" s="294"/>
      <c r="F407" s="294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3" t="s">
        <v>122</v>
      </c>
      <c r="B418" s="294"/>
      <c r="C418" s="294"/>
      <c r="D418" s="294"/>
      <c r="E418" s="294"/>
      <c r="F418" s="294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0" t="s">
        <v>374</v>
      </c>
      <c r="B435" s="290"/>
      <c r="C435" s="290"/>
      <c r="D435" s="290"/>
      <c r="E435" s="290"/>
      <c r="F435" s="29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1" t="s">
        <v>375</v>
      </c>
      <c r="B437" s="292"/>
      <c r="C437" s="292"/>
      <c r="D437" s="292"/>
      <c r="E437" s="292"/>
      <c r="F437" s="292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1" t="s">
        <v>31</v>
      </c>
      <c r="B444" s="292"/>
      <c r="C444" s="292"/>
      <c r="D444" s="292"/>
      <c r="E444" s="292"/>
      <c r="F444" s="292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0" t="s">
        <v>180</v>
      </c>
      <c r="B454" s="290"/>
      <c r="C454" s="290"/>
      <c r="D454" s="290"/>
      <c r="E454" s="290"/>
      <c r="F454" s="29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0" t="s">
        <v>87</v>
      </c>
      <c r="B464" s="290"/>
      <c r="C464" s="290"/>
      <c r="D464" s="290"/>
      <c r="E464" s="290"/>
      <c r="F464" s="29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0" t="s">
        <v>151</v>
      </c>
      <c r="B473" s="290"/>
      <c r="C473" s="290"/>
      <c r="D473" s="290"/>
      <c r="E473" s="290"/>
      <c r="F473" s="29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0" t="s">
        <v>152</v>
      </c>
      <c r="B494" s="290"/>
      <c r="C494" s="290"/>
      <c r="D494" s="290"/>
      <c r="E494" s="290"/>
      <c r="F494" s="29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0"/>
      <c r="E1" s="320"/>
      <c r="F1" s="320"/>
      <c r="G1" s="320"/>
      <c r="H1" s="320"/>
      <c r="I1" s="320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4" t="s">
        <v>52</v>
      </c>
      <c r="B6" s="304"/>
      <c r="C6" s="304"/>
      <c r="D6" s="304"/>
      <c r="E6" s="304"/>
      <c r="F6" s="304"/>
      <c r="G6" s="214"/>
      <c r="H6" s="214"/>
      <c r="I6" s="214"/>
    </row>
    <row r="7" spans="1:9" s="36" customFormat="1" ht="21.75" customHeight="1" x14ac:dyDescent="0.45">
      <c r="A7" s="305" t="str">
        <f>'A1 Exploitation'!A8:F8</f>
        <v>CM Ksour essef</v>
      </c>
      <c r="B7" s="305"/>
      <c r="C7" s="305"/>
      <c r="D7" s="305"/>
      <c r="E7" s="305"/>
      <c r="F7" s="305"/>
      <c r="G7" s="214"/>
      <c r="H7" s="214"/>
      <c r="I7" s="214"/>
    </row>
    <row r="8" spans="1:9" s="36" customFormat="1" ht="24" x14ac:dyDescent="0.45">
      <c r="A8" s="38" t="s">
        <v>44</v>
      </c>
      <c r="B8" s="321">
        <f>'A4 Exploitation'!B9:F9</f>
        <v>0</v>
      </c>
      <c r="C8" s="321"/>
      <c r="D8" s="321"/>
      <c r="E8" s="321"/>
      <c r="F8" s="321"/>
      <c r="G8" s="214"/>
      <c r="H8" s="214"/>
      <c r="I8" s="214"/>
    </row>
    <row r="9" spans="1:9" s="36" customFormat="1" ht="24" x14ac:dyDescent="0.45">
      <c r="A9" s="39" t="s">
        <v>46</v>
      </c>
      <c r="B9" s="322">
        <f>'A4 Exploitation'!B10:F10</f>
        <v>0</v>
      </c>
      <c r="C9" s="322"/>
      <c r="D9" s="322"/>
      <c r="E9" s="322"/>
      <c r="F9" s="322"/>
      <c r="G9" s="214"/>
      <c r="H9" s="214"/>
      <c r="I9" s="214"/>
    </row>
    <row r="10" spans="1:9" s="36" customFormat="1" ht="24" x14ac:dyDescent="0.45">
      <c r="A10" s="38" t="s">
        <v>45</v>
      </c>
      <c r="B10" s="319">
        <f>'A4 Exploitation'!B11:F11</f>
        <v>0</v>
      </c>
      <c r="C10" s="319"/>
      <c r="D10" s="319"/>
      <c r="E10" s="319"/>
      <c r="F10" s="319"/>
      <c r="G10" s="214"/>
      <c r="H10" s="214"/>
      <c r="I10" s="214"/>
    </row>
    <row r="11" spans="1:9" s="36" customFormat="1" ht="24" x14ac:dyDescent="0.45">
      <c r="A11" s="38" t="s">
        <v>341</v>
      </c>
      <c r="B11" s="329">
        <f>D198</f>
        <v>0</v>
      </c>
      <c r="C11" s="329"/>
      <c r="D11" s="329"/>
      <c r="E11" s="329"/>
      <c r="F11" s="329"/>
      <c r="G11" s="214"/>
      <c r="H11" s="214"/>
      <c r="I11" s="214"/>
    </row>
    <row r="12" spans="1:9" s="36" customFormat="1" ht="22.5" x14ac:dyDescent="0.45">
      <c r="A12" s="35"/>
      <c r="D12" s="296"/>
      <c r="E12" s="296"/>
      <c r="F12" s="296"/>
      <c r="G12" s="296"/>
      <c r="H12" s="296"/>
      <c r="I12" s="40"/>
    </row>
    <row r="13" spans="1:9" s="36" customFormat="1" ht="11.25" customHeight="1" x14ac:dyDescent="0.3">
      <c r="A13" s="297" t="s">
        <v>32</v>
      </c>
      <c r="B13" s="298" t="s">
        <v>33</v>
      </c>
      <c r="C13" s="298"/>
      <c r="D13" s="298" t="s">
        <v>48</v>
      </c>
      <c r="E13" s="298" t="s">
        <v>213</v>
      </c>
      <c r="F13" s="298" t="s">
        <v>214</v>
      </c>
    </row>
    <row r="14" spans="1:9" s="36" customFormat="1" ht="12.75" customHeight="1" x14ac:dyDescent="0.3">
      <c r="A14" s="297"/>
      <c r="B14" s="69" t="s">
        <v>36</v>
      </c>
      <c r="C14" s="69" t="s">
        <v>35</v>
      </c>
      <c r="D14" s="298"/>
      <c r="E14" s="298"/>
      <c r="F14" s="298"/>
    </row>
    <row r="15" spans="1:9" x14ac:dyDescent="0.3">
      <c r="A15" s="41"/>
      <c r="B15" s="41"/>
      <c r="C15" s="41"/>
      <c r="D15" s="41"/>
    </row>
    <row r="16" spans="1:9" ht="19.5" x14ac:dyDescent="0.4">
      <c r="A16" s="324" t="s">
        <v>0</v>
      </c>
      <c r="B16" s="325"/>
      <c r="C16" s="325"/>
      <c r="D16" s="325"/>
      <c r="E16" s="325"/>
      <c r="F16" s="325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6" t="s">
        <v>38</v>
      </c>
      <c r="B22" s="313"/>
      <c r="C22" s="314"/>
      <c r="D22" s="213">
        <f>SUM(B17:C21)</f>
        <v>0</v>
      </c>
    </row>
    <row r="23" spans="1:6" x14ac:dyDescent="0.3">
      <c r="A23" s="310" t="s">
        <v>342</v>
      </c>
      <c r="B23" s="311"/>
      <c r="C23" s="31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8" t="s">
        <v>4</v>
      </c>
      <c r="B25" s="309"/>
      <c r="C25" s="309"/>
      <c r="D25" s="309"/>
      <c r="E25" s="309"/>
      <c r="F25" s="309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0" t="s">
        <v>38</v>
      </c>
      <c r="B32" s="311"/>
      <c r="C32" s="312"/>
      <c r="D32" s="212">
        <f>SUM(B26:C31)</f>
        <v>0</v>
      </c>
    </row>
    <row r="33" spans="1:6" x14ac:dyDescent="0.3">
      <c r="A33" s="310" t="s">
        <v>342</v>
      </c>
      <c r="B33" s="311"/>
      <c r="C33" s="312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8" t="s">
        <v>246</v>
      </c>
      <c r="B35" s="309"/>
      <c r="C35" s="309"/>
      <c r="D35" s="309"/>
      <c r="E35" s="309"/>
      <c r="F35" s="309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0" t="s">
        <v>38</v>
      </c>
      <c r="B41" s="311"/>
      <c r="C41" s="312"/>
      <c r="D41" s="212">
        <f>SUM(B36:C40)</f>
        <v>0</v>
      </c>
      <c r="E41" s="37"/>
      <c r="F41" s="37"/>
    </row>
    <row r="42" spans="1:6" s="50" customFormat="1" x14ac:dyDescent="0.3">
      <c r="A42" s="310" t="s">
        <v>342</v>
      </c>
      <c r="B42" s="311"/>
      <c r="C42" s="312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17" t="s">
        <v>21</v>
      </c>
      <c r="B44" s="318"/>
      <c r="C44" s="318"/>
      <c r="D44" s="318"/>
      <c r="E44" s="318"/>
      <c r="F44" s="318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0" t="s">
        <v>38</v>
      </c>
      <c r="B51" s="311"/>
      <c r="C51" s="312"/>
      <c r="D51" s="212">
        <f>SUM(B45:C50)</f>
        <v>0</v>
      </c>
    </row>
    <row r="52" spans="1:6" x14ac:dyDescent="0.3">
      <c r="A52" s="310" t="s">
        <v>342</v>
      </c>
      <c r="B52" s="311"/>
      <c r="C52" s="31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8" t="s">
        <v>8</v>
      </c>
      <c r="B54" s="309"/>
      <c r="C54" s="309"/>
      <c r="D54" s="309"/>
      <c r="E54" s="309"/>
      <c r="F54" s="309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0" t="s">
        <v>38</v>
      </c>
      <c r="B62" s="311"/>
      <c r="C62" s="312"/>
      <c r="D62" s="212">
        <f>SUM(B55:C61)</f>
        <v>0</v>
      </c>
    </row>
    <row r="63" spans="1:6" x14ac:dyDescent="0.3">
      <c r="A63" s="310" t="s">
        <v>342</v>
      </c>
      <c r="B63" s="311"/>
      <c r="C63" s="31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8" t="s">
        <v>143</v>
      </c>
      <c r="B65" s="309"/>
      <c r="C65" s="309"/>
      <c r="D65" s="309"/>
      <c r="E65" s="309"/>
      <c r="F65" s="309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0" t="s">
        <v>38</v>
      </c>
      <c r="B83" s="311"/>
      <c r="C83" s="312"/>
      <c r="D83" s="212">
        <f>SUM(B66:C82)</f>
        <v>0</v>
      </c>
    </row>
    <row r="84" spans="1:6" x14ac:dyDescent="0.3">
      <c r="A84" s="310" t="s">
        <v>342</v>
      </c>
      <c r="B84" s="311"/>
      <c r="C84" s="31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8" t="s">
        <v>237</v>
      </c>
      <c r="B86" s="309"/>
      <c r="C86" s="309"/>
      <c r="D86" s="309"/>
      <c r="E86" s="309"/>
      <c r="F86" s="309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0" t="s">
        <v>38</v>
      </c>
      <c r="B101" s="311"/>
      <c r="C101" s="312"/>
      <c r="D101" s="212">
        <f>SUM(B87:C100)</f>
        <v>0</v>
      </c>
    </row>
    <row r="102" spans="1:6" x14ac:dyDescent="0.3">
      <c r="A102" s="310" t="s">
        <v>342</v>
      </c>
      <c r="B102" s="311"/>
      <c r="C102" s="31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08" t="s">
        <v>238</v>
      </c>
      <c r="B105" s="309"/>
      <c r="C105" s="309"/>
      <c r="D105" s="309"/>
      <c r="E105" s="309"/>
      <c r="F105" s="309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0" t="s">
        <v>38</v>
      </c>
      <c r="B117" s="311"/>
      <c r="C117" s="312"/>
      <c r="D117" s="212">
        <f>SUM(B106:C116)</f>
        <v>0</v>
      </c>
      <c r="E117" s="37"/>
      <c r="F117" s="37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8" t="s">
        <v>208</v>
      </c>
      <c r="B120" s="309"/>
      <c r="C120" s="309"/>
      <c r="D120" s="309"/>
      <c r="E120" s="309"/>
      <c r="F120" s="309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0" t="s">
        <v>38</v>
      </c>
      <c r="B132" s="311"/>
      <c r="C132" s="312"/>
      <c r="D132" s="212">
        <f>SUM(B121:C131)</f>
        <v>0</v>
      </c>
    </row>
    <row r="133" spans="1:6" x14ac:dyDescent="0.3">
      <c r="A133" s="310" t="s">
        <v>342</v>
      </c>
      <c r="B133" s="311"/>
      <c r="C133" s="31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8" t="s">
        <v>78</v>
      </c>
      <c r="B135" s="309"/>
      <c r="C135" s="309"/>
      <c r="D135" s="309"/>
      <c r="E135" s="309"/>
      <c r="F135" s="309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0" t="s">
        <v>38</v>
      </c>
      <c r="B148" s="311"/>
      <c r="C148" s="312"/>
      <c r="D148" s="212">
        <f>SUM(B136:C147)</f>
        <v>0</v>
      </c>
    </row>
    <row r="149" spans="1:6" x14ac:dyDescent="0.3">
      <c r="A149" s="310" t="s">
        <v>342</v>
      </c>
      <c r="B149" s="311"/>
      <c r="C149" s="31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8" t="s">
        <v>243</v>
      </c>
      <c r="B151" s="309"/>
      <c r="C151" s="309"/>
      <c r="D151" s="309"/>
      <c r="E151" s="309"/>
      <c r="F151" s="309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0" t="s">
        <v>38</v>
      </c>
      <c r="B160" s="313"/>
      <c r="C160" s="314"/>
      <c r="D160" s="213">
        <f>SUM(B152:C159)</f>
        <v>0</v>
      </c>
    </row>
    <row r="161" spans="1:6" x14ac:dyDescent="0.3">
      <c r="A161" s="310" t="s">
        <v>342</v>
      </c>
      <c r="B161" s="311"/>
      <c r="C161" s="31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8" t="s">
        <v>85</v>
      </c>
      <c r="B163" s="309"/>
      <c r="C163" s="309"/>
      <c r="D163" s="309"/>
      <c r="E163" s="309"/>
      <c r="F163" s="309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0" t="s">
        <v>38</v>
      </c>
      <c r="B168" s="311"/>
      <c r="C168" s="312"/>
      <c r="D168" s="259">
        <f>SUM(B164:C167)</f>
        <v>0</v>
      </c>
      <c r="E168" s="36"/>
      <c r="F168" s="36"/>
    </row>
    <row r="169" spans="1:6" x14ac:dyDescent="0.3">
      <c r="A169" s="310" t="s">
        <v>342</v>
      </c>
      <c r="B169" s="311"/>
      <c r="C169" s="31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5" t="s">
        <v>17</v>
      </c>
      <c r="B171" s="316"/>
      <c r="C171" s="316"/>
      <c r="D171" s="316"/>
      <c r="E171" s="316"/>
      <c r="F171" s="316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0" t="s">
        <v>38</v>
      </c>
      <c r="B176" s="311"/>
      <c r="C176" s="312"/>
      <c r="D176" s="212">
        <f>SUM(B172:C175)</f>
        <v>0</v>
      </c>
    </row>
    <row r="177" spans="1:6" x14ac:dyDescent="0.3">
      <c r="A177" s="310" t="s">
        <v>342</v>
      </c>
      <c r="B177" s="311"/>
      <c r="C177" s="31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8" t="s">
        <v>87</v>
      </c>
      <c r="B179" s="309"/>
      <c r="C179" s="309"/>
      <c r="D179" s="309"/>
      <c r="E179" s="309"/>
      <c r="F179" s="309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0" t="s">
        <v>38</v>
      </c>
      <c r="B185" s="311"/>
      <c r="C185" s="312"/>
      <c r="D185" s="212">
        <f>SUM(B180:C184)</f>
        <v>0</v>
      </c>
    </row>
    <row r="186" spans="1:6" x14ac:dyDescent="0.3">
      <c r="A186" s="310" t="s">
        <v>342</v>
      </c>
      <c r="B186" s="311"/>
      <c r="C186" s="31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8" t="s">
        <v>242</v>
      </c>
      <c r="B188" s="309"/>
      <c r="C188" s="309"/>
      <c r="D188" s="309"/>
      <c r="E188" s="309"/>
      <c r="F188" s="309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0" t="s">
        <v>38</v>
      </c>
      <c r="B193" s="311"/>
      <c r="C193" s="312"/>
      <c r="D193" s="96">
        <f>SUM(B189:C192)</f>
        <v>0</v>
      </c>
    </row>
    <row r="194" spans="1:4" x14ac:dyDescent="0.3">
      <c r="A194" s="310" t="s">
        <v>342</v>
      </c>
      <c r="B194" s="311"/>
      <c r="C194" s="31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Technique'!Print_Area</vt:lpstr>
      <vt:lpstr>'A2 Exploitation'!Print_Area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2017-04-02T09:45:38Z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