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15345" windowHeight="4125" tabRatio="998" firstSheet="6" activeTab="1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29" l="1"/>
  <c r="B28" i="29"/>
  <c r="B27" i="29"/>
  <c r="B26" i="29"/>
  <c r="B25"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D491" i="24"/>
  <c r="D492" i="24" s="1"/>
  <c r="B173" i="29" s="1"/>
  <c r="C477" i="24"/>
  <c r="C476" i="24"/>
  <c r="C467" i="24"/>
  <c r="D470" i="24" s="1"/>
  <c r="D471" i="24" s="1"/>
  <c r="B164" i="29" s="1"/>
  <c r="D461" i="24"/>
  <c r="D462" i="24" s="1"/>
  <c r="B155" i="29" s="1"/>
  <c r="D448" i="24"/>
  <c r="D449" i="24" s="1"/>
  <c r="D442" i="24"/>
  <c r="D451" i="24" s="1"/>
  <c r="D452" i="24" s="1"/>
  <c r="B146" i="29" s="1"/>
  <c r="C439" i="24"/>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10" i="24"/>
  <c r="D111" i="24" s="1"/>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D110" i="22" s="1"/>
  <c r="D111" i="22" s="1"/>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D491" i="20"/>
  <c r="D492" i="20" s="1"/>
  <c r="B171" i="29" s="1"/>
  <c r="C477" i="20"/>
  <c r="C476" i="20"/>
  <c r="C467" i="20"/>
  <c r="D470" i="20" s="1"/>
  <c r="D471" i="20" s="1"/>
  <c r="B162" i="29" s="1"/>
  <c r="D461" i="20"/>
  <c r="D462" i="20" s="1"/>
  <c r="B153" i="29" s="1"/>
  <c r="D448" i="20"/>
  <c r="C439" i="20"/>
  <c r="D442" i="20" s="1"/>
  <c r="D443" i="20" s="1"/>
  <c r="A436" i="20"/>
  <c r="C426" i="20"/>
  <c r="D429" i="20" s="1"/>
  <c r="C423" i="20"/>
  <c r="C419" i="20"/>
  <c r="D415" i="20"/>
  <c r="D416" i="20" s="1"/>
  <c r="C413" i="20"/>
  <c r="A406" i="20"/>
  <c r="C396" i="20"/>
  <c r="C395" i="20"/>
  <c r="D399" i="20" s="1"/>
  <c r="C387" i="20"/>
  <c r="C384" i="20"/>
  <c r="C374" i="20"/>
  <c r="C369" i="20"/>
  <c r="D379" i="20" s="1"/>
  <c r="D380" i="20" s="1"/>
  <c r="C359" i="20"/>
  <c r="D363" i="20" s="1"/>
  <c r="D364" i="20" s="1"/>
  <c r="A353" i="20"/>
  <c r="C341" i="20"/>
  <c r="D346" i="20" s="1"/>
  <c r="C333" i="20"/>
  <c r="D336" i="20" s="1"/>
  <c r="D337" i="20" s="1"/>
  <c r="C331" i="20"/>
  <c r="C330" i="20"/>
  <c r="A325" i="20"/>
  <c r="C315" i="20"/>
  <c r="D318" i="20" s="1"/>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D110" i="20"/>
  <c r="D111" i="20" s="1"/>
  <c r="C109" i="20"/>
  <c r="C107" i="20"/>
  <c r="A100" i="20"/>
  <c r="C87" i="20"/>
  <c r="D93" i="20" s="1"/>
  <c r="D94" i="20" s="1"/>
  <c r="C76" i="20"/>
  <c r="C75" i="20"/>
  <c r="C70" i="20"/>
  <c r="C64" i="20"/>
  <c r="C62" i="20"/>
  <c r="C53" i="20"/>
  <c r="C51" i="20"/>
  <c r="D54" i="20" s="1"/>
  <c r="D55" i="20" s="1"/>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34" i="20" l="1"/>
  <c r="D135" i="20" s="1"/>
  <c r="D146" i="20"/>
  <c r="D54" i="24"/>
  <c r="D55" i="24" s="1"/>
  <c r="D443" i="24"/>
  <c r="D186" i="26"/>
  <c r="D187" i="26" s="1"/>
  <c r="D229" i="26"/>
  <c r="D230" i="26" s="1"/>
  <c r="D491" i="26"/>
  <c r="D492" i="26" s="1"/>
  <c r="B174" i="29" s="1"/>
  <c r="D101" i="23"/>
  <c r="D102" i="23" s="1"/>
  <c r="D117" i="23"/>
  <c r="D118" i="23" s="1"/>
  <c r="D37" i="20"/>
  <c r="D38" i="20" s="1"/>
  <c r="D229" i="22"/>
  <c r="D230" i="22" s="1"/>
  <c r="D242" i="22"/>
  <c r="D243" i="22" s="1"/>
  <c r="D263" i="22"/>
  <c r="D264" i="22" s="1"/>
  <c r="D318" i="22"/>
  <c r="D336" i="22"/>
  <c r="D337" i="22" s="1"/>
  <c r="D37" i="24"/>
  <c r="D38" i="24" s="1"/>
  <c r="D37" i="26"/>
  <c r="D110" i="26"/>
  <c r="D111" i="26" s="1"/>
  <c r="D388" i="26"/>
  <c r="D389" i="26" s="1"/>
  <c r="D62" i="21"/>
  <c r="D63" i="21" s="1"/>
  <c r="D101" i="21"/>
  <c r="D102" i="21" s="1"/>
  <c r="D160" i="27"/>
  <c r="D161" i="27" s="1"/>
  <c r="D81" i="22"/>
  <c r="D206" i="22"/>
  <c r="D207" i="22" s="1"/>
  <c r="D379" i="22"/>
  <c r="D380" i="22" s="1"/>
  <c r="D399" i="22"/>
  <c r="D379" i="24"/>
  <c r="D380" i="24" s="1"/>
  <c r="D399" i="24"/>
  <c r="D400" i="24" s="1"/>
  <c r="D62" i="25"/>
  <c r="D63" i="25" s="1"/>
  <c r="D101" i="25"/>
  <c r="D102" i="25" s="1"/>
  <c r="D117" i="25"/>
  <c r="D118" i="25" s="1"/>
  <c r="D318" i="18"/>
  <c r="D321" i="18" s="1"/>
  <c r="D322" i="18" s="1"/>
  <c r="D186" i="20"/>
  <c r="D187" i="20" s="1"/>
  <c r="D229" i="20"/>
  <c r="D230" i="20" s="1"/>
  <c r="D134" i="22"/>
  <c r="D135" i="22" s="1"/>
  <c r="D134" i="24"/>
  <c r="D135" i="24" s="1"/>
  <c r="D146" i="24"/>
  <c r="D81" i="26"/>
  <c r="D206" i="26"/>
  <c r="D207" i="26" s="1"/>
  <c r="D242" i="26"/>
  <c r="D245" i="26" s="1"/>
  <c r="D246" i="26" s="1"/>
  <c r="D263" i="26"/>
  <c r="D264" i="26" s="1"/>
  <c r="D117" i="21"/>
  <c r="D118" i="21" s="1"/>
  <c r="D62" i="23"/>
  <c r="D63" i="23" s="1"/>
  <c r="D83" i="27"/>
  <c r="D84" i="27" s="1"/>
  <c r="D132" i="27"/>
  <c r="D133" i="27" s="1"/>
  <c r="D148" i="27"/>
  <c r="D149" i="27" s="1"/>
  <c r="D37" i="18"/>
  <c r="D110" i="18"/>
  <c r="D111" i="18" s="1"/>
  <c r="D491" i="18"/>
  <c r="D492" i="18" s="1"/>
  <c r="B170" i="29" s="1"/>
  <c r="D81" i="20"/>
  <c r="D206" i="20"/>
  <c r="D207" i="20" s="1"/>
  <c r="D242" i="20"/>
  <c r="D245" i="20" s="1"/>
  <c r="D246" i="20" s="1"/>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B138" i="29" s="1"/>
  <c r="D160" i="23"/>
  <c r="D161" i="23" s="1"/>
  <c r="D160" i="25"/>
  <c r="D161" i="25" s="1"/>
  <c r="D101" i="27"/>
  <c r="D102" i="27" s="1"/>
  <c r="D388" i="18"/>
  <c r="D389" i="18" s="1"/>
  <c r="D285" i="20"/>
  <c r="D186" i="22"/>
  <c r="D187" i="22" s="1"/>
  <c r="D388" i="22"/>
  <c r="D389" i="22" s="1"/>
  <c r="D81" i="24"/>
  <c r="D96" i="24" s="1"/>
  <c r="D97" i="24" s="1"/>
  <c r="D206" i="24"/>
  <c r="D207" i="24" s="1"/>
  <c r="D318" i="24"/>
  <c r="D336" i="24"/>
  <c r="D337" i="24" s="1"/>
  <c r="D388" i="24"/>
  <c r="D389" i="24" s="1"/>
  <c r="D429" i="24"/>
  <c r="D54" i="26"/>
  <c r="D55" i="26" s="1"/>
  <c r="D134" i="26"/>
  <c r="D135" i="26" s="1"/>
  <c r="D146" i="26"/>
  <c r="D149" i="26" s="1"/>
  <c r="D150" i="26" s="1"/>
  <c r="D379" i="26"/>
  <c r="D380" i="26" s="1"/>
  <c r="D399"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451" i="22"/>
  <c r="D452" i="22" s="1"/>
  <c r="B145" i="29" s="1"/>
  <c r="D349" i="26"/>
  <c r="D350" i="26" s="1"/>
  <c r="D160" i="19"/>
  <c r="D161" i="19" s="1"/>
  <c r="D451" i="18"/>
  <c r="D452" i="18" s="1"/>
  <c r="B143" i="29" s="1"/>
  <c r="D429" i="18"/>
  <c r="D430" i="18" s="1"/>
  <c r="D62" i="19"/>
  <c r="D63" i="19" s="1"/>
  <c r="D336" i="18"/>
  <c r="D337"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83" i="19"/>
  <c r="D84" i="19" s="1"/>
  <c r="D81" i="18"/>
  <c r="D82" i="18" s="1"/>
  <c r="D54" i="18"/>
  <c r="D55" i="18" s="1"/>
  <c r="D40" i="18"/>
  <c r="D41" i="18" s="1"/>
  <c r="D40" i="26"/>
  <c r="D41" i="26" s="1"/>
  <c r="D197" i="27"/>
  <c r="D198" i="27" s="1"/>
  <c r="B11" i="27" s="1"/>
  <c r="D194" i="27"/>
  <c r="D194" i="25"/>
  <c r="D197" i="23"/>
  <c r="D198" i="23" s="1"/>
  <c r="B11" i="23" s="1"/>
  <c r="D194" i="23"/>
  <c r="D194" i="21"/>
  <c r="D194" i="19"/>
  <c r="D286" i="26"/>
  <c r="D288" i="26"/>
  <c r="D289" i="26" s="1"/>
  <c r="D321" i="26"/>
  <c r="D322" i="26" s="1"/>
  <c r="D319" i="26"/>
  <c r="D430" i="26"/>
  <c r="D501" i="26"/>
  <c r="B183" i="29" s="1"/>
  <c r="D96" i="26"/>
  <c r="D97" i="26" s="1"/>
  <c r="D82" i="26"/>
  <c r="D147" i="26"/>
  <c r="D164" i="26"/>
  <c r="D189" i="26"/>
  <c r="D190" i="26" s="1"/>
  <c r="D400" i="26"/>
  <c r="D402" i="26"/>
  <c r="D403" i="26" s="1"/>
  <c r="D38" i="26"/>
  <c r="D347" i="26"/>
  <c r="D449" i="26"/>
  <c r="D286" i="24"/>
  <c r="D245" i="24"/>
  <c r="D246" i="24" s="1"/>
  <c r="D243" i="24"/>
  <c r="D147" i="24"/>
  <c r="D164" i="24"/>
  <c r="D189" i="24"/>
  <c r="D190" i="24" s="1"/>
  <c r="D82" i="24"/>
  <c r="D321" i="24"/>
  <c r="D322" i="24" s="1"/>
  <c r="D319" i="24"/>
  <c r="D432" i="24"/>
  <c r="D433" i="24" s="1"/>
  <c r="B137" i="29" s="1"/>
  <c r="D430" i="24"/>
  <c r="D347" i="24"/>
  <c r="D288" i="22"/>
  <c r="D289" i="22" s="1"/>
  <c r="D286" i="22"/>
  <c r="D349" i="22"/>
  <c r="D350" i="22" s="1"/>
  <c r="D347" i="22"/>
  <c r="D40" i="22"/>
  <c r="D41" i="22" s="1"/>
  <c r="D38" i="22"/>
  <c r="D501" i="22"/>
  <c r="B181" i="29" s="1"/>
  <c r="D402" i="22"/>
  <c r="D403" i="22" s="1"/>
  <c r="D400" i="22"/>
  <c r="D164" i="22"/>
  <c r="D189" i="22"/>
  <c r="D190" i="22" s="1"/>
  <c r="D82" i="22"/>
  <c r="D96" i="22"/>
  <c r="D97" i="22" s="1"/>
  <c r="D149" i="22"/>
  <c r="D150" i="22" s="1"/>
  <c r="D245" i="22"/>
  <c r="D246" i="22" s="1"/>
  <c r="D319" i="22"/>
  <c r="D321" i="22"/>
  <c r="D322" i="22" s="1"/>
  <c r="D147" i="22"/>
  <c r="D449" i="22"/>
  <c r="D321" i="20"/>
  <c r="D322" i="20" s="1"/>
  <c r="D319" i="20"/>
  <c r="D432" i="20"/>
  <c r="D433" i="20" s="1"/>
  <c r="B135" i="29" s="1"/>
  <c r="D430" i="20"/>
  <c r="D149" i="20"/>
  <c r="D150" i="20" s="1"/>
  <c r="D147" i="20"/>
  <c r="D349" i="20"/>
  <c r="D350" i="20" s="1"/>
  <c r="D501" i="20"/>
  <c r="B180" i="29" s="1"/>
  <c r="D286" i="20"/>
  <c r="D288" i="20"/>
  <c r="D289" i="20" s="1"/>
  <c r="D189" i="20"/>
  <c r="D190" i="20" s="1"/>
  <c r="D164" i="20"/>
  <c r="D400" i="20"/>
  <c r="D402" i="20"/>
  <c r="D403" i="20" s="1"/>
  <c r="D96" i="20"/>
  <c r="D97" i="20" s="1"/>
  <c r="D82" i="20"/>
  <c r="D451" i="20"/>
  <c r="D452" i="20" s="1"/>
  <c r="B144" i="29" s="1"/>
  <c r="D347" i="20"/>
  <c r="D40" i="20"/>
  <c r="D41" i="20" s="1"/>
  <c r="D449" i="20"/>
  <c r="D319" i="18"/>
  <c r="D501" i="18"/>
  <c r="B179" i="29" s="1"/>
  <c r="D164" i="18"/>
  <c r="D400" i="18"/>
  <c r="D402" i="18"/>
  <c r="D403" i="18" s="1"/>
  <c r="D38" i="18"/>
  <c r="D347" i="18"/>
  <c r="D449" i="18"/>
  <c r="D243" i="20" l="1"/>
  <c r="D432" i="22"/>
  <c r="D433" i="22" s="1"/>
  <c r="B136" i="29" s="1"/>
  <c r="D402" i="24"/>
  <c r="D403" i="24" s="1"/>
  <c r="D149" i="24"/>
  <c r="D150" i="24" s="1"/>
  <c r="B74" i="29" s="1"/>
  <c r="D288" i="24"/>
  <c r="D289" i="24" s="1"/>
  <c r="D243" i="26"/>
  <c r="D197" i="21"/>
  <c r="D198" i="21" s="1"/>
  <c r="B11" i="21" s="1"/>
  <c r="D197" i="25"/>
  <c r="D198" i="25" s="1"/>
  <c r="B11" i="25" s="1"/>
  <c r="D40" i="24"/>
  <c r="D41" i="24" s="1"/>
  <c r="D349" i="24"/>
  <c r="D350" i="24" s="1"/>
  <c r="D432" i="18"/>
  <c r="D433" i="18" s="1"/>
  <c r="B134" i="29" s="1"/>
  <c r="D349" i="18"/>
  <c r="D350" i="18" s="1"/>
  <c r="B116" i="29" s="1"/>
  <c r="D288" i="18"/>
  <c r="D289" i="18" s="1"/>
  <c r="B98" i="29" s="1"/>
  <c r="D245" i="18"/>
  <c r="D246" i="18" s="1"/>
  <c r="B89" i="29" s="1"/>
  <c r="D189" i="18"/>
  <c r="D190" i="18" s="1"/>
  <c r="B80" i="29" s="1"/>
  <c r="D149" i="18"/>
  <c r="D150" i="18" s="1"/>
  <c r="B71" i="29" s="1"/>
  <c r="D197" i="19"/>
  <c r="D198" i="19" s="1"/>
  <c r="B11" i="19" s="1"/>
  <c r="D96" i="18"/>
  <c r="D97" i="18" s="1"/>
  <c r="D504" i="26"/>
  <c r="D505" i="26" s="1"/>
  <c r="D504" i="24"/>
  <c r="D505" i="24" s="1"/>
  <c r="D504" i="22"/>
  <c r="D505" i="22" s="1"/>
  <c r="D504" i="20"/>
  <c r="D505" i="20" s="1"/>
  <c r="B125" i="29"/>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2" i="29"/>
  <c r="B91" i="29"/>
  <c r="B90" i="29"/>
  <c r="B84" i="29"/>
  <c r="B83" i="29"/>
  <c r="B82" i="29"/>
  <c r="B81" i="29"/>
  <c r="B73" i="29"/>
  <c r="B72" i="29"/>
  <c r="B66" i="29"/>
  <c r="B65" i="29"/>
  <c r="B64" i="29"/>
  <c r="B63" i="29"/>
  <c r="B57" i="29"/>
  <c r="B56" i="29"/>
  <c r="B54" i="29"/>
  <c r="B12" i="24" l="1"/>
  <c r="B38" i="29"/>
  <c r="B12" i="26"/>
  <c r="B39" i="29"/>
  <c r="B12" i="20"/>
  <c r="B36" i="29"/>
  <c r="B12" i="22"/>
  <c r="B37"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<sst xmlns="http://schemas.openxmlformats.org/spreadsheetml/2006/main" count="4498" uniqueCount="546">
  <si>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</si>
  <si>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</si>
  <si>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</si>
  <si>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</si>
  <si>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</si>
  <si>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</si>
  <si>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</si>
  <si>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</si>
  <si>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</si>
  <si>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</si>
  <si>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</si>
  <si>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</si>
  <si>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</si>
  <si>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</si>
  <si>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</si>
  <si>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</si>
  <si>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</si>
  <si>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</si>
  <si>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</si>
  <si>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</si>
  <si>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</si>
  <si>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</si>
  <si>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</si>
  <si>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</si>
  <si>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</si>
  <si>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</si>
  <si>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</si>
  <si>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</si>
  <si>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</si>
  <si>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</si>
  <si>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</si>
  <si>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</si>
  <si>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</si>
  <si>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</si>
  <si>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</si>
  <si>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</si>
  <si>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</si>
  <si>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</si>
  <si>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</si>
  <si>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</si>
  <si>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</si>
  <si>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</si>
  <si>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</si>
  <si>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</si>
  <si>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</si>
  <si>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</si>
  <si>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</si>
  <si>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</si>
  <si>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</si>
  <si>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</si>
  <si>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</si>
  <si>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</si>
  <si>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</si>
  <si>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</si>
  <si>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</si>
  <si>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</si>
  <si>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</si>
  <si>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</si>
  <si>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</si>
  <si>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</si>
  <si>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</si>
  <si>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</si>
  <si>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</si>
  <si>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</si>
  <si>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</si>
  <si>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</si>
  <si>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</si>
  <si>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</si>
  <si>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</si>
  <si>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</si>
  <si>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</si>
  <si>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</si>
  <si>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</si>
  <si>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</si>
  <si>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</si>
  <si>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</si>
  <si>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</si>
  <si>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</si>
  <si>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</si>
  <si>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</si>
  <si>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</si>
  <si>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</si>
  <si>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</si>
  <si>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</si>
  <si>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</si>
  <si>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</si>
  <si>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</si>
  <si>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</si>
  <si>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</si>
  <si>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</si>
  <si>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</si>
  <si>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</si>
  <si>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</si>
  <si>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</si>
  <si>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</si>
  <si>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</si>
  <si>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</si>
  <si>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</si>
  <si>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</si>
  <si>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</si>
  <si>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</si>
  <si>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</si>
  <si>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</si>
  <si>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</si>
  <si>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</si>
  <si>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</si>
  <si>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</si>
  <si>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</si>
  <si>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</si>
  <si>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</si>
  <si>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</si>
  <si>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</si>
  <si>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</si>
  <si>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</si>
  <si>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</si>
  <si>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</si>
  <si>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</si>
  <si>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</si>
  <si>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</si>
  <si>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</si>
  <si>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</si>
  <si>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</si>
  <si>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</si>
  <si>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</si>
  <si>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</si>
  <si>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</si>
  <si>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</si>
  <si>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</si>
  <si>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</si>
  <si>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</si>
  <si>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</si>
  <si>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</si>
  <si>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</si>
  <si>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</si>
  <si>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</si>
  <si>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</si>
  <si>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</si>
  <si>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</si>
  <si>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</si>
  <si>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</si>
  <si>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</si>
  <si>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</si>
  <si>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</si>
  <si>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</si>
  <si>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</si>
  <si>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</si>
  <si>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</si>
  <si>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</si>
  <si>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</si>
  <si>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</si>
  <si>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</si>
  <si>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</si>
  <si>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</si>
  <si>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</si>
  <si>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</si>
  <si>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</si>
  <si>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</si>
  <si>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</si>
  <si>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</si>
  <si>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</si>
  <si>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</si>
  <si>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</si>
  <si>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</si>
  <si>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</si>
  <si>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</si>
  <si>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</si>
  <si>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</si>
  <si>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</si>
  <si>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</si>
  <si>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</si>
  <si>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</si>
  <si>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</si>
  <si>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</si>
  <si>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</si>
  <si>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</si>
  <si>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</si>
  <si>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</si>
  <si>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</si>
  <si>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</si>
  <si>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</si>
  <si>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</si>
  <si>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</si>
  <si>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</si>
  <si>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</si>
  <si>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</si>
  <si>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</si>
  <si>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</si>
  <si>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</si>
  <si>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</si>
  <si>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</si>
  <si>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</si>
  <si>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</si>
  <si>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</si>
  <si>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</si>
  <si>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</si>
  <si>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</si>
  <si>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</si>
  <si>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</si>
  <si>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</si>
  <si>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</si>
  <si>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</si>
  <si>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</si>
  <si>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</si>
  <si>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</si>
  <si>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</si>
  <si>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</si>
  <si>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</si>
  <si>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</si>
  <si>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</si>
  <si>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</si>
  <si>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</si>
  <si>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</si>
  <si>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</si>
  <si>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</si>
  <si>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</si>
  <si>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</si>
  <si>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</si>
  <si>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</si>
  <si>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</si>
  <si>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</si>
  <si>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</si>
  <si>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</si>
  <si>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</si>
  <si>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</si>
  <si>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</si>
  <si>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</si>
  <si>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</si>
  <si>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</si>
  <si>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</si>
  <si>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</si>
  <si>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</si>
  <si>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</si>
  <si>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</si>
  <si>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</si>
  <si>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</si>
  <si>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</si>
  <si>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</si>
  <si>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</si>
  <si>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</si>
  <si>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</si>
  <si>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</si>
  <si>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</si>
  <si>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</si>
  <si>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</si>
  <si>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</si>
  <si>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</si>
  <si>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</si>
  <si>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</si>
  <si>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</si>
  <si>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</si>
  <si>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</si>
  <si>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</si>
  <si>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</si>
  <si>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</si>
  <si>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</si>
  <si>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</si>
  <si>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</si>
  <si>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</si>
  <si>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</si>
  <si>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</si>
  <si>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</si>
  <si>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</si>
  <si>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</si>
  <si>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</si>
  <si>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</si>
  <si>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</si>
  <si>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</si>
  <si>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</si>
  <si>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</si>
  <si>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</si>
  <si>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</si>
  <si>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</si>
  <si>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</si>
  <si>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</si>
  <si>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</si>
  <si>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</si>
  <si>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</si>
  <si>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</si>
  <si>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</si>
  <si>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</si>
  <si>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</si>
  <si>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</si>
  <si>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</si>
  <si>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</si>
  <si>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</si>
  <si>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</si>
  <si>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</si>
  <si>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</si>
  <si>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</si>
  <si>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</si>
  <si>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</si>
  <si>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</si>
  <si>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</si>
  <si>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</si>
  <si>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</si>
  <si>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</si>
  <si>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</si>
  <si>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</si>
  <si>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</si>
  <si>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</si>
  <si>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</si>
  <si>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</si>
  <si>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</si>
  <si>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</si>
  <si>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</si>
  <si>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</si>
  <si>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</si>
  <si>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</si>
  <si>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</si>
  <si>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</si>
  <si>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</si>
  <si>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</si>
  <si>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</si>
  <si>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</si>
  <si>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</si>
  <si>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</si>
  <si>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</si>
  <si>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</si>
  <si>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</si>
  <si>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</si>
  <si>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</si>
  <si>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</si>
  <si>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</si>
  <si>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</si>
  <si>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</si>
  <si>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</si>
  <si>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</si>
  <si>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</si>
  <si>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</si>
  <si>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</si>
  <si>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</si>
  <si>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</si>
  <si>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</si>
  <si>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</si>
  <si>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</si>
  <si>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</si>
  <si>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</si>
  <si>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</si>
  <si>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</si>
  <si>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</si>
  <si>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</si>
  <si>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</si>
  <si>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</si>
  <si>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</si>
  <si>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</si>
  <si>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</si>
  <si>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</si>
  <si>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</si>
  <si>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</si>
  <si>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</si>
  <si>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</si>
  <si>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</si>
  <si>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</si>
  <si>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</si>
  <si>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</si>
  <si>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</si>
  <si>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</si>
  <si>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</si>
  <si>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</si>
  <si>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</si>
  <si>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</si>
  <si>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</si>
  <si>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</si>
  <si>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</si>
  <si>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</si>
  <si>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</si>
  <si>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</si>
  <si>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</si>
  <si>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</si>
  <si>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</si>
  <si>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</si>
  <si>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</si>
  <si>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</si>
  <si>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</si>
  <si>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</si>
  <si>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</si>
  <si>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</si>
  <si>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</si>
  <si>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</si>
  <si>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</si>
  <si>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</si>
  <si>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</si>
  <si>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</si>
  <si>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</si>
  <si>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</si>
  <si>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</si>
  <si>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</si>
  <si>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</si>
  <si>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</si>
  <si>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</si>
  <si>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</si>
  <si>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</si>
  <si>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</si>
  <si>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</si>
  <si>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</si>
  <si>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</si>
  <si>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</si>
  <si>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</si>
  <si>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</si>
  <si>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</si>
  <si>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</si>
  <si>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</si>
  <si>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</si>
  <si>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</si>
  <si>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</si>
  <si>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</si>
  <si>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</si>
  <si>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</si>
  <si>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</si>
  <si>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</si>
  <si>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</si>
  <si>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Ksar Said</t>
  </si>
  <si>
    <t>Mme Meriam CHOUCHENE- Mme Sameh SLAIMI</t>
  </si>
  <si>
    <t>Chefs rayons</t>
  </si>
  <si>
    <t>Propre</t>
  </si>
  <si>
    <t>La zone de rangement des palettes n'est pas encore spécifiée.
Entreposage de caisses retour fournisseurs et des palettes sur le quai de réception. Les caisses fortement souillées doivent être nettoyées ou écarter de cette zone.</t>
  </si>
  <si>
    <t>Les thermomètres sont disponibles et fonctionnels.
Le matériel de désinfection est disponible.</t>
  </si>
  <si>
    <t>Le thermomètre à sonde est vérifié.
La fiche d'enregistrement est correctement remplie.
L'écart est bien pris en considération lors des opérations de contrôle.</t>
  </si>
  <si>
    <t>Respect de la charte vestimentaire.</t>
  </si>
  <si>
    <t>Les produits retour sont isolés dans une caisse éloignée des produits conformes. Toutefois, manque l'identification.</t>
  </si>
  <si>
    <t>La décongélation est réalisée au niveau de la chambre froide.</t>
  </si>
  <si>
    <r>
      <t xml:space="preserve">Pour information: </t>
    </r>
    <r>
      <rPr>
        <b/>
        <sz val="11"/>
        <color theme="1"/>
        <rFont val="Calibri"/>
        <family val="2"/>
        <scheme val="minor"/>
      </rPr>
      <t xml:space="preserve">La décontamination des fruits et des œufs doit avoir lieu en fin de journée pour le 
lendemain. 
Ces produits seront protégés et maintenus au froid le 
soir. </t>
    </r>
  </si>
  <si>
    <t>L'enregistrement est correctement rempli.</t>
  </si>
  <si>
    <t>Il s'agit d'un terminal de cuisson.</t>
  </si>
  <si>
    <t>La traçabilité des pains semi-cuits FBH n'est pas maitrisée.</t>
  </si>
  <si>
    <t>Les échantillons vérifiés sont conformes.</t>
  </si>
  <si>
    <t>Le thermomètre est vérifié. 
Assurer l'identification du thermomètre.</t>
  </si>
  <si>
    <t>Tenue propre.
Respect de la charte vestimentaire.</t>
  </si>
  <si>
    <t>Absence de langue arabe sur les étiquettes de pains de mie 'HBF'.</t>
  </si>
  <si>
    <t>Des planches de découpe, identifiées par un code couleur,  ont été fournies le jour de l'audit.</t>
  </si>
  <si>
    <t>Le thermomètre est défaillant. Utilisation du thermomètre du rayon fromage pour assurer les contrôles.</t>
  </si>
  <si>
    <r>
      <t xml:space="preserve">Le personnel est formé sur le protocole. Toutefois, on note l'absence d'un instrument de mesure sur place.
Pour information: </t>
    </r>
    <r>
      <rPr>
        <b/>
        <sz val="11"/>
        <color theme="1"/>
        <rFont val="Calibri"/>
        <family val="2"/>
        <scheme val="minor"/>
      </rPr>
      <t xml:space="preserve">La décontamination des légumes et des œufs doit avoir lieu en fin de journée pour le 
lendemain. 
Ces produits seront protégés et maintenus au froid le 
soir. </t>
    </r>
  </si>
  <si>
    <t>Les foulards doivent être de couleur claire.</t>
  </si>
  <si>
    <t>Indication de la date de mise en emballage des produits au lieu de la date d'ouverture initiale. Une sensibilisation sur cet écart a eu lieu le jour de l'audit.</t>
  </si>
  <si>
    <t>Le thermomètre est vérifié</t>
  </si>
  <si>
    <t>Dernière fabrication le 27/01/2017</t>
  </si>
  <si>
    <t>Correcte</t>
  </si>
  <si>
    <t>Un lave main commun entre la Fromagerie, charcuterie et boucherie.</t>
  </si>
  <si>
    <t>Utilisation de produits de nettoyage de surface périmé (Dépta MCL). 
Mettre à jour le plan de nettoyage désinfection des locaux et matériel.</t>
  </si>
  <si>
    <t>Condensation dans les barquettes de volailles. Il s'agit d'un signe de rupture de la chaine du froid. Minimiser la durée d'attente à température ambiante.</t>
  </si>
  <si>
    <t>Présence de cadavres d'insectes au plafond de la chambre froide positive.</t>
  </si>
  <si>
    <t>La pelle disponible n'est pas de grade alimentaire.</t>
  </si>
  <si>
    <t>Remplacer cet équipement.</t>
  </si>
  <si>
    <t>Taille et fraicheur acceptables</t>
  </si>
  <si>
    <t>Les catégories des produits prélevés sur l'étal ne sont pas mentionnées sur l'enregistrement de contrôle.</t>
  </si>
  <si>
    <t>Pulvérisation d'un désodorisant à proximité du rayon; le risque de contamination des produits exposés par des résidus chimiques est accru.</t>
  </si>
  <si>
    <t>Interdire cette pratique</t>
  </si>
  <si>
    <t>L'écart n'est pas pris en considération lors des contrôles.</t>
  </si>
  <si>
    <t>Port de chaussure de ville</t>
  </si>
  <si>
    <t>Mettre à jour le plan de nettoyage et désinfection des locaux et matériel.</t>
  </si>
  <si>
    <t>Développement de la moisissures dans plusieurs barquettes de fraises Sunlucar et Sodea.</t>
  </si>
  <si>
    <t>Renforcer le contrôle de l'état de fraicheur des produits exposés.</t>
  </si>
  <si>
    <t>Les fraises 'Sanlucar' ont été exposées à température ambiante contrairement à ce qui est indiqué sur  étiquette fournisseur (T° exigée 4°C).</t>
  </si>
  <si>
    <t>Respecter la température d'exposition préconisée par le fournisseur.</t>
  </si>
  <si>
    <t>Renforcer le dépoussiérage au niveau de la réserve.</t>
  </si>
  <si>
    <t>Les sacs à sucre sont maintenus sur des palettes en bois.</t>
  </si>
  <si>
    <t>Présence de piqûres de moisissures sur les supports des portes étiquettes.</t>
  </si>
  <si>
    <t>Certaines étiquettes des paquets d'épices 'Mediterranean Foods' sont illisibles; aviser le fournisseur sur cet écart.</t>
  </si>
  <si>
    <t>Les étagères de la réserve épices sont rouillées.
Présence de toiles d'araignée à ce niveau.</t>
  </si>
  <si>
    <t>Propres</t>
  </si>
  <si>
    <t>Disponibles</t>
  </si>
  <si>
    <t>Les DEIV  aux rayons (Réception, pâtisserie, poissonnerie) sont remplis de cadavres d'insectes.</t>
  </si>
  <si>
    <t>Afficher les horaires d'évacuation des déchets dans chaque rayon et dans la réception.</t>
  </si>
  <si>
    <t>Le directeur de magasin n'était pas disponible le jour de l'audit.</t>
  </si>
  <si>
    <t>Référentiel 2016</t>
  </si>
  <si>
    <t>Disponible</t>
  </si>
  <si>
    <t>Une sensibilisation a eu lieu le jour de l'audit aux chefs rayons sur ces paramètres.</t>
  </si>
  <si>
    <t>La porte du quai de réception n'est pas étanche, le risque d'entrée de nuisibles à l'intérieur des locaux est accru.</t>
  </si>
  <si>
    <t>Le plafond : présence de fuite d'eau au niveau de la canalisation 
Présence de fissures au mur du quai de réception.</t>
  </si>
  <si>
    <t>Réparer la fuite.
Colmater les fissures.</t>
  </si>
  <si>
    <t>L'éclairage au niveau de cette zone est insuffisant.</t>
  </si>
  <si>
    <t>L'afficheur du meuble froid est non fonctionnel.</t>
  </si>
  <si>
    <t>Le meuble d'exposition des fromages PLS est en panne depuis le 08/02/2017.
Des portes étiquettes des meubles de yaourts étaient démontées.</t>
  </si>
  <si>
    <t>Réparer le meuble d'exposition des fromages PLS.
Remplacer les portes étiquettes détériorées.</t>
  </si>
  <si>
    <t>Présence du givre sur la surface du meuble du surgelé.
Assurer l'étanchéité du couvercle du meuble surgelé.</t>
  </si>
  <si>
    <t>La température du meuble yaourt est inférieure à 4°C.</t>
  </si>
  <si>
    <t>La température de la chambre froide est 3,8°C; correcte</t>
  </si>
  <si>
    <t>La température du meuble d'exposition est inférieure à 6°C.</t>
  </si>
  <si>
    <t>La température de la chambre froide positive est 3,5°C.</t>
  </si>
  <si>
    <t>Le meuble d'exposition des préparations à température ambiante n'est pas totalement protégé.
On note que ce meuble est ouvert sur le flux d'air provenant de l'aire de réception</t>
  </si>
  <si>
    <t>Assurer la protection du meuble.</t>
  </si>
  <si>
    <t>Le revêtement de la chambre froide est écaillé.</t>
  </si>
  <si>
    <t>La température du local est 11°C.</t>
  </si>
  <si>
    <t xml:space="preserve">Le meuble d'exposition des produits de la mer surgelés est ouvert. </t>
  </si>
  <si>
    <t>Température du meuble surgelé = -25°C</t>
  </si>
  <si>
    <t>Température des produits surgelés = -22°C</t>
  </si>
  <si>
    <t>Fixer le revêtement en résine</t>
  </si>
  <si>
    <t>Sanitaires: Les dispositifs de savon liquide sont abimés.</t>
  </si>
  <si>
    <t>Remplacer ces équipements.</t>
  </si>
  <si>
    <t>Présence d'une fuite aux postes lave-mains traiteur et boucherie.</t>
  </si>
  <si>
    <t>Réparer les fuites.</t>
  </si>
  <si>
    <t>Une fuite d'eau au niveau de la canalisation de la plonge
Développement de la rouille sur le revêtement du sol de la boucherie et celui de la pâtisserie et poissonnerie</t>
  </si>
  <si>
    <t>Absence de l'eau chaude au rayon poissonnerie et charcuterie/fromage.</t>
  </si>
  <si>
    <t>Réparer la chaudière</t>
  </si>
  <si>
    <t>Emplacement des appâts chimiques dans les locaux de manipulation et stockage des denrées alimentaires (réserve sèche, pâtisserie, tec.)</t>
  </si>
  <si>
    <t>Cette pratique est interdite.</t>
  </si>
  <si>
    <t>La porte du quai de réception manque d'étanchéité.</t>
  </si>
  <si>
    <t>Présence d'eau stagnante au laboratoire boucherie au niveau de la plonge.</t>
  </si>
  <si>
    <t>Le siphon du stand poissonnerie dégage une odeur désagréable.</t>
  </si>
  <si>
    <t>Revoir le problème de refoulement de la regard.</t>
  </si>
  <si>
    <t>Monte-charge en panne</t>
  </si>
  <si>
    <t>Réparer le monte-charge.</t>
  </si>
  <si>
    <t>Absence de numéro de lot sur les pains semi-cuits 'HBF'; Aviser le fournisseur sur cet écart.</t>
  </si>
  <si>
    <t>Maitrise du protocole de décontamination des œufs et fruits.</t>
  </si>
  <si>
    <t>Condensation d'eau sur les barquettes de "Klaya" dans la vitrine réfrigérée. Eviter d'exposer les produits avant que l'équipement atteigne la température consigne.</t>
  </si>
  <si>
    <t>Durée d'exposition des produits</t>
  </si>
  <si>
    <t>Développement des piqûres de moisissures sur la croûte du produit fromage TOMME BIZERTE El  Alouche (n° Lot 0183, DLC 19/06/2017). Renforcer le contrôle visuel de l'état des produits exposés.</t>
  </si>
  <si>
    <t xml:space="preserve">Glaçage étiquetage des produits </t>
  </si>
  <si>
    <t>Prévoir des palettes en plastique facilement lavables pour l'entreposage des sacs à sucre.</t>
  </si>
  <si>
    <t xml:space="preserve">Absence d'odeur nauséabonde </t>
  </si>
  <si>
    <t>Non accessible le jour de l'audit; appareil en panne.</t>
  </si>
  <si>
    <t>Les enregistrements de contrôle sont correctement archivés.
Les refus sont enregistrés.</t>
  </si>
  <si>
    <t>L'armoire froide destinée aux produits non conformes n'est pas encore disponible. Les produits non conformes en attente du scannage (exemple barquettes de produits de volailles) sont rangés dans une caisse à température ambiante et sans protection au niveau de la zone de réception.</t>
  </si>
  <si>
    <t>Taux de réalisation du plan d'action précédent</t>
  </si>
  <si>
    <t>Dr Hend KAMOUN</t>
  </si>
  <si>
    <t>Directeur magasin et chefs rayons</t>
  </si>
  <si>
    <t>monte charge a nettoyer</t>
  </si>
  <si>
    <t>Le plafond : présence de fuite d'eau au niveau de la canalisation De la climatisation et chauffage</t>
  </si>
  <si>
    <t>Etiquetage non conforme du biscuit chocolat vu que le sésame (allergène majeur)  ne figure pas dans la liste des ingrédients, Etiquetage non conforme du makroudh vu que le sésame (allergène majeur)  ne figure pas dans la liste des ingrédients.Etiquetage non conforme des cookies A eff vu que l’amande (allergène majeur)  ne figure pas dans la liste des ingrédients et manque de l’étiquetage en arabe</t>
  </si>
  <si>
    <t>ancienne version de la fiche de contrôle poids est utilisé vu le dysfonctionnement au niveau du portail</t>
  </si>
  <si>
    <t>chambre froide négative : thermomètre afficheur affiche tous les matins deg</t>
  </si>
  <si>
    <t>entrée de la chambre froide negative est ébréchée</t>
  </si>
  <si>
    <t>tempéarture affichée au linéaire 4°C Et température verifiée 5,2°C</t>
  </si>
  <si>
    <t>broche de la rotissoire sale et contre le mur et à meme le sol</t>
  </si>
  <si>
    <t>douchette non fixée au niveau de la plonge traiteur</t>
  </si>
  <si>
    <t>température meuble réfrigéré affiché 6,6°C et température verifiée 2,1°C</t>
  </si>
  <si>
    <t>100ù</t>
  </si>
  <si>
    <t>température linéaire affiché 3,4°C et température verifiée 2°C</t>
  </si>
  <si>
    <t>viandes retirées du linéaire en fin de durée de vie et présentant des signes d'altération organoleptiques, et destinées à la fabrication de merguez</t>
  </si>
  <si>
    <t>vu qu’il y a un dysfonctionnement au niveau du portail, les fiches de traçabilité utilisées sont les anciennes versions</t>
  </si>
  <si>
    <t>DLC Volaille trad sur l'etiquette carrefour 16/04/17 est supérieure a celle du fournisseur qui est 16/04/17</t>
  </si>
  <si>
    <t>port de chaussures de ville</t>
  </si>
  <si>
    <t>température linéaire affiché 4°C et température verifiée 3,2°C</t>
  </si>
  <si>
    <t>Température du meuble surgelé = -24°C</t>
  </si>
  <si>
    <t>Fixer le revêtement en résine du sol</t>
  </si>
  <si>
    <t>fuite au niveau poste plonge patisserie et poissonnerie, douchette non fixée au niveau de la plonge traiteur</t>
  </si>
  <si>
    <t>manque de balisage de certains produits choux vert, vert, brocolis et haricot vert</t>
  </si>
  <si>
    <t>Renforcer le nettoyage des étagères des boites de conserves</t>
  </si>
  <si>
    <t xml:space="preserve">entrée de la chambre froide negative est ébréchée </t>
  </si>
  <si>
    <t>température au niveau meuble refrigéré yaourt 5°C et température verifié 6°C</t>
  </si>
  <si>
    <t>les entrées de la chambre froide negative et chambre froide yaourt sont ébréchées et  thermomètre afficheur affiche tous les matins deg</t>
  </si>
  <si>
    <t>les couffins sont dédoublés de sac en plastique ayant été utilisé comme emballage de pains semi cuit risque de contamination croisée par la farine et le gluten (allergène majeur)</t>
  </si>
  <si>
    <t>manque de l’indication de DLC sur l’étiquette grain de lin en emballage progressif</t>
  </si>
  <si>
    <t>Les DEIV  aux rayons (Réception) sont remplis de cadavres d'insectes.</t>
  </si>
  <si>
    <t>GTC non disponible au magasin</t>
  </si>
  <si>
    <t>plan de formation 2017 non transmis au magasin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</si>
</sst>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0" fontId="24" fillId="0" borderId="1" xfId="0" applyFont="1"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0" xfId="0" applyFont="1" applyAlignment="1" applyProtection="1">
      <alignment vertical="top"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53" fillId="0" borderId="1" xfId="0" applyFont="1" applyBorder="1" applyAlignment="1" applyProtection="1">
      <alignment horizontal="left" vertical="top" wrapText="1"/>
      <protection locked="0"/>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0.96153846153846156</c:v>
                </c:pt>
                <c:pt idx="2">
                  <c:v>0</c:v>
                </c:pt>
                <c:pt idx="3">
                  <c:v>0</c:v>
                </c:pt>
                <c:pt idx="4">
                  <c:v>0</c:v>
                </c:pt>
                <c:pt idx="5">
                  <c:v>0</c:v>
                </c:pt>
              </c:numCache>
            </c:numRef>
          </c:val>
          <c:extLst>
            <c:ext xmlns:c16="http://schemas.microsoft.com/office/drawing/2014/chart" uri="{C3380CC4-5D6E-409C-BE32-E72D297353CC}">
              <c16:uniqueId val="{00000000-00EA-4D3F-AB30-4CA5FB3C82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EA-4D3F-AB30-4CA5FB3C82DF}"/>
            </c:ext>
          </c:extLst>
        </c:ser>
        <c:dLbls>
          <c:showLegendKey val="0"/>
          <c:showVal val="1"/>
          <c:showCatName val="0"/>
          <c:showSerName val="0"/>
          <c:showPercent val="0"/>
          <c:showBubbleSize val="0"/>
        </c:dLbls>
        <c:gapWidth val="75"/>
        <c:overlap val="40"/>
        <c:axId val="281801632"/>
        <c:axId val="281796592"/>
      </c:barChart>
      <c:catAx>
        <c:axId val="28180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796592"/>
        <c:crosses val="autoZero"/>
        <c:auto val="1"/>
        <c:lblAlgn val="ctr"/>
        <c:lblOffset val="100"/>
        <c:noMultiLvlLbl val="0"/>
      </c:catAx>
      <c:valAx>
        <c:axId val="28179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80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0.93333333333333335</c:v>
                </c:pt>
                <c:pt idx="1">
                  <c:v>0.9375</c:v>
                </c:pt>
                <c:pt idx="2">
                  <c:v>0</c:v>
                </c:pt>
                <c:pt idx="3">
                  <c:v>0</c:v>
                </c:pt>
                <c:pt idx="4">
                  <c:v>0</c:v>
                </c:pt>
                <c:pt idx="5">
                  <c:v>0</c:v>
                </c:pt>
              </c:numCache>
            </c:numRef>
          </c:val>
          <c:extLst>
            <c:ext xmlns:c16="http://schemas.microsoft.com/office/drawing/2014/chart" uri="{C3380CC4-5D6E-409C-BE32-E72D297353CC}">
              <c16:uniqueId val="{00000000-E714-4C7B-AEC0-B131C03F31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E714-4C7B-AEC0-B131C03F315F}"/>
            </c:ext>
          </c:extLst>
        </c:ser>
        <c:dLbls>
          <c:showLegendKey val="0"/>
          <c:showVal val="1"/>
          <c:showCatName val="0"/>
          <c:showSerName val="0"/>
          <c:showPercent val="0"/>
          <c:showBubbleSize val="0"/>
        </c:dLbls>
        <c:gapWidth val="75"/>
        <c:overlap val="40"/>
        <c:axId val="275064192"/>
        <c:axId val="275064752"/>
      </c:barChart>
      <c:catAx>
        <c:axId val="27506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064752"/>
        <c:crosses val="autoZero"/>
        <c:auto val="1"/>
        <c:lblAlgn val="ctr"/>
        <c:lblOffset val="100"/>
        <c:noMultiLvlLbl val="0"/>
      </c:catAx>
      <c:valAx>
        <c:axId val="27506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06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9475-4CE6-84E3-CA7CCC20B0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9475-4CE6-84E3-CA7CCC20B09F}"/>
            </c:ext>
          </c:extLst>
        </c:ser>
        <c:dLbls>
          <c:showLegendKey val="0"/>
          <c:showVal val="1"/>
          <c:showCatName val="0"/>
          <c:showSerName val="0"/>
          <c:showPercent val="0"/>
          <c:showBubbleSize val="0"/>
        </c:dLbls>
        <c:gapWidth val="75"/>
        <c:overlap val="40"/>
        <c:axId val="275067552"/>
        <c:axId val="136487136"/>
      </c:barChart>
      <c:catAx>
        <c:axId val="27506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487136"/>
        <c:crosses val="autoZero"/>
        <c:auto val="1"/>
        <c:lblAlgn val="ctr"/>
        <c:lblOffset val="100"/>
        <c:noMultiLvlLbl val="0"/>
      </c:catAx>
      <c:valAx>
        <c:axId val="13648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06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c:v>
                </c:pt>
                <c:pt idx="3">
                  <c:v>0</c:v>
                </c:pt>
                <c:pt idx="4">
                  <c:v>0</c:v>
                </c:pt>
                <c:pt idx="5">
                  <c:v>0</c:v>
                </c:pt>
              </c:numCache>
            </c:numRef>
          </c:val>
          <c:extLst>
            <c:ext xmlns:c16="http://schemas.microsoft.com/office/drawing/2014/chart" uri="{C3380CC4-5D6E-409C-BE32-E72D297353CC}">
              <c16:uniqueId val="{00000000-E222-4500-A918-F4661D7583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E222-4500-A918-F4661D75835D}"/>
            </c:ext>
          </c:extLst>
        </c:ser>
        <c:dLbls>
          <c:showLegendKey val="0"/>
          <c:showVal val="1"/>
          <c:showCatName val="0"/>
          <c:showSerName val="0"/>
          <c:showPercent val="0"/>
          <c:showBubbleSize val="0"/>
        </c:dLbls>
        <c:gapWidth val="75"/>
        <c:overlap val="40"/>
        <c:axId val="136489936"/>
        <c:axId val="136490496"/>
      </c:barChart>
      <c:catAx>
        <c:axId val="13648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490496"/>
        <c:crosses val="autoZero"/>
        <c:auto val="1"/>
        <c:lblAlgn val="ctr"/>
        <c:lblOffset val="100"/>
        <c:noMultiLvlLbl val="0"/>
      </c:catAx>
      <c:valAx>
        <c:axId val="13649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648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6F29-4612-8557-D3DF8869EF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6F29-4612-8557-D3DF8869EFB8}"/>
            </c:ext>
          </c:extLst>
        </c:ser>
        <c:dLbls>
          <c:showLegendKey val="0"/>
          <c:showVal val="1"/>
          <c:showCatName val="0"/>
          <c:showSerName val="0"/>
          <c:showPercent val="0"/>
          <c:showBubbleSize val="0"/>
        </c:dLbls>
        <c:gapWidth val="75"/>
        <c:overlap val="40"/>
        <c:axId val="423926944"/>
        <c:axId val="423927504"/>
      </c:barChart>
      <c:catAx>
        <c:axId val="42392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927504"/>
        <c:crosses val="autoZero"/>
        <c:auto val="1"/>
        <c:lblAlgn val="ctr"/>
        <c:lblOffset val="100"/>
        <c:noMultiLvlLbl val="0"/>
      </c:catAx>
      <c:valAx>
        <c:axId val="42392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92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E1EA-45FE-9982-8A3A908F6E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E1EA-45FE-9982-8A3A908F6E00}"/>
            </c:ext>
          </c:extLst>
        </c:ser>
        <c:dLbls>
          <c:showLegendKey val="0"/>
          <c:showVal val="1"/>
          <c:showCatName val="0"/>
          <c:showSerName val="0"/>
          <c:showPercent val="0"/>
          <c:showBubbleSize val="0"/>
        </c:dLbls>
        <c:gapWidth val="75"/>
        <c:overlap val="40"/>
        <c:axId val="420681536"/>
        <c:axId val="420682096"/>
      </c:barChart>
      <c:catAx>
        <c:axId val="42068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682096"/>
        <c:crosses val="autoZero"/>
        <c:auto val="1"/>
        <c:lblAlgn val="ctr"/>
        <c:lblOffset val="100"/>
        <c:noMultiLvlLbl val="0"/>
      </c:catAx>
      <c:valAx>
        <c:axId val="42068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68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347D-4EBF-AE5B-C5BD287501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347D-4EBF-AE5B-C5BD2875015E}"/>
            </c:ext>
          </c:extLst>
        </c:ser>
        <c:dLbls>
          <c:showLegendKey val="0"/>
          <c:showVal val="1"/>
          <c:showCatName val="0"/>
          <c:showSerName val="0"/>
          <c:showPercent val="0"/>
          <c:showBubbleSize val="0"/>
        </c:dLbls>
        <c:gapWidth val="75"/>
        <c:overlap val="40"/>
        <c:axId val="125743440"/>
        <c:axId val="125744000"/>
      </c:barChart>
      <c:catAx>
        <c:axId val="12574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744000"/>
        <c:crosses val="autoZero"/>
        <c:auto val="1"/>
        <c:lblAlgn val="ctr"/>
        <c:lblOffset val="100"/>
        <c:noMultiLvlLbl val="0"/>
      </c:catAx>
      <c:valAx>
        <c:axId val="12574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74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0.8125</c:v>
                </c:pt>
                <c:pt idx="1">
                  <c:v>0.93421052631578949</c:v>
                </c:pt>
                <c:pt idx="2">
                  <c:v>0</c:v>
                </c:pt>
                <c:pt idx="3">
                  <c:v>0</c:v>
                </c:pt>
                <c:pt idx="4">
                  <c:v>0</c:v>
                </c:pt>
                <c:pt idx="5">
                  <c:v>0</c:v>
                </c:pt>
              </c:numCache>
            </c:numRef>
          </c:val>
          <c:extLst>
            <c:ext xmlns:c16="http://schemas.microsoft.com/office/drawing/2014/chart" uri="{C3380CC4-5D6E-409C-BE32-E72D297353CC}">
              <c16:uniqueId val="{00000000-064B-4C96-8241-D938EC85AC7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064B-4C96-8241-D938EC85AC7D}"/>
            </c:ext>
          </c:extLst>
        </c:ser>
        <c:dLbls>
          <c:showLegendKey val="0"/>
          <c:showVal val="1"/>
          <c:showCatName val="0"/>
          <c:showSerName val="0"/>
          <c:showPercent val="0"/>
          <c:showBubbleSize val="0"/>
        </c:dLbls>
        <c:gapWidth val="75"/>
        <c:overlap val="40"/>
        <c:axId val="125936112"/>
        <c:axId val="125936672"/>
      </c:barChart>
      <c:catAx>
        <c:axId val="12593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936672"/>
        <c:crosses val="autoZero"/>
        <c:auto val="1"/>
        <c:lblAlgn val="ctr"/>
        <c:lblOffset val="100"/>
        <c:noMultiLvlLbl val="0"/>
      </c:catAx>
      <c:valAx>
        <c:axId val="12593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93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0.92045454545454541</c:v>
                </c:pt>
                <c:pt idx="1">
                  <c:v>0.95714285714285718</c:v>
                </c:pt>
                <c:pt idx="2">
                  <c:v>0</c:v>
                </c:pt>
                <c:pt idx="3">
                  <c:v>0</c:v>
                </c:pt>
                <c:pt idx="4">
                  <c:v>0</c:v>
                </c:pt>
                <c:pt idx="5">
                  <c:v>0</c:v>
                </c:pt>
              </c:numCache>
            </c:numRef>
          </c:val>
          <c:extLst>
            <c:ext xmlns:c16="http://schemas.microsoft.com/office/drawing/2014/chart" uri="{C3380CC4-5D6E-409C-BE32-E72D297353CC}">
              <c16:uniqueId val="{00000000-34EE-4F78-B9F3-303131FFC5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34EE-4F78-B9F3-303131FFC51C}"/>
            </c:ext>
          </c:extLst>
        </c:ser>
        <c:dLbls>
          <c:showLegendKey val="0"/>
          <c:showVal val="1"/>
          <c:showCatName val="0"/>
          <c:showSerName val="0"/>
          <c:showPercent val="0"/>
          <c:showBubbleSize val="0"/>
        </c:dLbls>
        <c:gapWidth val="75"/>
        <c:overlap val="40"/>
        <c:axId val="275860416"/>
        <c:axId val="275860976"/>
      </c:barChart>
      <c:catAx>
        <c:axId val="27586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860976"/>
        <c:crosses val="autoZero"/>
        <c:auto val="1"/>
        <c:lblAlgn val="ctr"/>
        <c:lblOffset val="100"/>
        <c:noMultiLvlLbl val="0"/>
      </c:catAx>
      <c:valAx>
        <c:axId val="27586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86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0.86647727272727271</c:v>
                </c:pt>
                <c:pt idx="1">
                  <c:v>0.94567669172932334</c:v>
                </c:pt>
                <c:pt idx="2">
                  <c:v>0</c:v>
                </c:pt>
                <c:pt idx="3">
                  <c:v>0</c:v>
                </c:pt>
                <c:pt idx="4">
                  <c:v>0</c:v>
                </c:pt>
                <c:pt idx="5">
                  <c:v>0</c:v>
                </c:pt>
              </c:numCache>
            </c:numRef>
          </c:val>
          <c:extLst>
            <c:ext xmlns:c16="http://schemas.microsoft.com/office/drawing/2014/chart" uri="{C3380CC4-5D6E-409C-BE32-E72D297353CC}">
              <c16:uniqueId val="{00000000-83E5-468B-AAA5-4E95B5D1B237}"/>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83E5-468B-AAA5-4E95B5D1B237}"/>
            </c:ext>
          </c:extLst>
        </c:ser>
        <c:dLbls>
          <c:showLegendKey val="0"/>
          <c:showVal val="0"/>
          <c:showCatName val="0"/>
          <c:showSerName val="0"/>
          <c:showPercent val="0"/>
          <c:showBubbleSize val="0"/>
        </c:dLbls>
        <c:gapWidth val="75"/>
        <c:overlap val="-25"/>
        <c:axId val="275863776"/>
        <c:axId val="273851040"/>
        <c:extLst/>
      </c:barChart>
      <c:catAx>
        <c:axId val="2758637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51040"/>
        <c:crosses val="autoZero"/>
        <c:auto val="1"/>
        <c:lblAlgn val="ctr"/>
        <c:lblOffset val="100"/>
        <c:noMultiLvlLbl val="0"/>
      </c:catAx>
      <c:valAx>
        <c:axId val="2738510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86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C70-4873-B28D-19574B6DB166}"/>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70-4873-B28D-19574B6DB166}"/>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C70-4873-B28D-19574B6DB166}"/>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C70-4873-B28D-19574B6DB166}"/>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C70-4873-B28D-19574B6DB166}"/>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C70-4873-B28D-19574B6DB16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0.69230769230769229</c:v>
                </c:pt>
                <c:pt idx="1">
                  <c:v>0.65522727272727266</c:v>
                </c:pt>
                <c:pt idx="2">
                  <c:v>0</c:v>
                </c:pt>
                <c:pt idx="3">
                  <c:v>0</c:v>
                </c:pt>
                <c:pt idx="4">
                  <c:v>0</c:v>
                </c:pt>
                <c:pt idx="5">
                  <c:v>0</c:v>
                </c:pt>
              </c:numCache>
            </c:numRef>
          </c:val>
          <c:extLst>
            <c:ext xmlns:c16="http://schemas.microsoft.com/office/drawing/2014/chart" uri="{C3380CC4-5D6E-409C-BE32-E72D297353CC}">
              <c16:uniqueId val="{00000006-0C70-4873-B28D-19574B6DB1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0C70-4873-B28D-19574B6DB166}"/>
            </c:ext>
          </c:extLst>
        </c:ser>
        <c:dLbls>
          <c:showLegendKey val="0"/>
          <c:showVal val="1"/>
          <c:showCatName val="0"/>
          <c:showSerName val="0"/>
          <c:showPercent val="0"/>
          <c:showBubbleSize val="0"/>
        </c:dLbls>
        <c:gapWidth val="65"/>
        <c:axId val="273853840"/>
        <c:axId val="273854400"/>
        <c:extLst/>
      </c:barChart>
      <c:catAx>
        <c:axId val="27385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54400"/>
        <c:crosses val="autoZero"/>
        <c:auto val="1"/>
        <c:lblAlgn val="ctr"/>
        <c:lblOffset val="100"/>
        <c:noMultiLvlLbl val="0"/>
      </c:catAx>
      <c:valAx>
        <c:axId val="27385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385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0.95454545454545459</c:v>
                </c:pt>
                <c:pt idx="2">
                  <c:v>0</c:v>
                </c:pt>
                <c:pt idx="3">
                  <c:v>0</c:v>
                </c:pt>
                <c:pt idx="4">
                  <c:v>0</c:v>
                </c:pt>
                <c:pt idx="5">
                  <c:v>0</c:v>
                </c:pt>
              </c:numCache>
            </c:numRef>
          </c:val>
          <c:extLst>
            <c:ext xmlns:c16="http://schemas.microsoft.com/office/drawing/2014/chart" uri="{C3380CC4-5D6E-409C-BE32-E72D297353CC}">
              <c16:uniqueId val="{00000000-C05C-400C-9199-F17FFE9F53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C05C-400C-9199-F17FFE9F535A}"/>
            </c:ext>
          </c:extLst>
        </c:ser>
        <c:dLbls>
          <c:showLegendKey val="0"/>
          <c:showVal val="1"/>
          <c:showCatName val="0"/>
          <c:showSerName val="0"/>
          <c:showPercent val="0"/>
          <c:showBubbleSize val="0"/>
        </c:dLbls>
        <c:gapWidth val="75"/>
        <c:overlap val="40"/>
        <c:axId val="281798832"/>
        <c:axId val="281800512"/>
      </c:barChart>
      <c:catAx>
        <c:axId val="28179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1800512"/>
        <c:crosses val="autoZero"/>
        <c:auto val="1"/>
        <c:lblAlgn val="ctr"/>
        <c:lblOffset val="100"/>
        <c:noMultiLvlLbl val="0"/>
      </c:catAx>
      <c:valAx>
        <c:axId val="28180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179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0.93939393939393945</c:v>
                </c:pt>
                <c:pt idx="1">
                  <c:v>0.98571428571428577</c:v>
                </c:pt>
                <c:pt idx="2">
                  <c:v>0</c:v>
                </c:pt>
                <c:pt idx="3">
                  <c:v>0</c:v>
                </c:pt>
                <c:pt idx="4">
                  <c:v>0</c:v>
                </c:pt>
                <c:pt idx="5">
                  <c:v>0</c:v>
                </c:pt>
              </c:numCache>
            </c:numRef>
          </c:val>
          <c:extLst>
            <c:ext xmlns:c16="http://schemas.microsoft.com/office/drawing/2014/chart" uri="{C3380CC4-5D6E-409C-BE32-E72D297353CC}">
              <c16:uniqueId val="{00000000-1BF9-4315-8284-407B9D5EAC3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1BF9-4315-8284-407B9D5EAC38}"/>
            </c:ext>
          </c:extLst>
        </c:ser>
        <c:dLbls>
          <c:showLegendKey val="0"/>
          <c:showVal val="1"/>
          <c:showCatName val="0"/>
          <c:showSerName val="0"/>
          <c:showPercent val="0"/>
          <c:showBubbleSize val="0"/>
        </c:dLbls>
        <c:gapWidth val="75"/>
        <c:overlap val="40"/>
        <c:axId val="215477728"/>
        <c:axId val="215478288"/>
      </c:barChart>
      <c:catAx>
        <c:axId val="21547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478288"/>
        <c:crosses val="autoZero"/>
        <c:auto val="1"/>
        <c:lblAlgn val="ctr"/>
        <c:lblOffset val="100"/>
        <c:noMultiLvlLbl val="0"/>
      </c:catAx>
      <c:valAx>
        <c:axId val="21547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47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c:v>
                </c:pt>
                <c:pt idx="1">
                  <c:v>1</c:v>
                </c:pt>
                <c:pt idx="2">
                  <c:v>0</c:v>
                </c:pt>
                <c:pt idx="3">
                  <c:v>0</c:v>
                </c:pt>
                <c:pt idx="4">
                  <c:v>0</c:v>
                </c:pt>
                <c:pt idx="5">
                  <c:v>0</c:v>
                </c:pt>
              </c:numCache>
            </c:numRef>
          </c:val>
          <c:extLst>
            <c:ext xmlns:c16="http://schemas.microsoft.com/office/drawing/2014/chart" uri="{C3380CC4-5D6E-409C-BE32-E72D297353CC}">
              <c16:uniqueId val="{00000000-8B1C-416E-8AD8-7DE0BD0F9AE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8B1C-416E-8AD8-7DE0BD0F9AE5}"/>
            </c:ext>
          </c:extLst>
        </c:ser>
        <c:dLbls>
          <c:showLegendKey val="0"/>
          <c:showVal val="1"/>
          <c:showCatName val="0"/>
          <c:showSerName val="0"/>
          <c:showPercent val="0"/>
          <c:showBubbleSize val="0"/>
        </c:dLbls>
        <c:gapWidth val="75"/>
        <c:overlap val="40"/>
        <c:axId val="215483328"/>
        <c:axId val="215484448"/>
      </c:barChart>
      <c:catAx>
        <c:axId val="21548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484448"/>
        <c:crosses val="autoZero"/>
        <c:auto val="1"/>
        <c:lblAlgn val="ctr"/>
        <c:lblOffset val="100"/>
        <c:noMultiLvlLbl val="0"/>
      </c:catAx>
      <c:valAx>
        <c:axId val="21548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48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0.97297297297297303</c:v>
                </c:pt>
                <c:pt idx="1">
                  <c:v>0.85897435897435892</c:v>
                </c:pt>
                <c:pt idx="2">
                  <c:v>0</c:v>
                </c:pt>
                <c:pt idx="3">
                  <c:v>0</c:v>
                </c:pt>
                <c:pt idx="4">
                  <c:v>0</c:v>
                </c:pt>
                <c:pt idx="5">
                  <c:v>0</c:v>
                </c:pt>
              </c:numCache>
            </c:numRef>
          </c:val>
          <c:extLst>
            <c:ext xmlns:c16="http://schemas.microsoft.com/office/drawing/2014/chart" uri="{C3380CC4-5D6E-409C-BE32-E72D297353CC}">
              <c16:uniqueId val="{00000000-1904-4BD8-8809-7ACA4CDEC3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1904-4BD8-8809-7ACA4CDEC36E}"/>
            </c:ext>
          </c:extLst>
        </c:ser>
        <c:dLbls>
          <c:showLegendKey val="0"/>
          <c:showVal val="1"/>
          <c:showCatName val="0"/>
          <c:showSerName val="0"/>
          <c:showPercent val="0"/>
          <c:showBubbleSize val="0"/>
        </c:dLbls>
        <c:gapWidth val="75"/>
        <c:overlap val="40"/>
        <c:axId val="214515808"/>
        <c:axId val="214516928"/>
      </c:barChart>
      <c:catAx>
        <c:axId val="21451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16928"/>
        <c:crosses val="autoZero"/>
        <c:auto val="1"/>
        <c:lblAlgn val="ctr"/>
        <c:lblOffset val="100"/>
        <c:noMultiLvlLbl val="0"/>
      </c:catAx>
      <c:valAx>
        <c:axId val="21451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1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0.8035714285714286</c:v>
                </c:pt>
                <c:pt idx="1">
                  <c:v>0.93103448275862066</c:v>
                </c:pt>
                <c:pt idx="2">
                  <c:v>0</c:v>
                </c:pt>
                <c:pt idx="3">
                  <c:v>0</c:v>
                </c:pt>
                <c:pt idx="4">
                  <c:v>0</c:v>
                </c:pt>
                <c:pt idx="5">
                  <c:v>0</c:v>
                </c:pt>
              </c:numCache>
            </c:numRef>
          </c:val>
          <c:extLst>
            <c:ext xmlns:c16="http://schemas.microsoft.com/office/drawing/2014/chart" uri="{C3380CC4-5D6E-409C-BE32-E72D297353CC}">
              <c16:uniqueId val="{00000000-3F00-4798-9A99-130C2416DC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3F00-4798-9A99-130C2416DC77}"/>
            </c:ext>
          </c:extLst>
        </c:ser>
        <c:dLbls>
          <c:showLegendKey val="0"/>
          <c:showVal val="1"/>
          <c:showCatName val="0"/>
          <c:showSerName val="0"/>
          <c:showPercent val="0"/>
          <c:showBubbleSize val="0"/>
        </c:dLbls>
        <c:gapWidth val="75"/>
        <c:overlap val="40"/>
        <c:axId val="215821872"/>
        <c:axId val="215824672"/>
      </c:barChart>
      <c:catAx>
        <c:axId val="21582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824672"/>
        <c:crosses val="autoZero"/>
        <c:auto val="1"/>
        <c:lblAlgn val="ctr"/>
        <c:lblOffset val="100"/>
        <c:noMultiLvlLbl val="0"/>
      </c:catAx>
      <c:valAx>
        <c:axId val="21582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82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0.71052631578947367</c:v>
                </c:pt>
                <c:pt idx="1">
                  <c:v>0.97222222222222221</c:v>
                </c:pt>
                <c:pt idx="2">
                  <c:v>0</c:v>
                </c:pt>
                <c:pt idx="3">
                  <c:v>0</c:v>
                </c:pt>
                <c:pt idx="4">
                  <c:v>0</c:v>
                </c:pt>
                <c:pt idx="5">
                  <c:v>0</c:v>
                </c:pt>
              </c:numCache>
            </c:numRef>
          </c:val>
          <c:extLst>
            <c:ext xmlns:c16="http://schemas.microsoft.com/office/drawing/2014/chart" uri="{C3380CC4-5D6E-409C-BE32-E72D297353CC}">
              <c16:uniqueId val="{00000000-B19B-4C3E-A2FB-D8B0E10B00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B19B-4C3E-A2FB-D8B0E10B007C}"/>
            </c:ext>
          </c:extLst>
        </c:ser>
        <c:dLbls>
          <c:showLegendKey val="0"/>
          <c:showVal val="1"/>
          <c:showCatName val="0"/>
          <c:showSerName val="0"/>
          <c:showPercent val="0"/>
          <c:showBubbleSize val="0"/>
        </c:dLbls>
        <c:gapWidth val="75"/>
        <c:overlap val="40"/>
        <c:axId val="125994576"/>
        <c:axId val="125995136"/>
      </c:barChart>
      <c:catAx>
        <c:axId val="12599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995136"/>
        <c:crosses val="autoZero"/>
        <c:auto val="1"/>
        <c:lblAlgn val="ctr"/>
        <c:lblOffset val="100"/>
        <c:noMultiLvlLbl val="0"/>
      </c:catAx>
      <c:valAx>
        <c:axId val="12599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99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0.9285714285714286</c:v>
                </c:pt>
                <c:pt idx="2">
                  <c:v>0</c:v>
                </c:pt>
                <c:pt idx="3">
                  <c:v>0</c:v>
                </c:pt>
                <c:pt idx="4">
                  <c:v>0</c:v>
                </c:pt>
                <c:pt idx="5">
                  <c:v>0</c:v>
                </c:pt>
              </c:numCache>
            </c:numRef>
          </c:val>
          <c:extLst>
            <c:ext xmlns:c16="http://schemas.microsoft.com/office/drawing/2014/chart" uri="{C3380CC4-5D6E-409C-BE32-E72D297353CC}">
              <c16:uniqueId val="{00000000-6FB6-4EBB-AB71-0BA4C3C604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6FB6-4EBB-AB71-0BA4C3C604DC}"/>
            </c:ext>
          </c:extLst>
        </c:ser>
        <c:dLbls>
          <c:showLegendKey val="0"/>
          <c:showVal val="1"/>
          <c:showCatName val="0"/>
          <c:showSerName val="0"/>
          <c:showPercent val="0"/>
          <c:showBubbleSize val="0"/>
        </c:dLbls>
        <c:gapWidth val="75"/>
        <c:overlap val="40"/>
        <c:axId val="214840208"/>
        <c:axId val="214840768"/>
      </c:barChart>
      <c:catAx>
        <c:axId val="21484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840768"/>
        <c:crosses val="autoZero"/>
        <c:auto val="1"/>
        <c:lblAlgn val="ctr"/>
        <c:lblOffset val="100"/>
        <c:noMultiLvlLbl val="0"/>
      </c:catAx>
      <c:valAx>
        <c:axId val="21484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84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1</c:v>
                </c:pt>
                <c:pt idx="2">
                  <c:v>0</c:v>
                </c:pt>
                <c:pt idx="3">
                  <c:v>0</c:v>
                </c:pt>
                <c:pt idx="4">
                  <c:v>0</c:v>
                </c:pt>
                <c:pt idx="5">
                  <c:v>0</c:v>
                </c:pt>
              </c:numCache>
            </c:numRef>
          </c:val>
          <c:extLst>
            <c:ext xmlns:c16="http://schemas.microsoft.com/office/drawing/2014/chart" uri="{C3380CC4-5D6E-409C-BE32-E72D297353CC}">
              <c16:uniqueId val="{00000000-E75D-4B1F-B868-C4A05D3F36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E75D-4B1F-B868-C4A05D3F3699}"/>
            </c:ext>
          </c:extLst>
        </c:ser>
        <c:dLbls>
          <c:showLegendKey val="0"/>
          <c:showVal val="1"/>
          <c:showCatName val="0"/>
          <c:showSerName val="0"/>
          <c:showPercent val="0"/>
          <c:showBubbleSize val="0"/>
        </c:dLbls>
        <c:gapWidth val="75"/>
        <c:overlap val="40"/>
        <c:axId val="283128160"/>
        <c:axId val="283128720"/>
      </c:barChart>
      <c:catAx>
        <c:axId val="28312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128720"/>
        <c:crosses val="autoZero"/>
        <c:auto val="1"/>
        <c:lblAlgn val="ctr"/>
        <c:lblOffset val="100"/>
        <c:noMultiLvlLbl val="0"/>
      </c:catAx>
      <c:valAx>
        <c:axId val="28312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12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5" zoomScaleNormal="100" zoomScaleSheetLayoutView="100" workbookViewId="0">
      <selection activeCell="B181" sqref="B181:C181"/>
    </sheetView>
  </sheetViews>
  <sheetFormatPr baseColWidth="10" defaultColWidth="11.42578125" defaultRowHeight="15" x14ac:dyDescent="0.25"/>
  <cols>
    <col min="1" max="1" width="11.42578125" style="204"/>
    <col min="2" max="2" width="15" style="191" customWidth="1"/>
    <col min="3" max="3" width="14" style="191" customWidth="1"/>
    <col min="4" max="11" width="11.42578125" style="191"/>
    <col min="12" max="14" width="11.42578125" style="191" customWidth="1"/>
    <col min="15" max="16384" width="11.42578125" style="191"/>
  </cols>
  <sheetData>
    <row r="18" spans="1:11" ht="21" x14ac:dyDescent="0.25">
      <c r="A18" s="258" t="s">
        <v>379</v>
      </c>
      <c r="B18" s="258"/>
      <c r="C18" s="258"/>
      <c r="D18" s="259" t="s">
        <v>411</v>
      </c>
      <c r="E18" s="259"/>
      <c r="F18" s="259"/>
      <c r="G18" s="259"/>
      <c r="H18" s="259"/>
      <c r="I18" s="259"/>
      <c r="J18" s="259"/>
      <c r="K18" s="259"/>
    </row>
    <row r="20" spans="1:11" ht="16.5" x14ac:dyDescent="0.3">
      <c r="A20" s="197"/>
      <c r="B20" s="192"/>
      <c r="C20" s="192"/>
      <c r="D20" s="192"/>
      <c r="E20" s="192"/>
      <c r="F20" s="192"/>
      <c r="G20" s="192"/>
      <c r="H20" s="192"/>
      <c r="I20" s="192"/>
    </row>
    <row r="21" spans="1:11" x14ac:dyDescent="0.25">
      <c r="A21" s="260" t="s">
        <v>380</v>
      </c>
      <c r="B21" s="260"/>
      <c r="C21" s="260"/>
      <c r="D21" s="260"/>
      <c r="E21" s="260"/>
      <c r="F21" s="260"/>
      <c r="G21" s="260"/>
      <c r="H21" s="260"/>
      <c r="I21" s="260"/>
      <c r="J21" s="260"/>
      <c r="K21" s="260"/>
    </row>
    <row r="22" spans="1:11" x14ac:dyDescent="0.25">
      <c r="A22" s="198"/>
      <c r="B22" s="193"/>
      <c r="C22" s="193"/>
      <c r="D22" s="192"/>
      <c r="E22" s="192"/>
      <c r="F22" s="192"/>
      <c r="G22" s="192"/>
      <c r="H22" s="192"/>
      <c r="I22" s="192"/>
    </row>
    <row r="23" spans="1:11" ht="42" customHeight="1" x14ac:dyDescent="0.25">
      <c r="A23" s="199" t="s">
        <v>381</v>
      </c>
      <c r="B23" s="261" t="s">
        <v>382</v>
      </c>
      <c r="C23" s="261"/>
      <c r="D23" s="192"/>
      <c r="E23" s="192"/>
      <c r="F23" s="192"/>
      <c r="G23" s="192"/>
      <c r="H23" s="192"/>
      <c r="I23" s="192"/>
      <c r="J23" s="191" t="str">
        <f>D18</f>
        <v>Ksar Said</v>
      </c>
    </row>
    <row r="24" spans="1:11" ht="33" customHeight="1" x14ac:dyDescent="0.25">
      <c r="A24" s="200" t="s">
        <v>383</v>
      </c>
      <c r="B24" s="262">
        <f>AVERAGE('A1 Exploitation'!D505,'A1 Technique'!D198)</f>
        <v>0.86647727272727271</v>
      </c>
      <c r="C24" s="262"/>
      <c r="D24" s="192"/>
      <c r="E24" s="192"/>
      <c r="F24" s="192"/>
      <c r="G24" s="192"/>
      <c r="H24" s="192"/>
      <c r="I24" s="192"/>
    </row>
    <row r="25" spans="1:11" ht="33" customHeight="1" x14ac:dyDescent="0.25">
      <c r="A25" s="199" t="s">
        <v>384</v>
      </c>
      <c r="B25" s="262">
        <f>AVERAGE('A2 Exploitation'!D505,'A2 Technique'!D198)</f>
        <v>0.94567669172932334</v>
      </c>
      <c r="C25" s="262"/>
      <c r="D25" s="192"/>
      <c r="E25" s="192"/>
      <c r="F25" s="192"/>
      <c r="G25" s="192"/>
      <c r="H25" s="192"/>
      <c r="I25" s="192"/>
    </row>
    <row r="26" spans="1:11" ht="33" customHeight="1" x14ac:dyDescent="0.25">
      <c r="A26" s="200" t="s">
        <v>385</v>
      </c>
      <c r="B26" s="262">
        <f>AVERAGE('A3 Exploitation'!D505,'A3 Technique'!D198)</f>
        <v>0</v>
      </c>
      <c r="C26" s="262"/>
      <c r="D26" s="192"/>
      <c r="E26" s="192"/>
      <c r="F26" s="192"/>
      <c r="G26" s="192"/>
      <c r="H26" s="192"/>
      <c r="I26" s="192"/>
    </row>
    <row r="27" spans="1:11" ht="33" customHeight="1" x14ac:dyDescent="0.25">
      <c r="A27" s="200" t="s">
        <v>386</v>
      </c>
      <c r="B27" s="262">
        <f>AVERAGE('A4 Exploitation'!D505,'A4 Technique'!D198)</f>
        <v>0</v>
      </c>
      <c r="C27" s="262"/>
      <c r="D27" s="192"/>
      <c r="E27" s="192"/>
      <c r="F27" s="192"/>
      <c r="G27" s="192"/>
      <c r="H27" s="192"/>
      <c r="I27" s="192"/>
    </row>
    <row r="28" spans="1:11" ht="33" customHeight="1" x14ac:dyDescent="0.25">
      <c r="A28" s="199" t="s">
        <v>387</v>
      </c>
      <c r="B28" s="262">
        <f>AVERAGE('A5 Exploitation'!D505,'A5 Technique'!D198)</f>
        <v>0</v>
      </c>
      <c r="C28" s="262"/>
      <c r="D28" s="192"/>
      <c r="E28" s="192"/>
      <c r="F28" s="192"/>
      <c r="G28" s="192"/>
      <c r="H28" s="192"/>
      <c r="I28" s="192"/>
    </row>
    <row r="29" spans="1:11" ht="33" customHeight="1" x14ac:dyDescent="0.25">
      <c r="A29" s="199" t="s">
        <v>388</v>
      </c>
      <c r="B29" s="262">
        <f>AVERAGE('A6 Exploitation'!D505,'A6 Technique'!D198)</f>
        <v>0</v>
      </c>
      <c r="C29" s="262"/>
      <c r="D29" s="192"/>
      <c r="E29" s="192"/>
      <c r="F29" s="192"/>
      <c r="G29" s="192"/>
      <c r="H29" s="192"/>
      <c r="I29" s="192"/>
    </row>
    <row r="30" spans="1:11" x14ac:dyDescent="0.25">
      <c r="A30" s="198"/>
      <c r="B30" s="193"/>
      <c r="C30" s="193"/>
      <c r="D30" s="192"/>
      <c r="E30" s="192"/>
      <c r="F30" s="192"/>
      <c r="G30" s="192"/>
      <c r="H30" s="192"/>
      <c r="I30" s="192"/>
    </row>
    <row r="31" spans="1:11" x14ac:dyDescent="0.25">
      <c r="A31" s="198"/>
      <c r="B31" s="193"/>
      <c r="C31" s="193"/>
      <c r="D31" s="192"/>
      <c r="E31" s="192"/>
      <c r="F31" s="192"/>
      <c r="G31" s="192"/>
      <c r="H31" s="192"/>
      <c r="I31" s="192"/>
    </row>
    <row r="32" spans="1:11" x14ac:dyDescent="0.25">
      <c r="A32" s="198"/>
      <c r="B32" s="193"/>
      <c r="C32" s="193"/>
      <c r="D32" s="192"/>
      <c r="E32" s="192"/>
      <c r="F32" s="192"/>
      <c r="G32" s="192"/>
      <c r="H32" s="192"/>
      <c r="I32" s="192"/>
    </row>
    <row r="33" spans="1:10" ht="33" customHeight="1" x14ac:dyDescent="0.25">
      <c r="A33" s="199" t="s">
        <v>381</v>
      </c>
      <c r="B33" s="261" t="s">
        <v>389</v>
      </c>
      <c r="C33" s="261"/>
      <c r="D33" s="192"/>
      <c r="E33" s="192"/>
      <c r="F33" s="192"/>
      <c r="G33" s="192"/>
      <c r="H33" s="192"/>
      <c r="I33" s="192"/>
      <c r="J33" s="191" t="str">
        <f>D18</f>
        <v>Ksar Said</v>
      </c>
    </row>
    <row r="34" spans="1:10" ht="33" customHeight="1" x14ac:dyDescent="0.25">
      <c r="A34" s="200" t="s">
        <v>383</v>
      </c>
      <c r="B34" s="262">
        <f>'A1 Exploitation'!D505</f>
        <v>0.92045454545454541</v>
      </c>
      <c r="C34" s="262"/>
      <c r="D34" s="192"/>
      <c r="E34" s="192"/>
      <c r="F34" s="192"/>
      <c r="G34" s="192"/>
      <c r="H34" s="192"/>
      <c r="I34" s="192"/>
    </row>
    <row r="35" spans="1:10" ht="33" customHeight="1" x14ac:dyDescent="0.25">
      <c r="A35" s="199" t="s">
        <v>384</v>
      </c>
      <c r="B35" s="262">
        <f>'A2 Exploitation'!D505</f>
        <v>0.95714285714285718</v>
      </c>
      <c r="C35" s="262"/>
      <c r="D35" s="192"/>
      <c r="E35" s="192"/>
      <c r="F35" s="192"/>
      <c r="G35" s="192"/>
      <c r="H35" s="192"/>
      <c r="I35" s="192"/>
    </row>
    <row r="36" spans="1:10" ht="33" customHeight="1" x14ac:dyDescent="0.25">
      <c r="A36" s="200" t="s">
        <v>385</v>
      </c>
      <c r="B36" s="262">
        <f>'A3 Exploitation'!D505</f>
        <v>0</v>
      </c>
      <c r="C36" s="262"/>
      <c r="D36" s="192"/>
      <c r="E36" s="192"/>
      <c r="F36" s="192"/>
      <c r="G36" s="192"/>
      <c r="H36" s="192"/>
      <c r="I36" s="192"/>
    </row>
    <row r="37" spans="1:10" ht="33" customHeight="1" x14ac:dyDescent="0.25">
      <c r="A37" s="200" t="s">
        <v>386</v>
      </c>
      <c r="B37" s="262">
        <f>'A4 Exploitation'!D505</f>
        <v>0</v>
      </c>
      <c r="C37" s="262"/>
      <c r="D37" s="192"/>
      <c r="E37" s="192"/>
      <c r="F37" s="192"/>
      <c r="G37" s="192"/>
      <c r="H37" s="192"/>
      <c r="I37" s="192"/>
    </row>
    <row r="38" spans="1:10" ht="33" customHeight="1" x14ac:dyDescent="0.25">
      <c r="A38" s="199" t="s">
        <v>387</v>
      </c>
      <c r="B38" s="262">
        <f>'A5 Exploitation'!D505</f>
        <v>0</v>
      </c>
      <c r="C38" s="262"/>
      <c r="D38" s="192"/>
      <c r="E38" s="192"/>
      <c r="F38" s="192"/>
      <c r="G38" s="192"/>
      <c r="H38" s="192"/>
      <c r="I38" s="192"/>
    </row>
    <row r="39" spans="1:10" ht="33" customHeight="1" x14ac:dyDescent="0.25">
      <c r="A39" s="199" t="s">
        <v>388</v>
      </c>
      <c r="B39" s="262">
        <f>'A6 Exploitation'!D505</f>
        <v>0</v>
      </c>
      <c r="C39" s="262"/>
      <c r="D39" s="192"/>
      <c r="E39" s="192"/>
      <c r="F39" s="192"/>
      <c r="G39" s="192"/>
      <c r="H39" s="192"/>
      <c r="I39" s="192"/>
    </row>
    <row r="40" spans="1:10" ht="18" x14ac:dyDescent="0.25">
      <c r="A40" s="201"/>
      <c r="B40" s="194"/>
      <c r="C40" s="194"/>
      <c r="D40" s="192"/>
      <c r="E40" s="192"/>
      <c r="F40" s="192"/>
      <c r="G40" s="192"/>
      <c r="H40" s="192"/>
      <c r="I40" s="192"/>
    </row>
    <row r="41" spans="1:10" ht="18" x14ac:dyDescent="0.25">
      <c r="A41" s="201"/>
      <c r="B41" s="194"/>
      <c r="C41" s="194"/>
      <c r="D41" s="192"/>
      <c r="E41" s="192"/>
      <c r="F41" s="192"/>
      <c r="G41" s="192"/>
      <c r="H41" s="192"/>
      <c r="I41" s="192"/>
    </row>
    <row r="42" spans="1:10" ht="45" customHeight="1" x14ac:dyDescent="0.25">
      <c r="A42" s="199" t="s">
        <v>381</v>
      </c>
      <c r="B42" s="263" t="s">
        <v>390</v>
      </c>
      <c r="C42" s="263"/>
      <c r="D42" s="192"/>
      <c r="E42" s="192"/>
      <c r="F42" s="192"/>
      <c r="G42" s="192"/>
      <c r="H42" s="192"/>
      <c r="I42" s="192"/>
      <c r="J42" s="191" t="str">
        <f>D18</f>
        <v>Ksar Said</v>
      </c>
    </row>
    <row r="43" spans="1:10" ht="33" customHeight="1" x14ac:dyDescent="0.25">
      <c r="A43" s="200" t="s">
        <v>383</v>
      </c>
      <c r="B43" s="262">
        <f>AVERAGE('A1 Exploitation'!D503, 'A1 Technique'!D196)</f>
        <v>0.69230769230769229</v>
      </c>
      <c r="C43" s="262"/>
      <c r="D43" s="192"/>
      <c r="E43" s="192"/>
      <c r="F43" s="192"/>
      <c r="G43" s="192"/>
      <c r="H43" s="192"/>
      <c r="I43" s="192"/>
    </row>
    <row r="44" spans="1:10" ht="33" customHeight="1" x14ac:dyDescent="0.25">
      <c r="A44" s="199" t="s">
        <v>384</v>
      </c>
      <c r="B44" s="262">
        <f>AVERAGE('A2 Exploitation'!D503, 'A2 Technique'!D196)</f>
        <v>0.65522727272727266</v>
      </c>
      <c r="C44" s="262"/>
      <c r="D44" s="192"/>
      <c r="E44" s="192"/>
      <c r="F44" s="192"/>
      <c r="G44" s="192"/>
      <c r="H44" s="192"/>
      <c r="I44" s="192"/>
    </row>
    <row r="45" spans="1:10" ht="33" customHeight="1" x14ac:dyDescent="0.25">
      <c r="A45" s="200" t="s">
        <v>385</v>
      </c>
      <c r="B45" s="262">
        <f>AVERAGE('A3 Exploitation'!D503, 'A3 Technique'!D196)</f>
        <v>0</v>
      </c>
      <c r="C45" s="262"/>
      <c r="D45" s="192"/>
      <c r="E45" s="192"/>
      <c r="F45" s="192"/>
      <c r="G45" s="192"/>
      <c r="H45" s="192"/>
      <c r="I45" s="192"/>
    </row>
    <row r="46" spans="1:10" ht="33" customHeight="1" x14ac:dyDescent="0.25">
      <c r="A46" s="200" t="s">
        <v>386</v>
      </c>
      <c r="B46" s="262">
        <f>AVERAGE('A4 Exploitation'!D503, 'A4 Technique'!D196)</f>
        <v>0</v>
      </c>
      <c r="C46" s="262"/>
      <c r="D46" s="192"/>
      <c r="E46" s="192"/>
      <c r="F46" s="192"/>
      <c r="G46" s="192"/>
      <c r="H46" s="192"/>
      <c r="I46" s="192"/>
    </row>
    <row r="47" spans="1:10" ht="33" customHeight="1" x14ac:dyDescent="0.25">
      <c r="A47" s="199" t="s">
        <v>387</v>
      </c>
      <c r="B47" s="262">
        <f>AVERAGE('A5 Exploitation'!D503, 'A5 Technique'!D196)</f>
        <v>0</v>
      </c>
      <c r="C47" s="262"/>
      <c r="D47" s="192"/>
      <c r="E47" s="192"/>
      <c r="F47" s="192"/>
      <c r="G47" s="192"/>
      <c r="H47" s="192"/>
      <c r="I47" s="192"/>
    </row>
    <row r="48" spans="1:10" ht="33" customHeight="1" x14ac:dyDescent="0.25">
      <c r="A48" s="199" t="s">
        <v>388</v>
      </c>
      <c r="B48" s="262">
        <f>AVERAGE('A6 Exploitation'!D503, 'A6 Technique'!D196)</f>
        <v>0</v>
      </c>
      <c r="C48" s="262"/>
      <c r="D48" s="192"/>
      <c r="E48" s="192"/>
      <c r="F48" s="192"/>
      <c r="G48" s="192"/>
      <c r="H48" s="192"/>
      <c r="I48" s="192"/>
    </row>
    <row r="49" spans="1:10" ht="18" x14ac:dyDescent="0.25">
      <c r="A49" s="201"/>
      <c r="B49" s="194"/>
      <c r="C49" s="194"/>
      <c r="D49" s="192"/>
      <c r="E49" s="192"/>
      <c r="F49" s="192"/>
      <c r="G49" s="192"/>
      <c r="H49" s="192"/>
      <c r="I49" s="192"/>
    </row>
    <row r="50" spans="1:10" x14ac:dyDescent="0.25">
      <c r="A50" s="198"/>
      <c r="B50" s="193"/>
      <c r="C50" s="193"/>
      <c r="D50" s="192"/>
      <c r="E50" s="192"/>
      <c r="F50" s="192"/>
      <c r="G50" s="192"/>
      <c r="H50" s="192"/>
      <c r="I50" s="192"/>
    </row>
    <row r="51" spans="1:10" ht="33" customHeight="1" x14ac:dyDescent="0.25">
      <c r="A51" s="199" t="s">
        <v>381</v>
      </c>
      <c r="B51" s="261" t="s">
        <v>391</v>
      </c>
      <c r="C51" s="261"/>
      <c r="D51" s="192"/>
      <c r="E51" s="192"/>
      <c r="F51" s="192"/>
      <c r="G51" s="192"/>
      <c r="H51" s="192"/>
      <c r="I51" s="192"/>
      <c r="J51" s="191" t="str">
        <f>D18</f>
        <v>Ksar Said</v>
      </c>
    </row>
    <row r="52" spans="1:10" ht="33" customHeight="1" x14ac:dyDescent="0.25">
      <c r="A52" s="200" t="s">
        <v>383</v>
      </c>
      <c r="B52" s="264">
        <f>'A1 Exploitation'!D41</f>
        <v>0.91666666666666663</v>
      </c>
      <c r="C52" s="264"/>
      <c r="D52" s="192"/>
      <c r="E52" s="192"/>
      <c r="F52" s="192"/>
      <c r="G52" s="192"/>
      <c r="H52" s="192"/>
      <c r="I52" s="192"/>
    </row>
    <row r="53" spans="1:10" ht="33" customHeight="1" x14ac:dyDescent="0.25">
      <c r="A53" s="199" t="s">
        <v>384</v>
      </c>
      <c r="B53" s="264">
        <f>'A2 Exploitation'!D41</f>
        <v>0.96153846153846156</v>
      </c>
      <c r="C53" s="264"/>
      <c r="D53" s="192"/>
      <c r="E53" s="192"/>
      <c r="F53" s="192"/>
      <c r="G53" s="192"/>
      <c r="H53" s="192"/>
      <c r="I53" s="192"/>
    </row>
    <row r="54" spans="1:10" ht="33" customHeight="1" x14ac:dyDescent="0.25">
      <c r="A54" s="200" t="s">
        <v>385</v>
      </c>
      <c r="B54" s="264">
        <f>'A3 Exploitation'!D41</f>
        <v>0</v>
      </c>
      <c r="C54" s="264"/>
      <c r="D54" s="192"/>
      <c r="E54" s="192"/>
      <c r="F54" s="192"/>
      <c r="G54" s="192"/>
      <c r="H54" s="192"/>
      <c r="I54" s="192"/>
    </row>
    <row r="55" spans="1:10" ht="33" customHeight="1" x14ac:dyDescent="0.25">
      <c r="A55" s="200" t="s">
        <v>386</v>
      </c>
      <c r="B55" s="264">
        <f>'A4 Exploitation'!D41</f>
        <v>0</v>
      </c>
      <c r="C55" s="264"/>
      <c r="D55" s="192"/>
      <c r="E55" s="192"/>
      <c r="F55" s="192"/>
      <c r="G55" s="192"/>
      <c r="H55" s="192"/>
      <c r="I55" s="192"/>
    </row>
    <row r="56" spans="1:10" ht="33" customHeight="1" x14ac:dyDescent="0.25">
      <c r="A56" s="199" t="s">
        <v>387</v>
      </c>
      <c r="B56" s="264">
        <f>'A5 Exploitation'!D41</f>
        <v>0</v>
      </c>
      <c r="C56" s="264"/>
      <c r="D56" s="192"/>
      <c r="E56" s="192"/>
      <c r="F56" s="192"/>
      <c r="G56" s="192"/>
      <c r="H56" s="192"/>
      <c r="I56" s="192"/>
    </row>
    <row r="57" spans="1:10" ht="33" customHeight="1" x14ac:dyDescent="0.25">
      <c r="A57" s="199" t="s">
        <v>388</v>
      </c>
      <c r="B57" s="264">
        <f>'A6 Exploitation'!D41</f>
        <v>0</v>
      </c>
      <c r="C57" s="264"/>
      <c r="D57" s="192"/>
      <c r="E57" s="192"/>
      <c r="F57" s="192"/>
      <c r="G57" s="192"/>
      <c r="H57" s="192"/>
      <c r="I57" s="192"/>
    </row>
    <row r="58" spans="1:10" ht="18" x14ac:dyDescent="0.25">
      <c r="A58" s="202"/>
      <c r="B58" s="195"/>
      <c r="C58" s="195"/>
      <c r="D58" s="192"/>
      <c r="E58" s="192"/>
      <c r="F58" s="192"/>
      <c r="G58" s="192"/>
      <c r="H58" s="192"/>
      <c r="I58" s="192"/>
    </row>
    <row r="59" spans="1:10" ht="18" x14ac:dyDescent="0.25">
      <c r="A59" s="202"/>
      <c r="B59" s="195"/>
      <c r="C59" s="195"/>
      <c r="D59" s="192"/>
      <c r="E59" s="192"/>
      <c r="F59" s="192"/>
      <c r="G59" s="192"/>
      <c r="H59" s="192"/>
      <c r="I59" s="192"/>
    </row>
    <row r="60" spans="1:10" ht="33" customHeight="1" x14ac:dyDescent="0.25">
      <c r="A60" s="199" t="s">
        <v>381</v>
      </c>
      <c r="B60" s="261" t="s">
        <v>392</v>
      </c>
      <c r="C60" s="261"/>
      <c r="D60" s="192"/>
      <c r="E60" s="192"/>
      <c r="F60" s="192"/>
      <c r="G60" s="192"/>
      <c r="H60" s="192"/>
      <c r="I60" s="192"/>
      <c r="J60" s="191" t="str">
        <f>D18</f>
        <v>Ksar Said</v>
      </c>
    </row>
    <row r="61" spans="1:10" ht="33" customHeight="1" x14ac:dyDescent="0.25">
      <c r="A61" s="200" t="s">
        <v>383</v>
      </c>
      <c r="B61" s="262">
        <f>'A1 Exploitation'!D97</f>
        <v>0.9375</v>
      </c>
      <c r="C61" s="262"/>
      <c r="D61" s="192"/>
      <c r="E61" s="192"/>
      <c r="F61" s="192"/>
      <c r="G61" s="192"/>
      <c r="H61" s="192"/>
      <c r="I61" s="192"/>
    </row>
    <row r="62" spans="1:10" ht="33" customHeight="1" x14ac:dyDescent="0.25">
      <c r="A62" s="199" t="s">
        <v>384</v>
      </c>
      <c r="B62" s="262">
        <f>'A2 Exploitation'!D97</f>
        <v>0.95454545454545459</v>
      </c>
      <c r="C62" s="262"/>
      <c r="D62" s="192"/>
      <c r="E62" s="192"/>
      <c r="F62" s="192"/>
      <c r="G62" s="192"/>
      <c r="H62" s="192"/>
      <c r="I62" s="192"/>
    </row>
    <row r="63" spans="1:10" ht="33" customHeight="1" x14ac:dyDescent="0.25">
      <c r="A63" s="200" t="s">
        <v>385</v>
      </c>
      <c r="B63" s="262">
        <f>'A3 Exploitation'!D97</f>
        <v>0</v>
      </c>
      <c r="C63" s="262"/>
      <c r="D63" s="192"/>
      <c r="E63" s="192"/>
      <c r="F63" s="192"/>
      <c r="G63" s="192"/>
      <c r="H63" s="192"/>
      <c r="I63" s="192"/>
    </row>
    <row r="64" spans="1:10" ht="33" customHeight="1" x14ac:dyDescent="0.25">
      <c r="A64" s="200" t="s">
        <v>386</v>
      </c>
      <c r="B64" s="262">
        <f>'A4 Exploitation'!D97</f>
        <v>0</v>
      </c>
      <c r="C64" s="262"/>
      <c r="D64" s="192"/>
      <c r="E64" s="192"/>
      <c r="F64" s="192"/>
      <c r="G64" s="192"/>
      <c r="H64" s="192"/>
      <c r="I64" s="192"/>
    </row>
    <row r="65" spans="1:10" ht="33" customHeight="1" x14ac:dyDescent="0.25">
      <c r="A65" s="199" t="s">
        <v>387</v>
      </c>
      <c r="B65" s="262">
        <f>'A5 Exploitation'!D97</f>
        <v>0</v>
      </c>
      <c r="C65" s="262"/>
      <c r="D65" s="192"/>
      <c r="E65" s="192"/>
      <c r="F65" s="192"/>
      <c r="G65" s="192"/>
      <c r="H65" s="192"/>
      <c r="I65" s="192"/>
    </row>
    <row r="66" spans="1:10" ht="33" customHeight="1" x14ac:dyDescent="0.25">
      <c r="A66" s="199" t="s">
        <v>388</v>
      </c>
      <c r="B66" s="262">
        <f>'A6 Exploitation'!D97</f>
        <v>0</v>
      </c>
      <c r="C66" s="262"/>
      <c r="D66" s="192"/>
      <c r="E66" s="192"/>
      <c r="F66" s="192"/>
      <c r="G66" s="192"/>
      <c r="H66" s="192"/>
      <c r="I66" s="192"/>
    </row>
    <row r="67" spans="1:10" ht="18" x14ac:dyDescent="0.25">
      <c r="A67" s="202"/>
      <c r="B67" s="195"/>
      <c r="C67" s="195"/>
      <c r="D67" s="192"/>
      <c r="E67" s="192"/>
      <c r="F67" s="192"/>
      <c r="G67" s="192"/>
      <c r="H67" s="192"/>
      <c r="I67" s="192"/>
    </row>
    <row r="68" spans="1:10" ht="18" x14ac:dyDescent="0.25">
      <c r="A68" s="202"/>
      <c r="B68" s="195"/>
      <c r="C68" s="195"/>
      <c r="D68" s="192"/>
      <c r="E68" s="192"/>
      <c r="F68" s="192"/>
      <c r="G68" s="192"/>
      <c r="H68" s="192"/>
      <c r="I68" s="192"/>
    </row>
    <row r="69" spans="1:10" ht="33" customHeight="1" x14ac:dyDescent="0.25">
      <c r="A69" s="199" t="s">
        <v>381</v>
      </c>
      <c r="B69" s="261" t="s">
        <v>393</v>
      </c>
      <c r="C69" s="261"/>
      <c r="D69" s="192"/>
      <c r="E69" s="192"/>
      <c r="F69" s="192"/>
      <c r="G69" s="192"/>
      <c r="H69" s="192"/>
      <c r="I69" s="192"/>
      <c r="J69" s="191" t="str">
        <f>D18</f>
        <v>Ksar Said</v>
      </c>
    </row>
    <row r="70" spans="1:10" ht="33" customHeight="1" x14ac:dyDescent="0.25">
      <c r="A70" s="200" t="s">
        <v>383</v>
      </c>
      <c r="B70" s="262">
        <f>'A1 Exploitation'!D150</f>
        <v>0.93939393939393945</v>
      </c>
      <c r="C70" s="262"/>
      <c r="D70" s="192"/>
      <c r="E70" s="192"/>
      <c r="F70" s="192"/>
      <c r="G70" s="192"/>
      <c r="H70" s="192"/>
      <c r="I70" s="192"/>
    </row>
    <row r="71" spans="1:10" ht="33" customHeight="1" x14ac:dyDescent="0.25">
      <c r="A71" s="199" t="s">
        <v>384</v>
      </c>
      <c r="B71" s="262">
        <f>'A2 Exploitation'!D150</f>
        <v>0.98571428571428577</v>
      </c>
      <c r="C71" s="262"/>
      <c r="D71" s="192"/>
      <c r="E71" s="192"/>
      <c r="F71" s="192"/>
      <c r="G71" s="192"/>
      <c r="H71" s="192"/>
      <c r="I71" s="192"/>
    </row>
    <row r="72" spans="1:10" ht="33" customHeight="1" x14ac:dyDescent="0.25">
      <c r="A72" s="200" t="s">
        <v>385</v>
      </c>
      <c r="B72" s="262">
        <f>'A3 Exploitation'!D150</f>
        <v>0</v>
      </c>
      <c r="C72" s="262"/>
      <c r="D72" s="192"/>
      <c r="E72" s="192"/>
      <c r="F72" s="192"/>
      <c r="G72" s="192"/>
      <c r="H72" s="192"/>
      <c r="I72" s="192"/>
    </row>
    <row r="73" spans="1:10" ht="33" customHeight="1" x14ac:dyDescent="0.25">
      <c r="A73" s="200" t="s">
        <v>386</v>
      </c>
      <c r="B73" s="262">
        <f>'A4 Exploitation'!D150</f>
        <v>0</v>
      </c>
      <c r="C73" s="262"/>
      <c r="D73" s="192"/>
      <c r="E73" s="192"/>
      <c r="F73" s="192"/>
      <c r="G73" s="192"/>
      <c r="H73" s="192"/>
      <c r="I73" s="192"/>
    </row>
    <row r="74" spans="1:10" ht="33" customHeight="1" x14ac:dyDescent="0.25">
      <c r="A74" s="199" t="s">
        <v>387</v>
      </c>
      <c r="B74" s="262">
        <f>'A5 Exploitation'!D150</f>
        <v>0</v>
      </c>
      <c r="C74" s="262"/>
      <c r="D74" s="192"/>
      <c r="E74" s="192"/>
      <c r="F74" s="192"/>
      <c r="G74" s="192"/>
      <c r="H74" s="192"/>
      <c r="I74" s="192"/>
    </row>
    <row r="75" spans="1:10" ht="33" customHeight="1" x14ac:dyDescent="0.25">
      <c r="A75" s="199" t="s">
        <v>388</v>
      </c>
      <c r="B75" s="262">
        <f>'A6 Exploitation'!D150</f>
        <v>0</v>
      </c>
      <c r="C75" s="262"/>
      <c r="D75" s="192"/>
      <c r="E75" s="192"/>
      <c r="F75" s="192"/>
      <c r="G75" s="192"/>
      <c r="H75" s="192"/>
      <c r="I75" s="192"/>
    </row>
    <row r="76" spans="1:10" ht="18" x14ac:dyDescent="0.25">
      <c r="A76" s="202"/>
      <c r="B76" s="195"/>
      <c r="C76" s="195"/>
      <c r="D76" s="192"/>
      <c r="E76" s="192"/>
      <c r="F76" s="192"/>
      <c r="G76" s="192"/>
      <c r="H76" s="192"/>
      <c r="I76" s="192"/>
    </row>
    <row r="77" spans="1:10" ht="18" x14ac:dyDescent="0.25">
      <c r="A77" s="202"/>
      <c r="B77" s="195"/>
      <c r="C77" s="195"/>
      <c r="D77" s="192"/>
      <c r="E77" s="192"/>
      <c r="F77" s="192"/>
      <c r="G77" s="192"/>
      <c r="H77" s="192"/>
      <c r="I77" s="192"/>
    </row>
    <row r="78" spans="1:10" ht="33" customHeight="1" x14ac:dyDescent="0.25">
      <c r="A78" s="199" t="s">
        <v>381</v>
      </c>
      <c r="B78" s="261" t="s">
        <v>394</v>
      </c>
      <c r="C78" s="261"/>
      <c r="D78" s="192"/>
      <c r="E78" s="192"/>
      <c r="F78" s="192"/>
      <c r="G78" s="192"/>
      <c r="H78" s="192"/>
      <c r="I78" s="192"/>
      <c r="J78" s="191" t="str">
        <f>D18</f>
        <v>Ksar Said</v>
      </c>
    </row>
    <row r="79" spans="1:10" ht="33" customHeight="1" x14ac:dyDescent="0.25">
      <c r="A79" s="200" t="s">
        <v>383</v>
      </c>
      <c r="B79" s="262">
        <f>'A1 Exploitation'!D190</f>
        <v>0.96</v>
      </c>
      <c r="C79" s="262"/>
      <c r="D79" s="192"/>
      <c r="E79" s="192"/>
      <c r="F79" s="192"/>
      <c r="G79" s="192"/>
      <c r="H79" s="192"/>
      <c r="I79" s="192"/>
    </row>
    <row r="80" spans="1:10" ht="33" customHeight="1" x14ac:dyDescent="0.25">
      <c r="A80" s="199" t="s">
        <v>384</v>
      </c>
      <c r="B80" s="262">
        <f>'A2 Exploitation'!D190</f>
        <v>1</v>
      </c>
      <c r="C80" s="262"/>
      <c r="D80" s="192"/>
      <c r="E80" s="192"/>
      <c r="F80" s="192"/>
      <c r="G80" s="192"/>
      <c r="H80" s="192"/>
      <c r="I80" s="192"/>
    </row>
    <row r="81" spans="1:10" ht="33" customHeight="1" x14ac:dyDescent="0.25">
      <c r="A81" s="200" t="s">
        <v>385</v>
      </c>
      <c r="B81" s="262">
        <f>'A3 Exploitation'!D190</f>
        <v>0</v>
      </c>
      <c r="C81" s="262"/>
      <c r="D81" s="192"/>
      <c r="E81" s="192"/>
      <c r="F81" s="192"/>
      <c r="G81" s="192"/>
      <c r="H81" s="192"/>
      <c r="I81" s="192"/>
    </row>
    <row r="82" spans="1:10" ht="33" customHeight="1" x14ac:dyDescent="0.25">
      <c r="A82" s="200" t="s">
        <v>386</v>
      </c>
      <c r="B82" s="262">
        <f>'A4 Exploitation'!D190</f>
        <v>0</v>
      </c>
      <c r="C82" s="262"/>
      <c r="D82" s="192"/>
      <c r="E82" s="192"/>
      <c r="F82" s="192"/>
      <c r="G82" s="192"/>
      <c r="H82" s="192"/>
      <c r="I82" s="192"/>
    </row>
    <row r="83" spans="1:10" ht="33" customHeight="1" x14ac:dyDescent="0.25">
      <c r="A83" s="199" t="s">
        <v>387</v>
      </c>
      <c r="B83" s="262">
        <f>'A5 Exploitation'!D190</f>
        <v>0</v>
      </c>
      <c r="C83" s="262"/>
      <c r="D83" s="192"/>
      <c r="E83" s="192"/>
      <c r="F83" s="192"/>
      <c r="G83" s="192"/>
      <c r="H83" s="192"/>
      <c r="I83" s="192"/>
    </row>
    <row r="84" spans="1:10" ht="33" customHeight="1" x14ac:dyDescent="0.25">
      <c r="A84" s="199" t="s">
        <v>388</v>
      </c>
      <c r="B84" s="262">
        <f>'A6 Exploitation'!D190</f>
        <v>0</v>
      </c>
      <c r="C84" s="262"/>
      <c r="D84" s="192"/>
      <c r="E84" s="192"/>
      <c r="F84" s="192"/>
      <c r="G84" s="192"/>
      <c r="H84" s="192"/>
      <c r="I84" s="192"/>
    </row>
    <row r="85" spans="1:10" ht="18" x14ac:dyDescent="0.25">
      <c r="A85" s="202"/>
      <c r="B85" s="195"/>
      <c r="C85" s="195"/>
      <c r="D85" s="192"/>
      <c r="E85" s="192"/>
      <c r="F85" s="192"/>
      <c r="G85" s="192"/>
      <c r="H85" s="192"/>
      <c r="I85" s="192"/>
    </row>
    <row r="86" spans="1:10" ht="18" x14ac:dyDescent="0.25">
      <c r="A86" s="202"/>
      <c r="B86" s="195"/>
      <c r="C86" s="195"/>
      <c r="D86" s="192"/>
      <c r="E86" s="192"/>
      <c r="F86" s="192"/>
      <c r="G86" s="192"/>
      <c r="H86" s="192"/>
      <c r="I86" s="192"/>
    </row>
    <row r="87" spans="1:10" ht="33" customHeight="1" x14ac:dyDescent="0.25">
      <c r="A87" s="199" t="s">
        <v>381</v>
      </c>
      <c r="B87" s="261" t="s">
        <v>395</v>
      </c>
      <c r="C87" s="261"/>
      <c r="D87" s="192"/>
      <c r="E87" s="192"/>
      <c r="F87" s="192"/>
      <c r="G87" s="192"/>
      <c r="H87" s="192"/>
      <c r="I87" s="192"/>
      <c r="J87" s="191" t="str">
        <f>D18</f>
        <v>Ksar Said</v>
      </c>
    </row>
    <row r="88" spans="1:10" ht="33" customHeight="1" x14ac:dyDescent="0.25">
      <c r="A88" s="200" t="s">
        <v>383</v>
      </c>
      <c r="B88" s="262">
        <f>'A1 Exploitation'!D246</f>
        <v>0.97297297297297303</v>
      </c>
      <c r="C88" s="262"/>
      <c r="D88" s="192"/>
      <c r="E88" s="192"/>
      <c r="F88" s="192"/>
      <c r="G88" s="192"/>
      <c r="H88" s="192"/>
      <c r="I88" s="192"/>
    </row>
    <row r="89" spans="1:10" ht="33" customHeight="1" x14ac:dyDescent="0.25">
      <c r="A89" s="199" t="s">
        <v>384</v>
      </c>
      <c r="B89" s="262">
        <f>'A2 Exploitation'!D246</f>
        <v>0.85897435897435892</v>
      </c>
      <c r="C89" s="262"/>
      <c r="D89" s="192"/>
      <c r="E89" s="192"/>
      <c r="F89" s="192"/>
      <c r="G89" s="192"/>
      <c r="H89" s="192"/>
      <c r="I89" s="192"/>
    </row>
    <row r="90" spans="1:10" ht="33" customHeight="1" x14ac:dyDescent="0.25">
      <c r="A90" s="200" t="s">
        <v>385</v>
      </c>
      <c r="B90" s="262">
        <f>'A3 Exploitation'!D246</f>
        <v>0</v>
      </c>
      <c r="C90" s="262"/>
      <c r="D90" s="192"/>
      <c r="E90" s="192"/>
      <c r="F90" s="192"/>
      <c r="G90" s="192"/>
      <c r="H90" s="192"/>
      <c r="I90" s="192"/>
    </row>
    <row r="91" spans="1:10" ht="33" customHeight="1" x14ac:dyDescent="0.25">
      <c r="A91" s="200" t="s">
        <v>386</v>
      </c>
      <c r="B91" s="262">
        <f>'A4 Exploitation'!D246</f>
        <v>0</v>
      </c>
      <c r="C91" s="262"/>
      <c r="D91" s="192"/>
      <c r="E91" s="192"/>
      <c r="F91" s="192"/>
      <c r="G91" s="192"/>
      <c r="H91" s="192"/>
      <c r="I91" s="192"/>
    </row>
    <row r="92" spans="1:10" ht="33" customHeight="1" x14ac:dyDescent="0.25">
      <c r="A92" s="199" t="s">
        <v>387</v>
      </c>
      <c r="B92" s="262">
        <f>'A5 Exploitation'!D246</f>
        <v>0</v>
      </c>
      <c r="C92" s="262"/>
      <c r="D92" s="192"/>
      <c r="E92" s="192"/>
      <c r="F92" s="192"/>
      <c r="G92" s="192"/>
      <c r="H92" s="192"/>
      <c r="I92" s="192"/>
    </row>
    <row r="93" spans="1:10" ht="33" customHeight="1" x14ac:dyDescent="0.25">
      <c r="A93" s="199" t="s">
        <v>388</v>
      </c>
      <c r="B93" s="262">
        <f>'A6 Exploitation'!D246</f>
        <v>0</v>
      </c>
      <c r="C93" s="262"/>
      <c r="D93" s="192"/>
      <c r="E93" s="192"/>
      <c r="F93" s="192"/>
      <c r="G93" s="192"/>
      <c r="H93" s="192"/>
      <c r="I93" s="192"/>
    </row>
    <row r="94" spans="1:10" ht="18" x14ac:dyDescent="0.25">
      <c r="A94" s="202"/>
      <c r="B94" s="195"/>
      <c r="C94" s="195"/>
      <c r="D94" s="192"/>
      <c r="E94" s="192"/>
      <c r="F94" s="192"/>
      <c r="G94" s="192"/>
      <c r="H94" s="192"/>
      <c r="I94" s="192"/>
    </row>
    <row r="95" spans="1:10" ht="18" x14ac:dyDescent="0.25">
      <c r="A95" s="202"/>
      <c r="B95" s="195"/>
      <c r="C95" s="195"/>
      <c r="D95" s="192"/>
      <c r="E95" s="192"/>
      <c r="F95" s="192"/>
      <c r="G95" s="192"/>
      <c r="H95" s="192"/>
      <c r="I95" s="192"/>
    </row>
    <row r="96" spans="1:10" ht="33" customHeight="1" x14ac:dyDescent="0.25">
      <c r="A96" s="199" t="s">
        <v>381</v>
      </c>
      <c r="B96" s="261" t="s">
        <v>396</v>
      </c>
      <c r="C96" s="261"/>
      <c r="D96" s="192"/>
      <c r="E96" s="192"/>
      <c r="F96" s="192"/>
      <c r="G96" s="192"/>
      <c r="H96" s="192"/>
      <c r="I96" s="192"/>
      <c r="J96" s="191" t="str">
        <f>D18</f>
        <v>Ksar Said</v>
      </c>
    </row>
    <row r="97" spans="1:10" ht="33" customHeight="1" x14ac:dyDescent="0.25">
      <c r="A97" s="200" t="s">
        <v>383</v>
      </c>
      <c r="B97" s="262">
        <f>'A1 Exploitation'!D289</f>
        <v>0.8035714285714286</v>
      </c>
      <c r="C97" s="262"/>
      <c r="D97" s="192"/>
      <c r="E97" s="192"/>
      <c r="F97" s="192"/>
      <c r="G97" s="192"/>
      <c r="H97" s="192"/>
      <c r="I97" s="192"/>
    </row>
    <row r="98" spans="1:10" ht="33" customHeight="1" x14ac:dyDescent="0.25">
      <c r="A98" s="199" t="s">
        <v>384</v>
      </c>
      <c r="B98" s="262">
        <f>'A2 Exploitation'!D289</f>
        <v>0.93103448275862066</v>
      </c>
      <c r="C98" s="262"/>
      <c r="D98" s="192"/>
      <c r="E98" s="192"/>
      <c r="F98" s="192"/>
      <c r="G98" s="192"/>
      <c r="H98" s="192"/>
      <c r="I98" s="192"/>
    </row>
    <row r="99" spans="1:10" ht="33" customHeight="1" x14ac:dyDescent="0.25">
      <c r="A99" s="200" t="s">
        <v>385</v>
      </c>
      <c r="B99" s="262">
        <f>'A3 Exploitation'!D289</f>
        <v>0</v>
      </c>
      <c r="C99" s="262"/>
      <c r="D99" s="192"/>
      <c r="E99" s="192"/>
      <c r="F99" s="192"/>
      <c r="G99" s="192"/>
      <c r="H99" s="192"/>
      <c r="I99" s="192"/>
    </row>
    <row r="100" spans="1:10" ht="33" customHeight="1" x14ac:dyDescent="0.25">
      <c r="A100" s="200" t="s">
        <v>386</v>
      </c>
      <c r="B100" s="262">
        <f>'A4 Exploitation'!D289</f>
        <v>0</v>
      </c>
      <c r="C100" s="262"/>
      <c r="D100" s="192"/>
      <c r="E100" s="192"/>
      <c r="F100" s="192"/>
      <c r="G100" s="192"/>
      <c r="H100" s="192"/>
      <c r="I100" s="192"/>
    </row>
    <row r="101" spans="1:10" ht="33" customHeight="1" x14ac:dyDescent="0.25">
      <c r="A101" s="199" t="s">
        <v>387</v>
      </c>
      <c r="B101" s="262">
        <f>'A5 Exploitation'!D289</f>
        <v>0</v>
      </c>
      <c r="C101" s="262"/>
      <c r="D101" s="192"/>
      <c r="E101" s="192"/>
      <c r="F101" s="192"/>
      <c r="G101" s="192"/>
      <c r="H101" s="192"/>
      <c r="I101" s="192"/>
    </row>
    <row r="102" spans="1:10" ht="33" customHeight="1" x14ac:dyDescent="0.25">
      <c r="A102" s="199" t="s">
        <v>388</v>
      </c>
      <c r="B102" s="262">
        <f>'A6 Exploitation'!D289</f>
        <v>0</v>
      </c>
      <c r="C102" s="262"/>
      <c r="D102" s="192"/>
      <c r="E102" s="192"/>
      <c r="F102" s="192"/>
      <c r="G102" s="192"/>
      <c r="H102" s="192"/>
      <c r="I102" s="192"/>
    </row>
    <row r="103" spans="1:10" ht="18" x14ac:dyDescent="0.25">
      <c r="A103" s="202"/>
      <c r="B103" s="195"/>
      <c r="C103" s="195"/>
      <c r="D103" s="192"/>
      <c r="E103" s="192"/>
      <c r="F103" s="192"/>
      <c r="G103" s="192"/>
      <c r="H103" s="192"/>
      <c r="I103" s="192"/>
    </row>
    <row r="104" spans="1:10" ht="18" x14ac:dyDescent="0.25">
      <c r="A104" s="202"/>
      <c r="B104" s="195"/>
      <c r="C104" s="195"/>
      <c r="D104" s="192"/>
      <c r="E104" s="192"/>
      <c r="F104" s="192"/>
      <c r="G104" s="192"/>
      <c r="H104" s="192"/>
      <c r="I104" s="192"/>
    </row>
    <row r="105" spans="1:10" ht="33" customHeight="1" x14ac:dyDescent="0.25">
      <c r="A105" s="199" t="s">
        <v>381</v>
      </c>
      <c r="B105" s="261" t="s">
        <v>397</v>
      </c>
      <c r="C105" s="261"/>
      <c r="D105" s="192"/>
      <c r="E105" s="192"/>
      <c r="F105" s="192"/>
      <c r="G105" s="192"/>
      <c r="H105" s="192"/>
      <c r="I105" s="192"/>
      <c r="J105" s="191" t="str">
        <f>D18</f>
        <v>Ksar Said</v>
      </c>
    </row>
    <row r="106" spans="1:10" ht="33" customHeight="1" x14ac:dyDescent="0.25">
      <c r="A106" s="200" t="s">
        <v>383</v>
      </c>
      <c r="B106" s="262">
        <f>'A1 Exploitation'!D322</f>
        <v>0.71052631578947367</v>
      </c>
      <c r="C106" s="262"/>
      <c r="D106" s="192"/>
      <c r="E106" s="192"/>
      <c r="F106" s="192"/>
      <c r="G106" s="192"/>
      <c r="H106" s="192"/>
      <c r="I106" s="192"/>
    </row>
    <row r="107" spans="1:10" ht="33" customHeight="1" x14ac:dyDescent="0.25">
      <c r="A107" s="199" t="s">
        <v>384</v>
      </c>
      <c r="B107" s="262">
        <f>'A2 Exploitation'!D322</f>
        <v>0.97222222222222221</v>
      </c>
      <c r="C107" s="262"/>
      <c r="D107" s="192"/>
      <c r="E107" s="192"/>
      <c r="F107" s="192"/>
      <c r="G107" s="192"/>
      <c r="H107" s="192"/>
      <c r="I107" s="192"/>
    </row>
    <row r="108" spans="1:10" ht="33" customHeight="1" x14ac:dyDescent="0.25">
      <c r="A108" s="200" t="s">
        <v>385</v>
      </c>
      <c r="B108" s="262">
        <f>'A3 Exploitation'!D322</f>
        <v>0</v>
      </c>
      <c r="C108" s="262"/>
      <c r="D108" s="192"/>
      <c r="E108" s="192"/>
      <c r="F108" s="192"/>
      <c r="G108" s="192"/>
      <c r="H108" s="192"/>
      <c r="I108" s="192"/>
    </row>
    <row r="109" spans="1:10" ht="33" customHeight="1" x14ac:dyDescent="0.25">
      <c r="A109" s="200" t="s">
        <v>386</v>
      </c>
      <c r="B109" s="262">
        <f>'A4 Exploitation'!D322</f>
        <v>0</v>
      </c>
      <c r="C109" s="262"/>
      <c r="D109" s="192"/>
      <c r="E109" s="192"/>
      <c r="F109" s="192"/>
      <c r="G109" s="192"/>
      <c r="H109" s="192"/>
      <c r="I109" s="192"/>
    </row>
    <row r="110" spans="1:10" ht="33" customHeight="1" x14ac:dyDescent="0.25">
      <c r="A110" s="199" t="s">
        <v>387</v>
      </c>
      <c r="B110" s="262">
        <f>'A5 Exploitation'!D322</f>
        <v>0</v>
      </c>
      <c r="C110" s="262"/>
      <c r="D110" s="192"/>
      <c r="E110" s="192"/>
      <c r="F110" s="192"/>
      <c r="G110" s="192"/>
      <c r="H110" s="192"/>
      <c r="I110" s="192"/>
    </row>
    <row r="111" spans="1:10" ht="33" customHeight="1" x14ac:dyDescent="0.25">
      <c r="A111" s="199" t="s">
        <v>388</v>
      </c>
      <c r="B111" s="262">
        <f>'A6 Exploitation'!D322</f>
        <v>0</v>
      </c>
      <c r="C111" s="262"/>
      <c r="D111" s="192"/>
      <c r="E111" s="192"/>
      <c r="F111" s="192"/>
      <c r="G111" s="192"/>
      <c r="H111" s="192"/>
      <c r="I111" s="192"/>
    </row>
    <row r="112" spans="1:10" ht="18" x14ac:dyDescent="0.25">
      <c r="A112" s="202"/>
      <c r="B112" s="195"/>
      <c r="C112" s="195"/>
      <c r="D112" s="192"/>
      <c r="E112" s="192"/>
      <c r="F112" s="192"/>
      <c r="G112" s="192"/>
      <c r="H112" s="192"/>
      <c r="I112" s="192"/>
    </row>
    <row r="113" spans="1:10" ht="18" x14ac:dyDescent="0.25">
      <c r="A113" s="202"/>
      <c r="B113" s="195"/>
      <c r="C113" s="195"/>
      <c r="D113" s="192"/>
      <c r="E113" s="192"/>
      <c r="F113" s="192"/>
      <c r="G113" s="192"/>
      <c r="H113" s="192"/>
      <c r="I113" s="192"/>
    </row>
    <row r="114" spans="1:10" ht="33" customHeight="1" x14ac:dyDescent="0.25">
      <c r="A114" s="199" t="s">
        <v>381</v>
      </c>
      <c r="B114" s="261" t="s">
        <v>398</v>
      </c>
      <c r="C114" s="261"/>
      <c r="D114" s="192"/>
      <c r="E114" s="192"/>
      <c r="F114" s="192"/>
      <c r="G114" s="192"/>
      <c r="H114" s="192"/>
      <c r="I114" s="192"/>
      <c r="J114" s="191" t="str">
        <f>D18</f>
        <v>Ksar Said</v>
      </c>
    </row>
    <row r="115" spans="1:10" ht="33" customHeight="1" x14ac:dyDescent="0.25">
      <c r="A115" s="200" t="s">
        <v>383</v>
      </c>
      <c r="B115" s="262">
        <f>'A1 Exploitation'!D350</f>
        <v>0.8928571428571429</v>
      </c>
      <c r="C115" s="262"/>
      <c r="D115" s="192"/>
      <c r="E115" s="192"/>
      <c r="F115" s="192"/>
      <c r="G115" s="192"/>
      <c r="H115" s="192"/>
      <c r="I115" s="192"/>
    </row>
    <row r="116" spans="1:10" ht="33" customHeight="1" x14ac:dyDescent="0.25">
      <c r="A116" s="199" t="s">
        <v>384</v>
      </c>
      <c r="B116" s="262">
        <f>'A2 Exploitation'!D350</f>
        <v>0.9285714285714286</v>
      </c>
      <c r="C116" s="262"/>
      <c r="D116" s="192"/>
      <c r="E116" s="192"/>
      <c r="F116" s="192"/>
      <c r="G116" s="192"/>
      <c r="H116" s="192"/>
      <c r="I116" s="192"/>
    </row>
    <row r="117" spans="1:10" ht="33" customHeight="1" x14ac:dyDescent="0.25">
      <c r="A117" s="200" t="s">
        <v>385</v>
      </c>
      <c r="B117" s="262">
        <f>'A3 Exploitation'!D350</f>
        <v>0</v>
      </c>
      <c r="C117" s="262"/>
      <c r="D117" s="192"/>
      <c r="E117" s="192"/>
      <c r="F117" s="192"/>
      <c r="G117" s="192"/>
      <c r="H117" s="192"/>
      <c r="I117" s="192"/>
    </row>
    <row r="118" spans="1:10" ht="33" customHeight="1" x14ac:dyDescent="0.25">
      <c r="A118" s="200" t="s">
        <v>386</v>
      </c>
      <c r="B118" s="262">
        <f>'A4 Exploitation'!D350</f>
        <v>0</v>
      </c>
      <c r="C118" s="262"/>
      <c r="D118" s="192"/>
      <c r="E118" s="192"/>
      <c r="F118" s="192"/>
      <c r="G118" s="192"/>
      <c r="H118" s="192"/>
      <c r="I118" s="192"/>
    </row>
    <row r="119" spans="1:10" ht="33" customHeight="1" x14ac:dyDescent="0.25">
      <c r="A119" s="199" t="s">
        <v>387</v>
      </c>
      <c r="B119" s="262">
        <f>'A5 Exploitation'!D350</f>
        <v>0</v>
      </c>
      <c r="C119" s="262"/>
      <c r="D119" s="192"/>
      <c r="E119" s="192"/>
      <c r="F119" s="192"/>
      <c r="G119" s="192"/>
      <c r="H119" s="192"/>
      <c r="I119" s="192"/>
    </row>
    <row r="120" spans="1:10" ht="33" customHeight="1" x14ac:dyDescent="0.25">
      <c r="A120" s="199" t="s">
        <v>388</v>
      </c>
      <c r="B120" s="262">
        <f>'A6 Exploitation'!D350</f>
        <v>0</v>
      </c>
      <c r="C120" s="262"/>
      <c r="D120" s="192"/>
      <c r="E120" s="192"/>
      <c r="F120" s="192"/>
      <c r="G120" s="192"/>
      <c r="H120" s="192"/>
      <c r="I120" s="192"/>
    </row>
    <row r="121" spans="1:10" ht="18" x14ac:dyDescent="0.25">
      <c r="A121" s="202"/>
      <c r="B121" s="195"/>
      <c r="C121" s="195"/>
      <c r="D121" s="192"/>
      <c r="E121" s="192"/>
      <c r="F121" s="192"/>
      <c r="G121" s="192"/>
      <c r="H121" s="192"/>
      <c r="I121" s="192"/>
    </row>
    <row r="122" spans="1:10" ht="18" x14ac:dyDescent="0.25">
      <c r="A122" s="202"/>
      <c r="B122" s="195"/>
      <c r="C122" s="195"/>
      <c r="D122" s="192"/>
      <c r="E122" s="192"/>
      <c r="F122" s="192"/>
      <c r="G122" s="192"/>
      <c r="H122" s="192"/>
      <c r="I122" s="192"/>
    </row>
    <row r="123" spans="1:10" ht="33" customHeight="1" x14ac:dyDescent="0.25">
      <c r="A123" s="199" t="s">
        <v>381</v>
      </c>
      <c r="B123" s="261" t="s">
        <v>399</v>
      </c>
      <c r="C123" s="261"/>
      <c r="D123" s="192"/>
      <c r="E123" s="192"/>
      <c r="F123" s="192"/>
      <c r="G123" s="192"/>
      <c r="H123" s="192"/>
      <c r="I123" s="192"/>
      <c r="J123" s="191" t="str">
        <f>D18</f>
        <v>Ksar Said</v>
      </c>
    </row>
    <row r="124" spans="1:10" ht="33" customHeight="1" x14ac:dyDescent="0.25">
      <c r="A124" s="200" t="s">
        <v>383</v>
      </c>
      <c r="B124" s="262">
        <f>'A1 Exploitation'!D403</f>
        <v>0.9838709677419355</v>
      </c>
      <c r="C124" s="262"/>
      <c r="D124" s="192"/>
      <c r="E124" s="192"/>
      <c r="F124" s="192"/>
      <c r="G124" s="192"/>
      <c r="H124" s="192"/>
      <c r="I124" s="192"/>
    </row>
    <row r="125" spans="1:10" ht="33" customHeight="1" x14ac:dyDescent="0.25">
      <c r="A125" s="199" t="s">
        <v>384</v>
      </c>
      <c r="B125" s="262">
        <f>'A2 Exploitation'!D403</f>
        <v>1</v>
      </c>
      <c r="C125" s="262"/>
      <c r="D125" s="192"/>
      <c r="E125" s="192"/>
      <c r="F125" s="192"/>
      <c r="G125" s="192"/>
      <c r="H125" s="192"/>
      <c r="I125" s="192"/>
    </row>
    <row r="126" spans="1:10" ht="33" customHeight="1" x14ac:dyDescent="0.25">
      <c r="A126" s="200" t="s">
        <v>385</v>
      </c>
      <c r="B126" s="262">
        <f>'A3 Exploitation'!D403</f>
        <v>0</v>
      </c>
      <c r="C126" s="262"/>
      <c r="D126" s="192"/>
      <c r="E126" s="192"/>
      <c r="F126" s="192"/>
      <c r="G126" s="192"/>
      <c r="H126" s="192"/>
      <c r="I126" s="192"/>
    </row>
    <row r="127" spans="1:10" ht="33" customHeight="1" x14ac:dyDescent="0.25">
      <c r="A127" s="200" t="s">
        <v>386</v>
      </c>
      <c r="B127" s="262">
        <f>'A4 Exploitation'!D403</f>
        <v>0</v>
      </c>
      <c r="C127" s="262"/>
      <c r="D127" s="192"/>
      <c r="E127" s="192"/>
      <c r="F127" s="192"/>
      <c r="G127" s="192"/>
      <c r="H127" s="192"/>
      <c r="I127" s="192"/>
    </row>
    <row r="128" spans="1:10" ht="33" customHeight="1" x14ac:dyDescent="0.25">
      <c r="A128" s="199" t="s">
        <v>387</v>
      </c>
      <c r="B128" s="262">
        <f>'A5 Exploitation'!D403</f>
        <v>0</v>
      </c>
      <c r="C128" s="262"/>
      <c r="D128" s="192"/>
      <c r="E128" s="192"/>
      <c r="F128" s="192"/>
      <c r="G128" s="192"/>
      <c r="H128" s="192"/>
      <c r="I128" s="192"/>
    </row>
    <row r="129" spans="1:10" ht="33" customHeight="1" x14ac:dyDescent="0.25">
      <c r="A129" s="199" t="s">
        <v>388</v>
      </c>
      <c r="B129" s="262">
        <f>'A6 Exploitation'!D403</f>
        <v>0</v>
      </c>
      <c r="C129" s="262"/>
      <c r="D129" s="192"/>
      <c r="E129" s="192"/>
      <c r="F129" s="192"/>
      <c r="G129" s="192"/>
      <c r="H129" s="192"/>
      <c r="I129" s="192"/>
    </row>
    <row r="130" spans="1:10" ht="18" x14ac:dyDescent="0.25">
      <c r="A130" s="202"/>
      <c r="B130" s="195"/>
      <c r="C130" s="195"/>
      <c r="D130" s="192"/>
      <c r="E130" s="192"/>
      <c r="F130" s="192"/>
      <c r="G130" s="192"/>
      <c r="H130" s="192"/>
      <c r="I130" s="192"/>
    </row>
    <row r="131" spans="1:10" ht="18" x14ac:dyDescent="0.25">
      <c r="A131" s="202"/>
      <c r="B131" s="195"/>
      <c r="C131" s="195"/>
      <c r="D131" s="192"/>
      <c r="E131" s="192"/>
      <c r="F131" s="192"/>
      <c r="G131" s="192"/>
      <c r="H131" s="192"/>
      <c r="I131" s="192"/>
    </row>
    <row r="132" spans="1:10" ht="33" customHeight="1" x14ac:dyDescent="0.25">
      <c r="A132" s="199" t="s">
        <v>381</v>
      </c>
      <c r="B132" s="261" t="s">
        <v>400</v>
      </c>
      <c r="C132" s="261"/>
      <c r="D132" s="192"/>
      <c r="E132" s="192"/>
      <c r="F132" s="192"/>
      <c r="G132" s="192"/>
      <c r="H132" s="192"/>
      <c r="I132" s="192"/>
      <c r="J132" s="191" t="str">
        <f>D18</f>
        <v>Ksar Said</v>
      </c>
    </row>
    <row r="133" spans="1:10" ht="33" customHeight="1" x14ac:dyDescent="0.25">
      <c r="A133" s="200" t="s">
        <v>383</v>
      </c>
      <c r="B133" s="262">
        <f>'A1 Exploitation'!D433</f>
        <v>0.93333333333333335</v>
      </c>
      <c r="C133" s="262"/>
      <c r="D133" s="192"/>
      <c r="E133" s="192"/>
      <c r="F133" s="192"/>
      <c r="G133" s="192"/>
      <c r="H133" s="192"/>
      <c r="I133" s="192"/>
    </row>
    <row r="134" spans="1:10" ht="33" customHeight="1" x14ac:dyDescent="0.25">
      <c r="A134" s="199" t="s">
        <v>384</v>
      </c>
      <c r="B134" s="262">
        <f>'A2 Exploitation'!D433</f>
        <v>0.9375</v>
      </c>
      <c r="C134" s="262"/>
      <c r="D134" s="192"/>
      <c r="E134" s="192"/>
      <c r="F134" s="192"/>
      <c r="G134" s="192"/>
      <c r="H134" s="192"/>
      <c r="I134" s="192"/>
    </row>
    <row r="135" spans="1:10" ht="33" customHeight="1" x14ac:dyDescent="0.25">
      <c r="A135" s="200" t="s">
        <v>385</v>
      </c>
      <c r="B135" s="262">
        <f>'A3 Exploitation'!D433</f>
        <v>0</v>
      </c>
      <c r="C135" s="262"/>
      <c r="D135" s="192"/>
      <c r="E135" s="192"/>
      <c r="F135" s="192"/>
      <c r="G135" s="192"/>
      <c r="H135" s="192"/>
      <c r="I135" s="192"/>
    </row>
    <row r="136" spans="1:10" ht="33" customHeight="1" x14ac:dyDescent="0.25">
      <c r="A136" s="200" t="s">
        <v>386</v>
      </c>
      <c r="B136" s="262">
        <f>'A4 Exploitation'!D433</f>
        <v>0</v>
      </c>
      <c r="C136" s="262"/>
      <c r="D136" s="192"/>
      <c r="E136" s="192"/>
      <c r="F136" s="192"/>
      <c r="G136" s="192"/>
      <c r="H136" s="192"/>
      <c r="I136" s="192"/>
    </row>
    <row r="137" spans="1:10" ht="33" customHeight="1" x14ac:dyDescent="0.25">
      <c r="A137" s="199" t="s">
        <v>387</v>
      </c>
      <c r="B137" s="262">
        <f>'A5 Exploitation'!D433</f>
        <v>0</v>
      </c>
      <c r="C137" s="262"/>
      <c r="D137" s="192"/>
      <c r="E137" s="192"/>
      <c r="F137" s="192"/>
      <c r="G137" s="192"/>
      <c r="H137" s="192"/>
      <c r="I137" s="192"/>
    </row>
    <row r="138" spans="1:10" ht="33" customHeight="1" x14ac:dyDescent="0.25">
      <c r="A138" s="199" t="s">
        <v>388</v>
      </c>
      <c r="B138" s="262">
        <f>'A6 Exploitation'!D433</f>
        <v>0</v>
      </c>
      <c r="C138" s="262"/>
      <c r="D138" s="192"/>
      <c r="E138" s="192"/>
      <c r="F138" s="192"/>
      <c r="G138" s="192"/>
      <c r="H138" s="192"/>
      <c r="I138" s="192"/>
    </row>
    <row r="139" spans="1:10" ht="18" x14ac:dyDescent="0.25">
      <c r="A139" s="202"/>
      <c r="B139" s="195"/>
      <c r="C139" s="195"/>
      <c r="D139" s="192"/>
      <c r="E139" s="192"/>
      <c r="F139" s="192"/>
      <c r="G139" s="192"/>
      <c r="H139" s="192"/>
      <c r="I139" s="192"/>
    </row>
    <row r="140" spans="1:10" ht="18" x14ac:dyDescent="0.25">
      <c r="A140" s="202"/>
      <c r="B140" s="195"/>
      <c r="C140" s="195"/>
      <c r="D140" s="192"/>
      <c r="E140" s="192"/>
      <c r="F140" s="192"/>
      <c r="G140" s="192"/>
      <c r="H140" s="192"/>
      <c r="I140" s="192"/>
    </row>
    <row r="141" spans="1:10" ht="33" customHeight="1" x14ac:dyDescent="0.25">
      <c r="A141" s="199" t="s">
        <v>381</v>
      </c>
      <c r="B141" s="261" t="s">
        <v>401</v>
      </c>
      <c r="C141" s="261"/>
      <c r="D141" s="192"/>
      <c r="E141" s="192"/>
      <c r="F141" s="192"/>
      <c r="G141" s="192"/>
      <c r="H141" s="192"/>
      <c r="I141" s="192"/>
      <c r="J141" s="191" t="str">
        <f>D18</f>
        <v>Ksar Said</v>
      </c>
    </row>
    <row r="142" spans="1:10" ht="33" customHeight="1" x14ac:dyDescent="0.25">
      <c r="A142" s="200" t="s">
        <v>383</v>
      </c>
      <c r="B142" s="262">
        <f>'A1 Exploitation'!D452</f>
        <v>1</v>
      </c>
      <c r="C142" s="262"/>
      <c r="D142" s="192"/>
      <c r="E142" s="192"/>
      <c r="F142" s="192"/>
      <c r="G142" s="192"/>
      <c r="H142" s="192"/>
      <c r="I142" s="192"/>
    </row>
    <row r="143" spans="1:10" ht="33" customHeight="1" x14ac:dyDescent="0.25">
      <c r="A143" s="199" t="s">
        <v>384</v>
      </c>
      <c r="B143" s="262">
        <f>'A2 Exploitation'!D452</f>
        <v>1</v>
      </c>
      <c r="C143" s="262"/>
      <c r="D143" s="192"/>
      <c r="E143" s="192"/>
      <c r="F143" s="192"/>
      <c r="G143" s="192"/>
      <c r="H143" s="192"/>
      <c r="I143" s="192"/>
    </row>
    <row r="144" spans="1:10" ht="33" customHeight="1" x14ac:dyDescent="0.25">
      <c r="A144" s="200" t="s">
        <v>385</v>
      </c>
      <c r="B144" s="262">
        <f>'A3 Exploitation'!D452</f>
        <v>0</v>
      </c>
      <c r="C144" s="262"/>
      <c r="D144" s="192"/>
      <c r="E144" s="192"/>
      <c r="F144" s="192"/>
      <c r="G144" s="192"/>
      <c r="H144" s="192"/>
      <c r="I144" s="192"/>
    </row>
    <row r="145" spans="1:10" ht="33" customHeight="1" x14ac:dyDescent="0.25">
      <c r="A145" s="200" t="s">
        <v>386</v>
      </c>
      <c r="B145" s="262">
        <f>'A4 Exploitation'!D452</f>
        <v>0</v>
      </c>
      <c r="C145" s="262"/>
      <c r="D145" s="192"/>
      <c r="E145" s="192"/>
      <c r="F145" s="192"/>
      <c r="G145" s="192"/>
      <c r="H145" s="192"/>
      <c r="I145" s="192"/>
    </row>
    <row r="146" spans="1:10" ht="33" customHeight="1" x14ac:dyDescent="0.25">
      <c r="A146" s="199" t="s">
        <v>387</v>
      </c>
      <c r="B146" s="262">
        <f>'A5 Exploitation'!D452</f>
        <v>0</v>
      </c>
      <c r="C146" s="262"/>
      <c r="D146" s="192"/>
      <c r="E146" s="192"/>
      <c r="F146" s="192"/>
      <c r="G146" s="192"/>
      <c r="H146" s="192"/>
      <c r="I146" s="192"/>
    </row>
    <row r="147" spans="1:10" ht="33" customHeight="1" x14ac:dyDescent="0.25">
      <c r="A147" s="199" t="s">
        <v>388</v>
      </c>
      <c r="B147" s="262">
        <f>'A6 Exploitation'!D452</f>
        <v>0</v>
      </c>
      <c r="C147" s="262"/>
      <c r="D147" s="192"/>
      <c r="E147" s="192"/>
      <c r="F147" s="192"/>
      <c r="G147" s="192"/>
      <c r="H147" s="192"/>
      <c r="I147" s="192"/>
    </row>
    <row r="148" spans="1:10" ht="18" x14ac:dyDescent="0.25">
      <c r="A148" s="202"/>
      <c r="B148" s="195"/>
      <c r="C148" s="195"/>
      <c r="D148" s="192"/>
      <c r="E148" s="192"/>
      <c r="F148" s="192"/>
      <c r="G148" s="192"/>
      <c r="H148" s="192"/>
      <c r="I148" s="192"/>
    </row>
    <row r="149" spans="1:10" ht="18" x14ac:dyDescent="0.25">
      <c r="A149" s="202"/>
      <c r="B149" s="195"/>
      <c r="C149" s="195"/>
      <c r="D149" s="192"/>
      <c r="E149" s="192"/>
      <c r="F149" s="192"/>
      <c r="G149" s="192"/>
      <c r="H149" s="192"/>
      <c r="I149" s="192"/>
    </row>
    <row r="150" spans="1:10" ht="33" customHeight="1" x14ac:dyDescent="0.25">
      <c r="A150" s="199" t="s">
        <v>381</v>
      </c>
      <c r="B150" s="261" t="s">
        <v>402</v>
      </c>
      <c r="C150" s="261"/>
      <c r="D150" s="192"/>
      <c r="E150" s="192"/>
      <c r="F150" s="192"/>
      <c r="G150" s="192"/>
      <c r="H150" s="192"/>
      <c r="I150" s="192"/>
      <c r="J150" s="191" t="str">
        <f>D18</f>
        <v>Ksar Said</v>
      </c>
    </row>
    <row r="151" spans="1:10" ht="33" customHeight="1" x14ac:dyDescent="0.25">
      <c r="A151" s="200" t="s">
        <v>383</v>
      </c>
      <c r="B151" s="262">
        <f>'A1 Exploitation'!D462</f>
        <v>0.875</v>
      </c>
      <c r="C151" s="262"/>
      <c r="D151" s="192"/>
      <c r="E151" s="192"/>
      <c r="F151" s="192"/>
      <c r="G151" s="192"/>
      <c r="H151" s="192"/>
      <c r="I151" s="192"/>
    </row>
    <row r="152" spans="1:10" ht="33" customHeight="1" x14ac:dyDescent="0.25">
      <c r="A152" s="199" t="s">
        <v>384</v>
      </c>
      <c r="B152" s="262">
        <f>'A2 Exploitation'!D462</f>
        <v>0.875</v>
      </c>
      <c r="C152" s="262"/>
      <c r="D152" s="192"/>
      <c r="E152" s="192"/>
      <c r="F152" s="192"/>
      <c r="G152" s="192"/>
      <c r="H152" s="192"/>
      <c r="I152" s="192"/>
    </row>
    <row r="153" spans="1:10" ht="33" customHeight="1" x14ac:dyDescent="0.25">
      <c r="A153" s="200" t="s">
        <v>385</v>
      </c>
      <c r="B153" s="262">
        <f>'A3 Exploitation'!D462</f>
        <v>0</v>
      </c>
      <c r="C153" s="262"/>
      <c r="D153" s="192"/>
      <c r="E153" s="192"/>
      <c r="F153" s="192"/>
      <c r="G153" s="192"/>
      <c r="H153" s="192"/>
      <c r="I153" s="192"/>
    </row>
    <row r="154" spans="1:10" ht="33" customHeight="1" x14ac:dyDescent="0.25">
      <c r="A154" s="200" t="s">
        <v>386</v>
      </c>
      <c r="B154" s="262">
        <f>'A4 Exploitation'!D462</f>
        <v>0</v>
      </c>
      <c r="C154" s="262"/>
      <c r="D154" s="192"/>
      <c r="E154" s="192"/>
      <c r="F154" s="192"/>
      <c r="G154" s="192"/>
      <c r="H154" s="192"/>
      <c r="I154" s="192"/>
    </row>
    <row r="155" spans="1:10" ht="33" customHeight="1" x14ac:dyDescent="0.25">
      <c r="A155" s="199" t="s">
        <v>387</v>
      </c>
      <c r="B155" s="262">
        <f>'A5 Exploitation'!D462</f>
        <v>0</v>
      </c>
      <c r="C155" s="262"/>
      <c r="D155" s="192"/>
      <c r="E155" s="192"/>
      <c r="F155" s="192"/>
      <c r="G155" s="192"/>
      <c r="H155" s="192"/>
      <c r="I155" s="192"/>
    </row>
    <row r="156" spans="1:10" ht="33" customHeight="1" x14ac:dyDescent="0.25">
      <c r="A156" s="199" t="s">
        <v>388</v>
      </c>
      <c r="B156" s="262">
        <f>'A6 Exploitation'!D462</f>
        <v>0</v>
      </c>
      <c r="C156" s="262"/>
      <c r="D156" s="192"/>
      <c r="E156" s="192"/>
      <c r="F156" s="192"/>
      <c r="G156" s="192"/>
      <c r="H156" s="192"/>
      <c r="I156" s="192"/>
    </row>
    <row r="157" spans="1:10" ht="18" x14ac:dyDescent="0.25">
      <c r="A157" s="202"/>
      <c r="B157" s="195"/>
      <c r="C157" s="195"/>
      <c r="D157" s="192"/>
      <c r="E157" s="192"/>
      <c r="F157" s="192"/>
      <c r="G157" s="192"/>
      <c r="H157" s="192"/>
      <c r="I157" s="192"/>
    </row>
    <row r="158" spans="1:10" ht="18" x14ac:dyDescent="0.25">
      <c r="A158" s="202"/>
      <c r="B158" s="195"/>
      <c r="C158" s="195"/>
      <c r="D158" s="192"/>
      <c r="E158" s="192"/>
      <c r="F158" s="192"/>
      <c r="G158" s="192"/>
      <c r="H158" s="192"/>
      <c r="I158" s="192"/>
    </row>
    <row r="159" spans="1:10" ht="33" customHeight="1" x14ac:dyDescent="0.25">
      <c r="A159" s="199" t="s">
        <v>381</v>
      </c>
      <c r="B159" s="261" t="s">
        <v>403</v>
      </c>
      <c r="C159" s="261"/>
      <c r="D159" s="192"/>
      <c r="E159" s="192"/>
      <c r="F159" s="192"/>
      <c r="G159" s="192"/>
      <c r="H159" s="192"/>
      <c r="I159" s="192"/>
      <c r="J159" s="191" t="str">
        <f>D18</f>
        <v>Ksar Said</v>
      </c>
    </row>
    <row r="160" spans="1:10" ht="33" customHeight="1" x14ac:dyDescent="0.25">
      <c r="A160" s="200" t="s">
        <v>383</v>
      </c>
      <c r="B160" s="262">
        <f>'A1 Exploitation'!D471</f>
        <v>0.83333333333333337</v>
      </c>
      <c r="C160" s="262"/>
      <c r="D160" s="192"/>
      <c r="E160" s="192"/>
      <c r="F160" s="192"/>
      <c r="G160" s="192"/>
      <c r="H160" s="192"/>
      <c r="I160" s="192"/>
    </row>
    <row r="161" spans="1:10" ht="33" customHeight="1" x14ac:dyDescent="0.25">
      <c r="A161" s="199" t="s">
        <v>384</v>
      </c>
      <c r="B161" s="262">
        <f>'A2 Exploitation'!D471</f>
        <v>1</v>
      </c>
      <c r="C161" s="262"/>
      <c r="D161" s="192"/>
      <c r="E161" s="192"/>
      <c r="F161" s="192"/>
      <c r="G161" s="192"/>
      <c r="H161" s="192"/>
      <c r="I161" s="192"/>
    </row>
    <row r="162" spans="1:10" ht="33" customHeight="1" x14ac:dyDescent="0.25">
      <c r="A162" s="200" t="s">
        <v>385</v>
      </c>
      <c r="B162" s="262">
        <f>'A3 Exploitation'!D471</f>
        <v>0</v>
      </c>
      <c r="C162" s="262"/>
      <c r="D162" s="192"/>
      <c r="E162" s="192"/>
      <c r="F162" s="192"/>
      <c r="G162" s="192"/>
      <c r="H162" s="192"/>
      <c r="I162" s="192"/>
    </row>
    <row r="163" spans="1:10" ht="33" customHeight="1" x14ac:dyDescent="0.25">
      <c r="A163" s="200" t="s">
        <v>386</v>
      </c>
      <c r="B163" s="262">
        <f>'A4 Exploitation'!D471</f>
        <v>0</v>
      </c>
      <c r="C163" s="262"/>
      <c r="D163" s="192"/>
      <c r="E163" s="192"/>
      <c r="F163" s="192"/>
      <c r="G163" s="192"/>
      <c r="H163" s="192"/>
      <c r="I163" s="192"/>
    </row>
    <row r="164" spans="1:10" ht="33" customHeight="1" x14ac:dyDescent="0.25">
      <c r="A164" s="199" t="s">
        <v>387</v>
      </c>
      <c r="B164" s="262">
        <f>'A5 Exploitation'!D471</f>
        <v>0</v>
      </c>
      <c r="C164" s="262"/>
      <c r="D164" s="192"/>
      <c r="E164" s="192"/>
      <c r="F164" s="192"/>
      <c r="G164" s="192"/>
      <c r="H164" s="192"/>
      <c r="I164" s="192"/>
    </row>
    <row r="165" spans="1:10" ht="33" customHeight="1" x14ac:dyDescent="0.25">
      <c r="A165" s="199" t="s">
        <v>388</v>
      </c>
      <c r="B165" s="262">
        <f>'A6 Exploitation'!D471</f>
        <v>0</v>
      </c>
      <c r="C165" s="262"/>
      <c r="D165" s="192"/>
      <c r="E165" s="192"/>
      <c r="F165" s="192"/>
      <c r="G165" s="192"/>
      <c r="H165" s="192"/>
      <c r="I165" s="192"/>
    </row>
    <row r="166" spans="1:10" ht="18" x14ac:dyDescent="0.25">
      <c r="A166" s="202"/>
      <c r="B166" s="265"/>
      <c r="C166" s="265"/>
      <c r="D166" s="192"/>
      <c r="E166" s="192"/>
      <c r="F166" s="192"/>
      <c r="G166" s="192"/>
      <c r="H166" s="192"/>
      <c r="I166" s="192"/>
    </row>
    <row r="167" spans="1:10" ht="18" x14ac:dyDescent="0.25">
      <c r="A167" s="202"/>
      <c r="B167" s="265"/>
      <c r="C167" s="265"/>
      <c r="D167" s="192"/>
      <c r="E167" s="192"/>
      <c r="F167" s="192"/>
      <c r="G167" s="192"/>
      <c r="H167" s="192"/>
      <c r="I167" s="192"/>
    </row>
    <row r="168" spans="1:10" ht="33" customHeight="1" x14ac:dyDescent="0.25">
      <c r="A168" s="199" t="s">
        <v>381</v>
      </c>
      <c r="B168" s="261" t="s">
        <v>404</v>
      </c>
      <c r="C168" s="261"/>
      <c r="D168" s="192"/>
      <c r="E168" s="192"/>
      <c r="F168" s="192"/>
      <c r="G168" s="192"/>
      <c r="H168" s="192"/>
      <c r="I168" s="192"/>
      <c r="J168" s="191" t="str">
        <f>D18</f>
        <v>Ksar Said</v>
      </c>
    </row>
    <row r="169" spans="1:10" ht="33" customHeight="1" x14ac:dyDescent="0.25">
      <c r="A169" s="200" t="s">
        <v>383</v>
      </c>
      <c r="B169" s="262">
        <f>'A1 Exploitation'!D492</f>
        <v>1</v>
      </c>
      <c r="C169" s="262"/>
      <c r="D169" s="192"/>
      <c r="E169" s="192"/>
      <c r="F169" s="192"/>
      <c r="G169" s="192"/>
      <c r="H169" s="192"/>
      <c r="I169" s="192"/>
    </row>
    <row r="170" spans="1:10" ht="33" customHeight="1" x14ac:dyDescent="0.25">
      <c r="A170" s="199" t="s">
        <v>384</v>
      </c>
      <c r="B170" s="262">
        <f>'A2 Exploitation'!D492</f>
        <v>1</v>
      </c>
      <c r="C170" s="262"/>
      <c r="D170" s="192"/>
      <c r="E170" s="192"/>
      <c r="F170" s="192"/>
      <c r="G170" s="192"/>
      <c r="H170" s="192"/>
      <c r="I170" s="192"/>
    </row>
    <row r="171" spans="1:10" ht="33" customHeight="1" x14ac:dyDescent="0.25">
      <c r="A171" s="200" t="s">
        <v>385</v>
      </c>
      <c r="B171" s="262">
        <f>'A3 Exploitation'!D492</f>
        <v>0</v>
      </c>
      <c r="C171" s="262"/>
      <c r="D171" s="192"/>
      <c r="E171" s="192"/>
      <c r="F171" s="192"/>
      <c r="G171" s="192"/>
      <c r="H171" s="192"/>
      <c r="I171" s="192"/>
    </row>
    <row r="172" spans="1:10" ht="33" customHeight="1" x14ac:dyDescent="0.25">
      <c r="A172" s="200" t="s">
        <v>386</v>
      </c>
      <c r="B172" s="262">
        <f>'A4 Exploitation'!D492</f>
        <v>0</v>
      </c>
      <c r="C172" s="262"/>
    </row>
    <row r="173" spans="1:10" ht="33" customHeight="1" x14ac:dyDescent="0.25">
      <c r="A173" s="199" t="s">
        <v>387</v>
      </c>
      <c r="B173" s="262">
        <f>'A5 Exploitation'!D492</f>
        <v>0</v>
      </c>
      <c r="C173" s="262"/>
    </row>
    <row r="174" spans="1:10" ht="33" customHeight="1" x14ac:dyDescent="0.25">
      <c r="A174" s="199" t="s">
        <v>388</v>
      </c>
      <c r="B174" s="262">
        <f>'A6 Exploitation'!D492</f>
        <v>0</v>
      </c>
      <c r="C174" s="262"/>
    </row>
    <row r="175" spans="1:10" ht="18.75" x14ac:dyDescent="0.25">
      <c r="A175" s="203"/>
      <c r="B175" s="196"/>
      <c r="C175" s="196"/>
    </row>
    <row r="176" spans="1:10" ht="18.75" x14ac:dyDescent="0.25">
      <c r="A176" s="203"/>
      <c r="B176" s="196"/>
      <c r="C176" s="196"/>
    </row>
    <row r="177" spans="1:10" ht="33" customHeight="1" x14ac:dyDescent="0.25">
      <c r="A177" s="199" t="s">
        <v>381</v>
      </c>
      <c r="B177" s="261" t="s">
        <v>405</v>
      </c>
      <c r="C177" s="261"/>
      <c r="J177" s="191" t="str">
        <f>D18</f>
        <v>Ksar Said</v>
      </c>
    </row>
    <row r="178" spans="1:10" ht="33" customHeight="1" x14ac:dyDescent="0.25">
      <c r="A178" s="200" t="s">
        <v>383</v>
      </c>
      <c r="B178" s="262">
        <f>'A1 Exploitation'!D501</f>
        <v>1</v>
      </c>
      <c r="C178" s="262"/>
    </row>
    <row r="179" spans="1:10" ht="33" customHeight="1" x14ac:dyDescent="0.25">
      <c r="A179" s="199" t="s">
        <v>384</v>
      </c>
      <c r="B179" s="262">
        <f>'A2 Exploitation'!D501</f>
        <v>1</v>
      </c>
      <c r="C179" s="262"/>
    </row>
    <row r="180" spans="1:10" ht="33" customHeight="1" x14ac:dyDescent="0.25">
      <c r="A180" s="200" t="s">
        <v>385</v>
      </c>
      <c r="B180" s="262">
        <f>'A3 Exploitation'!D501</f>
        <v>0</v>
      </c>
      <c r="C180" s="262"/>
    </row>
    <row r="181" spans="1:10" ht="33" customHeight="1" x14ac:dyDescent="0.25">
      <c r="A181" s="200" t="s">
        <v>386</v>
      </c>
      <c r="B181" s="262">
        <f>'A4 Exploitation'!D501</f>
        <v>0</v>
      </c>
      <c r="C181" s="262"/>
    </row>
    <row r="182" spans="1:10" ht="33" customHeight="1" x14ac:dyDescent="0.25">
      <c r="A182" s="199" t="s">
        <v>387</v>
      </c>
      <c r="B182" s="262">
        <f>'A5 Exploitation'!D501</f>
        <v>0</v>
      </c>
      <c r="C182" s="262"/>
    </row>
    <row r="183" spans="1:10" ht="33" customHeight="1" x14ac:dyDescent="0.25">
      <c r="A183" s="199" t="s">
        <v>388</v>
      </c>
      <c r="B183" s="262">
        <f>'A6 Exploitation'!D501</f>
        <v>0</v>
      </c>
      <c r="C183" s="262"/>
    </row>
    <row r="184" spans="1:10" ht="18.75" x14ac:dyDescent="0.25">
      <c r="A184" s="203"/>
      <c r="B184" s="196"/>
      <c r="C184" s="196"/>
    </row>
    <row r="185" spans="1:10" ht="18.75" x14ac:dyDescent="0.25">
      <c r="A185" s="203"/>
      <c r="B185" s="196"/>
      <c r="C185" s="196"/>
    </row>
    <row r="186" spans="1:10" ht="33" customHeight="1" x14ac:dyDescent="0.25">
      <c r="A186" s="199" t="s">
        <v>381</v>
      </c>
      <c r="B186" s="261" t="s">
        <v>406</v>
      </c>
      <c r="C186" s="261"/>
      <c r="J186" s="191" t="str">
        <f>D18</f>
        <v>Ksar Said</v>
      </c>
    </row>
    <row r="187" spans="1:10" ht="33" customHeight="1" x14ac:dyDescent="0.25">
      <c r="A187" s="200" t="s">
        <v>383</v>
      </c>
      <c r="B187" s="262">
        <f>'A1 Technique'!D198</f>
        <v>0.8125</v>
      </c>
      <c r="C187" s="262"/>
    </row>
    <row r="188" spans="1:10" ht="33" customHeight="1" x14ac:dyDescent="0.25">
      <c r="A188" s="199" t="s">
        <v>384</v>
      </c>
      <c r="B188" s="262">
        <f>'A2 Technique'!D198</f>
        <v>0.93421052631578949</v>
      </c>
      <c r="C188" s="262"/>
    </row>
    <row r="189" spans="1:10" ht="33" customHeight="1" x14ac:dyDescent="0.25">
      <c r="A189" s="200" t="s">
        <v>385</v>
      </c>
      <c r="B189" s="262">
        <f>'A3 Technique'!D198</f>
        <v>0</v>
      </c>
      <c r="C189" s="262"/>
    </row>
    <row r="190" spans="1:10" ht="33" customHeight="1" x14ac:dyDescent="0.25">
      <c r="A190" s="200" t="s">
        <v>386</v>
      </c>
      <c r="B190" s="262">
        <f>'A4 Technique'!D198</f>
        <v>0</v>
      </c>
      <c r="C190" s="262"/>
    </row>
    <row r="191" spans="1:10" ht="33" customHeight="1" x14ac:dyDescent="0.25">
      <c r="A191" s="199" t="s">
        <v>387</v>
      </c>
      <c r="B191" s="262">
        <f>'A5 Technique'!D198</f>
        <v>0</v>
      </c>
      <c r="C191" s="262"/>
    </row>
    <row r="192" spans="1:10" ht="33" customHeight="1" x14ac:dyDescent="0.25">
      <c r="A192" s="199" t="s">
        <v>388</v>
      </c>
      <c r="B192" s="262">
        <f>'A6 Technique'!D198</f>
        <v>0</v>
      </c>
      <c r="C192" s="262"/>
    </row>
  </sheetData>
  <sheetProtection algorithmName="SHA-512" hashValue="Xbdrqs8iZM8W9jxzLpdduDgFZbagW12b5k7fmPmfkTRL4fjZlSgRIHDDLWCNrU3LbUps+pbgflULvhlr8rxW4A==" saltValue="y75uEWneyVystM7KFmvuc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0" activeCellId="13" sqref="D36 D92 D145 D185 D241 D284 D317 D345 D398 D428 D447 D460 D469 D490"/>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'A5 Exploitation'!B9:F9</f>
        <v>0</v>
      </c>
      <c r="C8" s="297"/>
      <c r="D8" s="297"/>
      <c r="E8" s="297"/>
      <c r="F8" s="297"/>
      <c r="G8" s="209"/>
      <c r="H8" s="209"/>
      <c r="I8" s="209"/>
    </row>
    <row r="9" spans="1:9" s="35" customFormat="1" ht="24" x14ac:dyDescent="0.45">
      <c r="A9" s="38" t="s">
        <v>46</v>
      </c>
      <c r="B9" s="298">
        <f>'A5 Exploitation'!B10:F10</f>
        <v>0</v>
      </c>
      <c r="C9" s="298"/>
      <c r="D9" s="298"/>
      <c r="E9" s="298"/>
      <c r="F9" s="298"/>
      <c r="G9" s="209"/>
      <c r="H9" s="209"/>
      <c r="I9" s="209"/>
    </row>
    <row r="10" spans="1:9" s="35" customFormat="1" ht="24" x14ac:dyDescent="0.45">
      <c r="A10" s="37" t="s">
        <v>45</v>
      </c>
      <c r="B10" s="295">
        <f>'A5 Exploitation'!B11:F11</f>
        <v>0</v>
      </c>
      <c r="C10" s="295"/>
      <c r="D10" s="295"/>
      <c r="E10" s="295"/>
      <c r="F10" s="295"/>
      <c r="G10" s="209"/>
      <c r="H10" s="209"/>
      <c r="I10" s="209"/>
    </row>
    <row r="11" spans="1:9" s="35" customFormat="1" ht="24" x14ac:dyDescent="0.45">
      <c r="A11" s="37" t="s">
        <v>341</v>
      </c>
      <c r="B11" s="287">
        <f>D198</f>
        <v>0</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14"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42"/>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42"/>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15"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43"/>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0"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164"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163"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210"/>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abSelected="1" topLeftCell="A5" zoomScale="82" zoomScaleNormal="82"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'A6 Exploitation'!B9:F9</f>
        <v>0</v>
      </c>
      <c r="C8" s="297"/>
      <c r="D8" s="297"/>
      <c r="E8" s="297"/>
      <c r="F8" s="297"/>
      <c r="G8" s="209"/>
      <c r="H8" s="209"/>
      <c r="I8" s="209"/>
    </row>
    <row r="9" spans="1:9" s="35" customFormat="1" ht="24" x14ac:dyDescent="0.45">
      <c r="A9" s="38" t="s">
        <v>46</v>
      </c>
      <c r="B9" s="298">
        <f>'A6 Exploitation'!B10:F10</f>
        <v>0</v>
      </c>
      <c r="C9" s="298"/>
      <c r="D9" s="298"/>
      <c r="E9" s="298"/>
      <c r="F9" s="298"/>
      <c r="G9" s="209"/>
      <c r="H9" s="209"/>
      <c r="I9" s="209"/>
    </row>
    <row r="10" spans="1:9" s="35" customFormat="1" ht="24" x14ac:dyDescent="0.45">
      <c r="A10" s="37" t="s">
        <v>45</v>
      </c>
      <c r="B10" s="295">
        <f>'A6 Exploitation'!B11:F11</f>
        <v>0</v>
      </c>
      <c r="C10" s="295"/>
      <c r="D10" s="295"/>
      <c r="E10" s="295"/>
      <c r="F10" s="295"/>
      <c r="G10" s="209"/>
      <c r="H10" s="209"/>
      <c r="I10" s="209"/>
    </row>
    <row r="11" spans="1:9" s="35" customFormat="1" ht="24" x14ac:dyDescent="0.45">
      <c r="A11" s="37" t="s">
        <v>341</v>
      </c>
      <c r="B11" s="287">
        <f>D198</f>
        <v>0</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45"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272"/>
      <c r="E1" s="272"/>
      <c r="F1" s="272"/>
      <c r="G1" s="272"/>
      <c r="H1" s="272"/>
      <c r="I1" s="272"/>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73" t="s">
        <v>201</v>
      </c>
      <c r="B7" s="273"/>
      <c r="C7" s="273"/>
      <c r="D7" s="273"/>
      <c r="E7" s="273"/>
      <c r="F7" s="273"/>
      <c r="G7" s="123"/>
      <c r="H7" s="123"/>
      <c r="I7" s="123"/>
    </row>
    <row r="8" spans="1:9" ht="29.25" x14ac:dyDescent="0.45">
      <c r="A8" s="274" t="str">
        <f>'Page de garde'!D18</f>
        <v>Ksar Said</v>
      </c>
      <c r="B8" s="274"/>
      <c r="C8" s="274"/>
      <c r="D8" s="274"/>
      <c r="E8" s="274"/>
      <c r="F8" s="274"/>
      <c r="G8" s="125"/>
      <c r="H8" s="125"/>
      <c r="I8" s="123"/>
    </row>
    <row r="9" spans="1:9" ht="24" x14ac:dyDescent="0.45">
      <c r="A9" s="37" t="s">
        <v>44</v>
      </c>
      <c r="B9" s="275" t="s">
        <v>412</v>
      </c>
      <c r="C9" s="275"/>
      <c r="D9" s="275"/>
      <c r="E9" s="275"/>
      <c r="F9" s="275"/>
      <c r="G9" s="125"/>
      <c r="H9" s="125"/>
      <c r="I9" s="123"/>
    </row>
    <row r="10" spans="1:9" ht="24" x14ac:dyDescent="0.45">
      <c r="A10" s="38" t="s">
        <v>46</v>
      </c>
      <c r="B10" s="276" t="s">
        <v>413</v>
      </c>
      <c r="C10" s="276"/>
      <c r="D10" s="276"/>
      <c r="E10" s="276"/>
      <c r="F10" s="276"/>
      <c r="G10" s="125"/>
      <c r="H10" s="125"/>
      <c r="I10" s="123"/>
    </row>
    <row r="11" spans="1:9" ht="24" x14ac:dyDescent="0.45">
      <c r="A11" s="37" t="s">
        <v>45</v>
      </c>
      <c r="B11" s="271">
        <v>42775</v>
      </c>
      <c r="C11" s="271"/>
      <c r="D11" s="271"/>
      <c r="E11" s="271"/>
      <c r="F11" s="271"/>
      <c r="G11" s="125"/>
      <c r="H11" s="125"/>
      <c r="I11" s="123"/>
    </row>
    <row r="12" spans="1:9" ht="24" x14ac:dyDescent="0.45">
      <c r="A12" s="37" t="s">
        <v>276</v>
      </c>
      <c r="B12" s="277">
        <f>D505</f>
        <v>0.92045454545454541</v>
      </c>
      <c r="C12" s="277"/>
      <c r="D12" s="277"/>
      <c r="E12" s="277"/>
      <c r="F12" s="277"/>
      <c r="G12" s="125"/>
      <c r="H12" s="125"/>
      <c r="I12" s="123"/>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42775</v>
      </c>
      <c r="B17" s="35"/>
      <c r="C17" s="35"/>
      <c r="D17" s="35"/>
      <c r="E17" s="35"/>
      <c r="F17" s="35"/>
      <c r="G17" s="35"/>
      <c r="H17" s="35"/>
    </row>
    <row r="18" spans="1:8" ht="18" x14ac:dyDescent="0.25">
      <c r="A18" s="282" t="s">
        <v>1</v>
      </c>
      <c r="B18" s="283"/>
      <c r="C18" s="283"/>
      <c r="D18" s="283"/>
      <c r="E18" s="283"/>
      <c r="F18" s="283"/>
    </row>
    <row r="19" spans="1:8" x14ac:dyDescent="0.25">
      <c r="A19" s="17" t="s">
        <v>10</v>
      </c>
      <c r="B19" s="163">
        <v>2</v>
      </c>
      <c r="C19" s="132"/>
      <c r="D19" s="161" t="s">
        <v>414</v>
      </c>
      <c r="E19" s="65"/>
      <c r="F19" s="65"/>
    </row>
    <row r="20" spans="1:8" x14ac:dyDescent="0.25">
      <c r="A20" s="17" t="s">
        <v>211</v>
      </c>
      <c r="B20" s="163" t="s">
        <v>34</v>
      </c>
      <c r="C20" s="132"/>
      <c r="D20" s="161" t="s">
        <v>510</v>
      </c>
      <c r="E20" s="65"/>
      <c r="F20" s="65"/>
    </row>
    <row r="21" spans="1:8" x14ac:dyDescent="0.25">
      <c r="A21" s="17" t="s">
        <v>98</v>
      </c>
      <c r="B21" s="163">
        <v>2</v>
      </c>
      <c r="C21" s="132"/>
      <c r="D21" s="161"/>
      <c r="E21" s="65"/>
      <c r="F21" s="65"/>
    </row>
    <row r="22" spans="1:8" s="165" customFormat="1" ht="90" x14ac:dyDescent="0.25">
      <c r="A22" s="99" t="s">
        <v>307</v>
      </c>
      <c r="B22" s="163">
        <v>1</v>
      </c>
      <c r="C22" s="164"/>
      <c r="D22" s="247" t="s">
        <v>415</v>
      </c>
      <c r="E22" s="141"/>
      <c r="F22" s="166"/>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66" t="s">
        <v>18</v>
      </c>
      <c r="B26" s="267"/>
      <c r="C26" s="267"/>
      <c r="D26" s="267"/>
      <c r="E26" s="267"/>
      <c r="F26" s="267"/>
    </row>
    <row r="27" spans="1:8" x14ac:dyDescent="0.25">
      <c r="A27" s="18" t="s">
        <v>2</v>
      </c>
      <c r="B27" s="129">
        <v>2</v>
      </c>
      <c r="C27" s="129"/>
      <c r="D27" s="127"/>
      <c r="E27" s="65"/>
      <c r="F27" s="65"/>
    </row>
    <row r="28" spans="1:8" ht="18" x14ac:dyDescent="0.35">
      <c r="A28" s="75" t="s">
        <v>186</v>
      </c>
      <c r="B28" s="163">
        <v>2</v>
      </c>
      <c r="C28" s="210" t="str">
        <f>IF(B28=0, -5, "0")</f>
        <v>0</v>
      </c>
      <c r="D28" s="127"/>
      <c r="E28" s="65"/>
      <c r="F28" s="65"/>
    </row>
    <row r="29" spans="1:8" ht="30" x14ac:dyDescent="0.25">
      <c r="A29" s="17" t="s">
        <v>170</v>
      </c>
      <c r="B29" s="163">
        <v>2</v>
      </c>
      <c r="C29" s="129"/>
      <c r="D29" s="161"/>
      <c r="E29" s="65"/>
      <c r="F29" s="65"/>
    </row>
    <row r="30" spans="1:8" ht="45" x14ac:dyDescent="0.25">
      <c r="A30" s="17" t="s">
        <v>165</v>
      </c>
      <c r="B30" s="163">
        <v>2</v>
      </c>
      <c r="C30" s="129"/>
      <c r="D30" s="148" t="s">
        <v>416</v>
      </c>
      <c r="E30" s="65"/>
      <c r="F30" s="65"/>
    </row>
    <row r="31" spans="1:8" ht="60" x14ac:dyDescent="0.25">
      <c r="A31" s="18" t="s">
        <v>53</v>
      </c>
      <c r="B31" s="163">
        <v>2</v>
      </c>
      <c r="C31" s="129"/>
      <c r="D31" s="161" t="s">
        <v>417</v>
      </c>
      <c r="E31" s="65"/>
      <c r="F31" s="65"/>
    </row>
    <row r="32" spans="1:8" ht="75" x14ac:dyDescent="0.25">
      <c r="A32" s="17" t="s">
        <v>166</v>
      </c>
      <c r="B32" s="163">
        <v>2</v>
      </c>
      <c r="C32" s="129"/>
      <c r="D32" s="149" t="s">
        <v>511</v>
      </c>
      <c r="E32" s="65"/>
      <c r="F32" s="65"/>
      <c r="G32" s="165"/>
    </row>
    <row r="33" spans="1:7" ht="108.75" customHeight="1" x14ac:dyDescent="0.25">
      <c r="A33" s="98" t="s">
        <v>11</v>
      </c>
      <c r="B33" s="163">
        <v>1</v>
      </c>
      <c r="C33" s="210" t="str">
        <f>IF(B33=0, -5, "0")</f>
        <v>0</v>
      </c>
      <c r="D33" s="128" t="s">
        <v>512</v>
      </c>
      <c r="E33" s="65"/>
      <c r="F33" s="65"/>
    </row>
    <row r="34" spans="1:7" x14ac:dyDescent="0.25">
      <c r="A34" s="18" t="s">
        <v>290</v>
      </c>
      <c r="B34" s="163">
        <v>2</v>
      </c>
      <c r="C34" s="164"/>
      <c r="D34" s="159"/>
      <c r="E34" s="166"/>
      <c r="F34" s="166"/>
      <c r="G34" s="165"/>
    </row>
    <row r="35" spans="1:7" x14ac:dyDescent="0.25">
      <c r="A35" s="18" t="s">
        <v>203</v>
      </c>
      <c r="B35" s="163">
        <v>2</v>
      </c>
      <c r="C35" s="129"/>
      <c r="D35" s="161" t="s">
        <v>418</v>
      </c>
      <c r="E35" s="65"/>
      <c r="F35" s="65"/>
    </row>
    <row r="36" spans="1:7" ht="45" x14ac:dyDescent="0.25">
      <c r="A36" s="108" t="s">
        <v>287</v>
      </c>
      <c r="B36" s="163">
        <v>2</v>
      </c>
      <c r="C36" s="130"/>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268" t="s">
        <v>137</v>
      </c>
      <c r="B43" s="268"/>
      <c r="C43" s="268"/>
      <c r="D43" s="268"/>
      <c r="E43" s="268"/>
      <c r="F43" s="268"/>
    </row>
    <row r="44" spans="1:7" x14ac:dyDescent="0.25">
      <c r="A44" s="176">
        <f>B11</f>
        <v>42775</v>
      </c>
      <c r="B44" s="6"/>
      <c r="C44" s="7"/>
      <c r="D44" s="6"/>
    </row>
    <row r="45" spans="1:7" ht="16.5" x14ac:dyDescent="0.25">
      <c r="A45" s="269" t="s">
        <v>63</v>
      </c>
      <c r="B45" s="270"/>
      <c r="C45" s="270"/>
      <c r="D45" s="270"/>
      <c r="E45" s="270"/>
      <c r="F45" s="270"/>
    </row>
    <row r="46" spans="1:7" x14ac:dyDescent="0.25">
      <c r="A46" s="32" t="s">
        <v>109</v>
      </c>
      <c r="B46" s="163">
        <v>2</v>
      </c>
      <c r="C46" s="133"/>
      <c r="D46" s="149"/>
      <c r="E46" s="65"/>
      <c r="F46" s="65"/>
    </row>
    <row r="47" spans="1:7" ht="30" customHeight="1" x14ac:dyDescent="0.25">
      <c r="A47" s="42" t="s">
        <v>259</v>
      </c>
      <c r="B47" s="163">
        <v>2</v>
      </c>
      <c r="C47" s="133"/>
      <c r="D47" s="149"/>
      <c r="E47" s="65"/>
      <c r="F47" s="65"/>
    </row>
    <row r="48" spans="1:7" ht="15.75" customHeight="1" x14ac:dyDescent="0.25">
      <c r="A48" s="32" t="s">
        <v>297</v>
      </c>
      <c r="B48" s="163">
        <v>2</v>
      </c>
      <c r="C48" s="140"/>
      <c r="D48" s="156"/>
      <c r="E48" s="143"/>
      <c r="F48" s="65"/>
    </row>
    <row r="49" spans="1:6" ht="45" x14ac:dyDescent="0.25">
      <c r="A49" s="32" t="s">
        <v>28</v>
      </c>
      <c r="B49" s="163">
        <v>1</v>
      </c>
      <c r="C49" s="133"/>
      <c r="D49" s="149" t="s">
        <v>419</v>
      </c>
      <c r="E49" s="65"/>
      <c r="F49" s="65"/>
    </row>
    <row r="50" spans="1:6" ht="35.25" customHeight="1" x14ac:dyDescent="0.25">
      <c r="A50" s="42" t="s">
        <v>141</v>
      </c>
      <c r="B50" s="163">
        <v>1</v>
      </c>
      <c r="C50" s="133"/>
      <c r="D50" s="149" t="s">
        <v>502</v>
      </c>
      <c r="E50" s="65"/>
      <c r="F50" s="65"/>
    </row>
    <row r="51" spans="1:6" ht="18" x14ac:dyDescent="0.35">
      <c r="A51" s="75" t="s">
        <v>7</v>
      </c>
      <c r="B51" s="163">
        <v>2</v>
      </c>
      <c r="C51" s="210" t="str">
        <f>IF(B51=0, -5, "0")</f>
        <v>0</v>
      </c>
      <c r="D51" s="135"/>
      <c r="E51" s="65"/>
      <c r="F51" s="65"/>
    </row>
    <row r="52" spans="1:6" x14ac:dyDescent="0.25">
      <c r="A52" s="23" t="s">
        <v>26</v>
      </c>
      <c r="B52" s="163">
        <v>2</v>
      </c>
      <c r="C52" s="134"/>
      <c r="D52" s="135"/>
      <c r="E52" s="65"/>
      <c r="F52" s="65"/>
    </row>
    <row r="53" spans="1:6" ht="36" x14ac:dyDescent="0.35">
      <c r="A53" s="82" t="s">
        <v>27</v>
      </c>
      <c r="B53" s="163">
        <v>2</v>
      </c>
      <c r="C53" s="210" t="str">
        <f>IF(B53=0, -5, "0")</f>
        <v>0</v>
      </c>
      <c r="D53" s="136"/>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266" t="s">
        <v>65</v>
      </c>
      <c r="B57" s="267"/>
      <c r="C57" s="267"/>
      <c r="D57" s="267"/>
      <c r="E57" s="267"/>
      <c r="F57" s="267"/>
    </row>
    <row r="58" spans="1:6" ht="24" customHeight="1" x14ac:dyDescent="0.25">
      <c r="A58" s="162" t="s">
        <v>314</v>
      </c>
      <c r="B58" s="139">
        <v>2</v>
      </c>
      <c r="C58" s="139"/>
      <c r="D58" s="161"/>
      <c r="E58" s="142"/>
      <c r="F58" s="65"/>
    </row>
    <row r="59" spans="1:6" ht="18" customHeight="1" x14ac:dyDescent="0.25">
      <c r="A59" s="17" t="s">
        <v>204</v>
      </c>
      <c r="B59" s="163">
        <v>2</v>
      </c>
      <c r="C59" s="140"/>
      <c r="D59" s="155"/>
      <c r="E59" s="141"/>
      <c r="F59" s="143"/>
    </row>
    <row r="60" spans="1:6" x14ac:dyDescent="0.25">
      <c r="A60" s="24" t="s">
        <v>142</v>
      </c>
      <c r="B60" s="163">
        <v>2</v>
      </c>
      <c r="C60" s="139"/>
      <c r="D60" s="138"/>
      <c r="E60" s="142"/>
      <c r="F60" s="65"/>
    </row>
    <row r="61" spans="1:6" x14ac:dyDescent="0.25">
      <c r="A61" s="24" t="s">
        <v>123</v>
      </c>
      <c r="B61" s="163">
        <v>2</v>
      </c>
      <c r="C61" s="139"/>
      <c r="D61" s="138"/>
      <c r="E61" s="142"/>
      <c r="F61" s="65"/>
    </row>
    <row r="62" spans="1:6" ht="31.5" x14ac:dyDescent="0.35">
      <c r="A62" s="75" t="s">
        <v>67</v>
      </c>
      <c r="B62" s="163">
        <v>2</v>
      </c>
      <c r="C62" s="210" t="str">
        <f>IF(B62=0, -5, "0")</f>
        <v>0</v>
      </c>
      <c r="D62" s="161" t="s">
        <v>420</v>
      </c>
      <c r="E62" s="142"/>
      <c r="F62" s="65"/>
    </row>
    <row r="63" spans="1:6" ht="75" x14ac:dyDescent="0.25">
      <c r="A63" s="17" t="s">
        <v>277</v>
      </c>
      <c r="B63" s="163">
        <v>2</v>
      </c>
      <c r="C63" s="139"/>
      <c r="D63" s="161" t="s">
        <v>421</v>
      </c>
      <c r="E63" s="142"/>
      <c r="F63" s="65"/>
    </row>
    <row r="64" spans="1:6" ht="36" x14ac:dyDescent="0.25">
      <c r="A64" s="107" t="s">
        <v>272</v>
      </c>
      <c r="B64" s="163">
        <v>2</v>
      </c>
      <c r="C64" s="210" t="str">
        <f>IF(B64=0, -5, "0")</f>
        <v>0</v>
      </c>
      <c r="D64" s="161" t="s">
        <v>503</v>
      </c>
      <c r="E64" s="142"/>
      <c r="F64" s="65"/>
    </row>
    <row r="65" spans="1:7" ht="33.6" customHeight="1" x14ac:dyDescent="0.3">
      <c r="A65" s="48" t="s">
        <v>271</v>
      </c>
      <c r="B65" s="163">
        <v>2</v>
      </c>
      <c r="C65" s="164"/>
      <c r="D65" s="141" t="s">
        <v>422</v>
      </c>
      <c r="E65" s="166"/>
      <c r="F65" s="65"/>
    </row>
    <row r="66" spans="1:7" x14ac:dyDescent="0.25">
      <c r="A66" s="17" t="s">
        <v>308</v>
      </c>
      <c r="B66" s="163" t="s">
        <v>34</v>
      </c>
      <c r="C66" s="139"/>
      <c r="D66" s="150"/>
      <c r="E66" s="143"/>
      <c r="F66" s="65"/>
    </row>
    <row r="67" spans="1:7" x14ac:dyDescent="0.25">
      <c r="A67" s="17" t="s">
        <v>187</v>
      </c>
      <c r="B67" s="163" t="s">
        <v>34</v>
      </c>
      <c r="C67" s="139"/>
      <c r="D67" s="150"/>
      <c r="E67" s="142"/>
      <c r="F67" s="65"/>
    </row>
    <row r="68" spans="1:7" x14ac:dyDescent="0.25">
      <c r="A68" s="17" t="s">
        <v>116</v>
      </c>
      <c r="B68" s="163" t="s">
        <v>34</v>
      </c>
      <c r="C68" s="139"/>
      <c r="D68" s="149" t="s">
        <v>423</v>
      </c>
      <c r="F68" s="65"/>
    </row>
    <row r="69" spans="1:7" x14ac:dyDescent="0.25">
      <c r="A69" s="17" t="s">
        <v>117</v>
      </c>
      <c r="B69" s="163" t="s">
        <v>34</v>
      </c>
      <c r="C69" s="140"/>
      <c r="D69" s="156"/>
      <c r="E69" s="141"/>
      <c r="F69" s="143"/>
    </row>
    <row r="70" spans="1:7" s="30" customFormat="1" ht="30" x14ac:dyDescent="0.25">
      <c r="A70" s="106" t="s">
        <v>171</v>
      </c>
      <c r="B70" s="163">
        <v>1</v>
      </c>
      <c r="C70" s="211" t="str">
        <f>IF(B70=0, -5, "0")</f>
        <v>0</v>
      </c>
      <c r="D70" s="145" t="s">
        <v>424</v>
      </c>
      <c r="E70" s="141"/>
      <c r="F70" s="66"/>
    </row>
    <row r="71" spans="1:7" s="30" customFormat="1" x14ac:dyDescent="0.25">
      <c r="A71" s="17" t="s">
        <v>291</v>
      </c>
      <c r="B71" s="163">
        <v>2</v>
      </c>
      <c r="C71" s="140"/>
      <c r="D71" s="145"/>
      <c r="E71" s="143"/>
      <c r="F71" s="66"/>
    </row>
    <row r="72" spans="1:7" s="30" customFormat="1" ht="16.5" x14ac:dyDescent="0.3">
      <c r="A72" s="48" t="s">
        <v>270</v>
      </c>
      <c r="B72" s="163" t="s">
        <v>34</v>
      </c>
      <c r="C72" s="164"/>
      <c r="D72" s="145" t="s">
        <v>423</v>
      </c>
      <c r="E72" s="143"/>
      <c r="F72" s="66"/>
      <c r="G72" s="165"/>
    </row>
    <row r="73" spans="1:7" s="30" customFormat="1" x14ac:dyDescent="0.25">
      <c r="A73" s="17" t="s">
        <v>172</v>
      </c>
      <c r="B73" s="163">
        <v>2</v>
      </c>
      <c r="C73" s="140"/>
      <c r="D73" s="149" t="s">
        <v>425</v>
      </c>
      <c r="E73" s="143"/>
      <c r="F73" s="66"/>
      <c r="G73" s="165"/>
    </row>
    <row r="74" spans="1:7" s="30" customFormat="1" ht="30" x14ac:dyDescent="0.25">
      <c r="A74" s="17" t="s">
        <v>188</v>
      </c>
      <c r="B74" s="163">
        <v>2</v>
      </c>
      <c r="C74" s="140"/>
      <c r="D74" s="145" t="s">
        <v>426</v>
      </c>
      <c r="E74" s="143"/>
      <c r="F74" s="66"/>
      <c r="G74" s="165"/>
    </row>
    <row r="75" spans="1:7" s="30" customFormat="1" ht="22.5" customHeight="1" x14ac:dyDescent="0.35">
      <c r="A75" s="172" t="s">
        <v>289</v>
      </c>
      <c r="B75" s="163">
        <v>2</v>
      </c>
      <c r="C75" s="211" t="str">
        <f>IF(B75=0, -5, "0")</f>
        <v>0</v>
      </c>
      <c r="D75" s="145"/>
      <c r="E75" s="153"/>
      <c r="F75" s="66"/>
      <c r="G75" s="165"/>
    </row>
    <row r="76" spans="1:7" s="30" customFormat="1" ht="30" x14ac:dyDescent="0.25">
      <c r="A76" s="106" t="s">
        <v>168</v>
      </c>
      <c r="B76" s="163">
        <v>2</v>
      </c>
      <c r="C76" s="211" t="str">
        <f>IF(B76=0, -5, "0")</f>
        <v>0</v>
      </c>
      <c r="D76" s="145" t="s">
        <v>427</v>
      </c>
      <c r="E76" s="143"/>
      <c r="F76" s="66"/>
    </row>
    <row r="77" spans="1:7" s="30" customFormat="1" x14ac:dyDescent="0.25">
      <c r="A77" s="24" t="s">
        <v>83</v>
      </c>
      <c r="B77" s="163">
        <v>2</v>
      </c>
      <c r="C77" s="140"/>
      <c r="D77" s="145"/>
      <c r="E77" s="143"/>
      <c r="F77" s="66"/>
    </row>
    <row r="78" spans="1:7" s="30" customFormat="1" ht="30" x14ac:dyDescent="0.25">
      <c r="A78" s="24" t="s">
        <v>221</v>
      </c>
      <c r="B78" s="163">
        <v>2</v>
      </c>
      <c r="C78" s="139"/>
      <c r="D78" s="150"/>
      <c r="E78" s="143"/>
      <c r="F78" s="66"/>
    </row>
    <row r="79" spans="1:7" s="30" customFormat="1" x14ac:dyDescent="0.25">
      <c r="A79" s="17" t="s">
        <v>292</v>
      </c>
      <c r="B79" s="163">
        <v>2</v>
      </c>
      <c r="C79" s="140"/>
      <c r="D79" s="145"/>
      <c r="E79" s="141"/>
      <c r="F79" s="66"/>
    </row>
    <row r="80" spans="1:7" s="30" customFormat="1" ht="30" x14ac:dyDescent="0.25">
      <c r="A80" s="17" t="s">
        <v>199</v>
      </c>
      <c r="B80" s="163" t="s">
        <v>34</v>
      </c>
      <c r="C80" s="140"/>
      <c r="D80" s="145"/>
      <c r="E80" s="143"/>
      <c r="F80" s="66"/>
    </row>
    <row r="81" spans="1:6" x14ac:dyDescent="0.25">
      <c r="A81" s="19" t="s">
        <v>38</v>
      </c>
      <c r="B81" s="19"/>
      <c r="C81" s="19"/>
      <c r="D81" s="19">
        <f>SUM(B58:C80)</f>
        <v>33</v>
      </c>
    </row>
    <row r="82" spans="1:6" x14ac:dyDescent="0.25">
      <c r="A82" s="19" t="s">
        <v>37</v>
      </c>
      <c r="B82" s="20"/>
      <c r="C82" s="21"/>
      <c r="D82" s="62">
        <f>D81/(COUNT(B58:C80)*2)</f>
        <v>0.97058823529411764</v>
      </c>
    </row>
    <row r="83" spans="1:6" ht="15" customHeight="1" x14ac:dyDescent="0.25">
      <c r="A83" s="9"/>
      <c r="B83" s="6"/>
      <c r="C83" s="7"/>
      <c r="D83" s="6"/>
    </row>
    <row r="84" spans="1:6" ht="15" customHeight="1" x14ac:dyDescent="0.25">
      <c r="A84" s="266" t="s">
        <v>25</v>
      </c>
      <c r="B84" s="267"/>
      <c r="C84" s="267"/>
      <c r="D84" s="267"/>
      <c r="E84" s="267"/>
      <c r="F84" s="267"/>
    </row>
    <row r="85" spans="1:6" x14ac:dyDescent="0.25">
      <c r="A85" s="17" t="s">
        <v>314</v>
      </c>
      <c r="B85" s="146">
        <v>2</v>
      </c>
      <c r="C85" s="146"/>
      <c r="D85" s="150"/>
      <c r="E85" s="65"/>
      <c r="F85" s="65"/>
    </row>
    <row r="86" spans="1:6" x14ac:dyDescent="0.25">
      <c r="A86" s="18" t="s">
        <v>105</v>
      </c>
      <c r="B86" s="163">
        <v>2</v>
      </c>
      <c r="C86" s="146"/>
      <c r="D86" s="148"/>
      <c r="E86" s="65"/>
      <c r="F86" s="65"/>
    </row>
    <row r="87" spans="1:6" ht="18" x14ac:dyDescent="0.35">
      <c r="A87" s="75" t="s">
        <v>59</v>
      </c>
      <c r="B87" s="163">
        <v>2</v>
      </c>
      <c r="C87" s="210" t="str">
        <f>IF(B87=0, -5, "0")</f>
        <v>0</v>
      </c>
      <c r="D87" s="150"/>
      <c r="E87" s="65"/>
      <c r="F87" s="65"/>
    </row>
    <row r="88" spans="1:6" ht="30" x14ac:dyDescent="0.25">
      <c r="A88" s="24" t="s">
        <v>250</v>
      </c>
      <c r="B88" s="163">
        <v>2</v>
      </c>
      <c r="C88" s="146"/>
      <c r="D88" s="150"/>
      <c r="E88" s="65"/>
      <c r="F88" s="65"/>
    </row>
    <row r="89" spans="1:6" x14ac:dyDescent="0.25">
      <c r="A89" s="18" t="s">
        <v>55</v>
      </c>
      <c r="B89" s="163">
        <v>2</v>
      </c>
      <c r="C89" s="146"/>
      <c r="D89" s="151"/>
      <c r="E89" s="65"/>
      <c r="F89" s="65"/>
    </row>
    <row r="90" spans="1:6" ht="30" x14ac:dyDescent="0.25">
      <c r="A90" s="17" t="s">
        <v>293</v>
      </c>
      <c r="B90" s="163">
        <v>1</v>
      </c>
      <c r="C90" s="146"/>
      <c r="D90" s="149" t="s">
        <v>428</v>
      </c>
      <c r="E90" s="143"/>
      <c r="F90" s="65"/>
    </row>
    <row r="91" spans="1:6" ht="30" x14ac:dyDescent="0.25">
      <c r="A91" s="18" t="s">
        <v>260</v>
      </c>
      <c r="B91" s="163">
        <v>2</v>
      </c>
      <c r="C91" s="146"/>
      <c r="D91" s="150"/>
      <c r="E91" s="65"/>
      <c r="F91" s="65"/>
    </row>
    <row r="92" spans="1:6" ht="45" x14ac:dyDescent="0.25">
      <c r="A92" s="108" t="s">
        <v>287</v>
      </c>
      <c r="B92" s="163">
        <v>1</v>
      </c>
      <c r="C92" s="147"/>
      <c r="D92" s="248">
        <v>0.9</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60</v>
      </c>
    </row>
    <row r="97" spans="1:6" ht="16.5" customHeight="1" x14ac:dyDescent="0.25">
      <c r="A97" s="77" t="s">
        <v>224</v>
      </c>
      <c r="B97" s="83"/>
      <c r="C97" s="84"/>
      <c r="D97" s="81">
        <f>D96/(COUNT(B85:C91,B46:C53,B58:C80)*2)</f>
        <v>0.9375</v>
      </c>
    </row>
    <row r="98" spans="1:6" x14ac:dyDescent="0.25">
      <c r="A98" s="5"/>
      <c r="B98" s="6"/>
      <c r="C98" s="7"/>
      <c r="D98" s="6"/>
    </row>
    <row r="99" spans="1:6" ht="18" x14ac:dyDescent="0.35">
      <c r="A99" s="268" t="s">
        <v>129</v>
      </c>
      <c r="B99" s="268"/>
      <c r="C99" s="268"/>
      <c r="D99" s="268"/>
      <c r="E99" s="268"/>
      <c r="F99" s="268"/>
    </row>
    <row r="100" spans="1:6" x14ac:dyDescent="0.25">
      <c r="A100" s="176">
        <f>B11</f>
        <v>42775</v>
      </c>
      <c r="B100" s="6"/>
      <c r="C100" s="7"/>
      <c r="D100" s="6"/>
    </row>
    <row r="101" spans="1:6" ht="16.5" x14ac:dyDescent="0.25">
      <c r="A101" s="269" t="s">
        <v>63</v>
      </c>
      <c r="B101" s="270"/>
      <c r="C101" s="270"/>
      <c r="D101" s="270"/>
      <c r="E101" s="270"/>
      <c r="F101" s="270"/>
    </row>
    <row r="102" spans="1:6" x14ac:dyDescent="0.25">
      <c r="A102" s="23" t="s">
        <v>57</v>
      </c>
      <c r="B102" s="146">
        <v>2</v>
      </c>
      <c r="C102" s="146"/>
      <c r="D102" s="137"/>
      <c r="E102" s="137"/>
      <c r="F102" s="65"/>
    </row>
    <row r="103" spans="1:6" x14ac:dyDescent="0.25">
      <c r="A103" s="23" t="s">
        <v>297</v>
      </c>
      <c r="B103" s="163">
        <v>2</v>
      </c>
      <c r="C103" s="146"/>
      <c r="D103" s="137"/>
      <c r="E103" s="142"/>
      <c r="F103" s="65"/>
    </row>
    <row r="104" spans="1:6" x14ac:dyDescent="0.25">
      <c r="A104" s="32" t="s">
        <v>100</v>
      </c>
      <c r="B104" s="163">
        <v>2</v>
      </c>
      <c r="C104" s="140"/>
      <c r="D104" s="141"/>
      <c r="E104" s="143"/>
      <c r="F104" s="65"/>
    </row>
    <row r="105" spans="1:6" x14ac:dyDescent="0.25">
      <c r="A105" s="32" t="s">
        <v>28</v>
      </c>
      <c r="B105" s="163" t="s">
        <v>34</v>
      </c>
      <c r="C105" s="146"/>
      <c r="D105" s="144"/>
      <c r="E105" s="142"/>
      <c r="F105" s="65"/>
    </row>
    <row r="106" spans="1:6" ht="30" x14ac:dyDescent="0.25">
      <c r="A106" s="32" t="s">
        <v>174</v>
      </c>
      <c r="B106" s="163">
        <v>2</v>
      </c>
      <c r="C106" s="146"/>
      <c r="D106" s="128"/>
      <c r="E106" s="142"/>
      <c r="F106" s="65"/>
    </row>
    <row r="107" spans="1:6" ht="18" x14ac:dyDescent="0.35">
      <c r="A107" s="75" t="s">
        <v>59</v>
      </c>
      <c r="B107" s="163">
        <v>2</v>
      </c>
      <c r="C107" s="210" t="str">
        <f>IF(B107=0, -5, "0")</f>
        <v>0</v>
      </c>
      <c r="D107" s="137"/>
      <c r="E107" s="142"/>
      <c r="F107" s="65"/>
    </row>
    <row r="108" spans="1:6" ht="30" x14ac:dyDescent="0.25">
      <c r="A108" s="23" t="s">
        <v>131</v>
      </c>
      <c r="B108" s="163">
        <v>2</v>
      </c>
      <c r="C108" s="134"/>
      <c r="D108" s="137"/>
      <c r="E108" s="142"/>
      <c r="F108" s="65"/>
    </row>
    <row r="109" spans="1:6" ht="34.9" customHeight="1" x14ac:dyDescent="0.35">
      <c r="A109" s="82" t="s">
        <v>27</v>
      </c>
      <c r="B109" s="163">
        <v>2</v>
      </c>
      <c r="C109" s="210" t="str">
        <f>IF(B109=0, -5, "0")</f>
        <v>0</v>
      </c>
      <c r="D109" s="10"/>
      <c r="E109" s="142"/>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7" t="s">
        <v>314</v>
      </c>
      <c r="B114" s="163">
        <v>2</v>
      </c>
      <c r="C114" s="146"/>
      <c r="D114" s="161"/>
      <c r="E114" s="137"/>
      <c r="F114" s="142"/>
    </row>
    <row r="115" spans="1:6" x14ac:dyDescent="0.25">
      <c r="A115" s="18" t="s">
        <v>294</v>
      </c>
      <c r="B115" s="163">
        <v>2</v>
      </c>
      <c r="C115" s="146"/>
      <c r="D115" s="138"/>
      <c r="E115" s="138"/>
      <c r="F115" s="142"/>
    </row>
    <row r="116" spans="1:6" x14ac:dyDescent="0.25">
      <c r="A116" s="18" t="s">
        <v>71</v>
      </c>
      <c r="B116" s="163">
        <v>2</v>
      </c>
      <c r="C116" s="146"/>
      <c r="D116" s="138"/>
      <c r="E116" s="143"/>
      <c r="F116" s="142"/>
    </row>
    <row r="117" spans="1:6" x14ac:dyDescent="0.25">
      <c r="A117" s="17" t="s">
        <v>295</v>
      </c>
      <c r="B117" s="163">
        <v>2</v>
      </c>
      <c r="C117" s="146"/>
      <c r="D117" s="11"/>
      <c r="E117" s="143"/>
      <c r="F117" s="142"/>
    </row>
    <row r="118" spans="1:6" x14ac:dyDescent="0.25">
      <c r="A118" s="18" t="s">
        <v>64</v>
      </c>
      <c r="B118" s="163">
        <v>2</v>
      </c>
      <c r="C118" s="146"/>
      <c r="D118" s="12"/>
      <c r="E118" s="137"/>
      <c r="F118" s="142"/>
    </row>
    <row r="119" spans="1:6" ht="50.25" customHeight="1" x14ac:dyDescent="0.25">
      <c r="A119" s="17" t="s">
        <v>175</v>
      </c>
      <c r="B119" s="163">
        <v>2</v>
      </c>
      <c r="C119" s="146"/>
      <c r="D119" s="12" t="s">
        <v>429</v>
      </c>
      <c r="E119" s="142"/>
      <c r="F119" s="142"/>
    </row>
    <row r="120" spans="1:6" x14ac:dyDescent="0.25">
      <c r="A120" s="17" t="s">
        <v>291</v>
      </c>
      <c r="B120" s="163">
        <v>2</v>
      </c>
      <c r="C120" s="146"/>
      <c r="D120" s="12"/>
      <c r="E120" s="142"/>
      <c r="F120" s="142"/>
    </row>
    <row r="121" spans="1:6" ht="18" x14ac:dyDescent="0.35">
      <c r="A121" s="75" t="s">
        <v>74</v>
      </c>
      <c r="B121" s="163">
        <v>2</v>
      </c>
      <c r="C121" s="210" t="str">
        <f>IF(B121=0, -5, "0")</f>
        <v>0</v>
      </c>
      <c r="D121" s="161"/>
      <c r="E121" s="142"/>
      <c r="F121" s="142"/>
    </row>
    <row r="122" spans="1:6" ht="45" x14ac:dyDescent="0.25">
      <c r="A122" s="18" t="s">
        <v>188</v>
      </c>
      <c r="B122" s="163">
        <v>1</v>
      </c>
      <c r="C122" s="146"/>
      <c r="D122" s="161" t="s">
        <v>430</v>
      </c>
      <c r="E122" s="142"/>
      <c r="F122" s="142"/>
    </row>
    <row r="123" spans="1:6" ht="16.5" x14ac:dyDescent="0.3">
      <c r="A123" s="47" t="s">
        <v>189</v>
      </c>
      <c r="B123" s="170">
        <v>2</v>
      </c>
      <c r="C123" s="170"/>
      <c r="D123" s="177"/>
      <c r="E123" s="137"/>
      <c r="F123" s="142"/>
    </row>
    <row r="124" spans="1:6" x14ac:dyDescent="0.25">
      <c r="A124" s="17" t="s">
        <v>278</v>
      </c>
      <c r="B124" s="163">
        <v>2</v>
      </c>
      <c r="C124" s="146"/>
      <c r="D124" s="144"/>
      <c r="E124" s="143"/>
      <c r="F124" s="142"/>
    </row>
    <row r="125" spans="1:6" ht="102.75" customHeight="1" x14ac:dyDescent="0.25">
      <c r="A125" s="107" t="s">
        <v>272</v>
      </c>
      <c r="B125" s="163">
        <v>1</v>
      </c>
      <c r="C125" s="210" t="str">
        <f>IF(B125=0, -5, "0")</f>
        <v>0</v>
      </c>
      <c r="D125" s="161" t="s">
        <v>431</v>
      </c>
      <c r="E125" s="137"/>
      <c r="F125" s="142"/>
    </row>
    <row r="126" spans="1:6" ht="16.5" x14ac:dyDescent="0.3">
      <c r="A126" s="48" t="s">
        <v>271</v>
      </c>
      <c r="B126" s="170" t="s">
        <v>34</v>
      </c>
      <c r="C126" s="170"/>
      <c r="D126" s="177" t="s">
        <v>371</v>
      </c>
      <c r="E126" s="142"/>
      <c r="F126" s="142"/>
    </row>
    <row r="127" spans="1:6" ht="18" x14ac:dyDescent="0.35">
      <c r="A127" s="75" t="s">
        <v>173</v>
      </c>
      <c r="B127" s="163">
        <v>2</v>
      </c>
      <c r="C127" s="210" t="str">
        <f>IF(B127=0, -5, "0")</f>
        <v>0</v>
      </c>
      <c r="D127" s="161"/>
      <c r="E127" s="137"/>
      <c r="F127" s="142"/>
    </row>
    <row r="128" spans="1:6" ht="18.75" customHeight="1" x14ac:dyDescent="0.35">
      <c r="A128" s="47" t="s">
        <v>289</v>
      </c>
      <c r="B128" s="163">
        <v>2</v>
      </c>
      <c r="C128" s="146"/>
      <c r="D128" s="161"/>
      <c r="E128" s="153"/>
      <c r="F128" s="142"/>
    </row>
    <row r="129" spans="1:6" ht="16.5" x14ac:dyDescent="0.25">
      <c r="A129" s="178" t="s">
        <v>168</v>
      </c>
      <c r="B129" s="164">
        <v>1</v>
      </c>
      <c r="C129" s="211" t="str">
        <f>IF(B129=0, -5, "0")</f>
        <v>0</v>
      </c>
      <c r="D129" s="141" t="s">
        <v>432</v>
      </c>
      <c r="E129" s="166"/>
      <c r="F129" s="166"/>
    </row>
    <row r="130" spans="1:6" x14ac:dyDescent="0.25">
      <c r="A130" s="24" t="s">
        <v>83</v>
      </c>
      <c r="B130" s="164">
        <v>2</v>
      </c>
      <c r="C130" s="146"/>
      <c r="D130" s="161"/>
      <c r="E130" s="142"/>
      <c r="F130" s="142"/>
    </row>
    <row r="131" spans="1:6" ht="33" x14ac:dyDescent="0.3">
      <c r="A131" s="48" t="s">
        <v>222</v>
      </c>
      <c r="B131" s="164">
        <v>2</v>
      </c>
      <c r="C131" s="146"/>
      <c r="D131" s="161"/>
      <c r="E131" s="142"/>
      <c r="F131" s="142"/>
    </row>
    <row r="132" spans="1:6" x14ac:dyDescent="0.25">
      <c r="A132" s="24" t="s">
        <v>248</v>
      </c>
      <c r="B132" s="164">
        <v>2</v>
      </c>
      <c r="C132" s="146"/>
      <c r="D132" s="161"/>
      <c r="E132" s="137"/>
      <c r="F132" s="142"/>
    </row>
    <row r="133" spans="1:6" ht="30" x14ac:dyDescent="0.25">
      <c r="A133" s="24" t="s">
        <v>199</v>
      </c>
      <c r="B133" s="164">
        <v>2</v>
      </c>
      <c r="C133" s="146"/>
      <c r="D133" s="161"/>
      <c r="E133" s="142"/>
      <c r="F133" s="142"/>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266" t="s">
        <v>73</v>
      </c>
      <c r="B137" s="267"/>
      <c r="C137" s="267"/>
      <c r="D137" s="267"/>
      <c r="E137" s="267"/>
      <c r="F137" s="267"/>
    </row>
    <row r="138" spans="1:6" ht="60" x14ac:dyDescent="0.25">
      <c r="A138" s="17" t="s">
        <v>372</v>
      </c>
      <c r="B138" s="146">
        <v>1</v>
      </c>
      <c r="C138" s="146"/>
      <c r="D138" s="137" t="s">
        <v>504</v>
      </c>
      <c r="E138" s="141"/>
      <c r="F138" s="142"/>
    </row>
    <row r="139" spans="1:6" x14ac:dyDescent="0.25">
      <c r="A139" s="18" t="s">
        <v>144</v>
      </c>
      <c r="B139" s="163">
        <v>2</v>
      </c>
      <c r="C139" s="146"/>
      <c r="D139" s="138"/>
      <c r="E139" s="142"/>
      <c r="F139" s="142"/>
    </row>
    <row r="140" spans="1:6" ht="18" x14ac:dyDescent="0.35">
      <c r="A140" s="75" t="s">
        <v>59</v>
      </c>
      <c r="B140" s="163">
        <v>2</v>
      </c>
      <c r="C140" s="210" t="str">
        <f>IF(B140=0, -5, "0")</f>
        <v>0</v>
      </c>
      <c r="D140" s="137"/>
      <c r="E140" s="137"/>
      <c r="F140" s="142"/>
    </row>
    <row r="141" spans="1:6" ht="36" x14ac:dyDescent="0.35">
      <c r="A141" s="82" t="s">
        <v>55</v>
      </c>
      <c r="B141" s="163">
        <v>2</v>
      </c>
      <c r="C141" s="210" t="str">
        <f>IF(B141=0, -5, "0")</f>
        <v>0</v>
      </c>
      <c r="D141" s="12"/>
      <c r="E141" s="137"/>
      <c r="F141" s="142"/>
    </row>
    <row r="142" spans="1:6" ht="16.5" x14ac:dyDescent="0.3">
      <c r="A142" s="52" t="s">
        <v>149</v>
      </c>
      <c r="B142" s="163">
        <v>2</v>
      </c>
      <c r="C142" s="146"/>
      <c r="D142" s="144"/>
      <c r="E142" s="142"/>
      <c r="F142" s="142"/>
    </row>
    <row r="143" spans="1:6" ht="18" x14ac:dyDescent="0.35">
      <c r="A143" s="82" t="s">
        <v>505</v>
      </c>
      <c r="B143" s="163">
        <v>2</v>
      </c>
      <c r="C143" s="210" t="str">
        <f>IF(B143=0, -5, "0")</f>
        <v>0</v>
      </c>
      <c r="D143" s="137"/>
      <c r="E143" s="137"/>
      <c r="F143" s="142"/>
    </row>
    <row r="144" spans="1:6" ht="16.5" x14ac:dyDescent="0.25">
      <c r="A144" s="179" t="s">
        <v>75</v>
      </c>
      <c r="B144" s="163">
        <v>2</v>
      </c>
      <c r="C144" s="170"/>
      <c r="D144" s="180"/>
      <c r="E144" s="137"/>
      <c r="F144" s="142"/>
    </row>
    <row r="145" spans="1:6" ht="66" x14ac:dyDescent="0.25">
      <c r="A145" s="109" t="s">
        <v>287</v>
      </c>
      <c r="B145" s="163">
        <v>2</v>
      </c>
      <c r="C145" s="147"/>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268" t="s">
        <v>130</v>
      </c>
      <c r="B152" s="268"/>
      <c r="C152" s="268"/>
      <c r="D152" s="268"/>
      <c r="E152" s="268"/>
      <c r="F152" s="268"/>
    </row>
    <row r="153" spans="1:6" x14ac:dyDescent="0.25">
      <c r="A153" s="176">
        <f>B11</f>
        <v>42775</v>
      </c>
      <c r="B153" s="6"/>
      <c r="C153" s="7"/>
      <c r="D153" s="58"/>
    </row>
    <row r="154" spans="1:6" ht="16.5" x14ac:dyDescent="0.25">
      <c r="A154" s="269" t="s">
        <v>63</v>
      </c>
      <c r="B154" s="270"/>
      <c r="C154" s="270"/>
      <c r="D154" s="270"/>
      <c r="E154" s="270"/>
      <c r="F154" s="270"/>
    </row>
    <row r="155" spans="1:6" x14ac:dyDescent="0.25">
      <c r="A155" s="23" t="s">
        <v>132</v>
      </c>
      <c r="B155" s="163">
        <v>2</v>
      </c>
      <c r="C155" s="146"/>
      <c r="D155" s="137"/>
      <c r="E155" s="65"/>
      <c r="F155" s="65"/>
    </row>
    <row r="156" spans="1:6" x14ac:dyDescent="0.25">
      <c r="A156" s="23" t="s">
        <v>297</v>
      </c>
      <c r="B156" s="163">
        <v>2</v>
      </c>
      <c r="C156" s="146"/>
      <c r="D156" s="137"/>
      <c r="E156" s="142"/>
      <c r="F156" s="65"/>
    </row>
    <row r="157" spans="1:6" x14ac:dyDescent="0.25">
      <c r="A157" s="23" t="s">
        <v>69</v>
      </c>
      <c r="B157" s="163">
        <v>2</v>
      </c>
      <c r="C157" s="137"/>
      <c r="D157" s="137"/>
      <c r="E157" s="142"/>
      <c r="F157" s="65"/>
    </row>
    <row r="158" spans="1:6" x14ac:dyDescent="0.25">
      <c r="A158" s="32" t="s">
        <v>136</v>
      </c>
      <c r="B158" s="163" t="s">
        <v>34</v>
      </c>
      <c r="C158" s="146"/>
      <c r="D158" s="144"/>
      <c r="E158" s="65"/>
      <c r="F158" s="65"/>
    </row>
    <row r="159" spans="1:6" ht="30" x14ac:dyDescent="0.25">
      <c r="A159" s="23" t="s">
        <v>190</v>
      </c>
      <c r="B159" s="163">
        <v>2</v>
      </c>
      <c r="C159" s="146"/>
      <c r="D159" s="137"/>
      <c r="E159" s="65"/>
      <c r="F159" s="65"/>
    </row>
    <row r="160" spans="1:6" ht="18" x14ac:dyDescent="0.35">
      <c r="A160" s="75" t="s">
        <v>59</v>
      </c>
      <c r="B160" s="163">
        <v>2</v>
      </c>
      <c r="C160" s="210" t="str">
        <f>IF(B160=0, -5, "0")</f>
        <v>0</v>
      </c>
      <c r="D160" s="137"/>
      <c r="E160" s="65"/>
      <c r="F160" s="65"/>
    </row>
    <row r="161" spans="1:6" ht="16.5" customHeight="1" x14ac:dyDescent="0.25">
      <c r="A161" s="23" t="s">
        <v>145</v>
      </c>
      <c r="B161" s="163">
        <v>2</v>
      </c>
      <c r="C161" s="134"/>
      <c r="D161" s="137"/>
      <c r="E161" s="65"/>
      <c r="F161" s="65"/>
    </row>
    <row r="162" spans="1:6" x14ac:dyDescent="0.25">
      <c r="A162" s="23" t="s">
        <v>27</v>
      </c>
      <c r="B162" s="163">
        <v>2</v>
      </c>
      <c r="C162" s="146"/>
      <c r="D162" s="10"/>
      <c r="E162" s="65"/>
      <c r="F162" s="6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7" t="s">
        <v>314</v>
      </c>
      <c r="B167" s="146">
        <v>2</v>
      </c>
      <c r="C167" s="146"/>
      <c r="D167" s="138"/>
      <c r="E167" s="142"/>
      <c r="F167" s="65"/>
    </row>
    <row r="168" spans="1:6" x14ac:dyDescent="0.25">
      <c r="A168" s="18" t="s">
        <v>102</v>
      </c>
      <c r="B168" s="163">
        <v>2</v>
      </c>
      <c r="C168" s="146"/>
      <c r="D168" s="138"/>
      <c r="E168" s="142"/>
      <c r="F168" s="65"/>
    </row>
    <row r="169" spans="1:6" x14ac:dyDescent="0.25">
      <c r="A169" s="18" t="s">
        <v>135</v>
      </c>
      <c r="B169" s="163">
        <v>2</v>
      </c>
      <c r="C169" s="146"/>
      <c r="D169" s="138"/>
      <c r="E169" s="142"/>
      <c r="F169" s="65"/>
    </row>
    <row r="170" spans="1:6" x14ac:dyDescent="0.25">
      <c r="A170" s="18" t="s">
        <v>64</v>
      </c>
      <c r="B170" s="163">
        <v>2</v>
      </c>
      <c r="C170" s="146"/>
      <c r="D170" s="12"/>
      <c r="E170" s="142"/>
      <c r="F170" s="65"/>
    </row>
    <row r="171" spans="1:6" x14ac:dyDescent="0.25">
      <c r="A171" s="18" t="s">
        <v>279</v>
      </c>
      <c r="B171" s="163">
        <v>2</v>
      </c>
      <c r="C171" s="146"/>
      <c r="D171" s="12"/>
      <c r="E171" s="142"/>
      <c r="F171" s="65"/>
    </row>
    <row r="172" spans="1:6" ht="18" x14ac:dyDescent="0.35">
      <c r="A172" s="82" t="s">
        <v>80</v>
      </c>
      <c r="B172" s="163">
        <v>2</v>
      </c>
      <c r="C172" s="210" t="str">
        <f>IF(B172=0, -5, "0")</f>
        <v>0</v>
      </c>
      <c r="D172" s="12"/>
      <c r="E172" s="142"/>
      <c r="F172" s="65"/>
    </row>
    <row r="173" spans="1:6" ht="60" x14ac:dyDescent="0.25">
      <c r="A173" s="17" t="s">
        <v>296</v>
      </c>
      <c r="B173" s="163">
        <v>1</v>
      </c>
      <c r="C173" s="140"/>
      <c r="D173" s="156" t="s">
        <v>506</v>
      </c>
      <c r="E173" s="143"/>
      <c r="F173" s="65"/>
    </row>
    <row r="174" spans="1:6" ht="18" x14ac:dyDescent="0.35">
      <c r="A174" s="75" t="s">
        <v>251</v>
      </c>
      <c r="B174" s="163">
        <v>2</v>
      </c>
      <c r="C174" s="210" t="str">
        <f>IF(B174=0, -5, "0")</f>
        <v>0</v>
      </c>
      <c r="D174" s="12"/>
      <c r="E174" s="137"/>
      <c r="F174" s="65"/>
    </row>
    <row r="175" spans="1:6" x14ac:dyDescent="0.25">
      <c r="A175" s="17" t="s">
        <v>313</v>
      </c>
      <c r="B175" s="163">
        <v>2</v>
      </c>
      <c r="C175" s="146"/>
      <c r="D175" s="144"/>
      <c r="E175" s="142"/>
      <c r="F175" s="65"/>
    </row>
    <row r="176" spans="1:6" ht="46.5" x14ac:dyDescent="0.35">
      <c r="A176" s="85" t="s">
        <v>209</v>
      </c>
      <c r="B176" s="163">
        <v>1</v>
      </c>
      <c r="C176" s="210" t="str">
        <f>IF(B176=0, -5, "0")</f>
        <v>0</v>
      </c>
      <c r="D176" s="161" t="s">
        <v>433</v>
      </c>
      <c r="E176" s="142"/>
      <c r="F176" s="65"/>
    </row>
    <row r="177" spans="1:7" x14ac:dyDescent="0.25">
      <c r="A177" s="17" t="s">
        <v>291</v>
      </c>
      <c r="B177" s="163">
        <v>2</v>
      </c>
      <c r="C177" s="146"/>
      <c r="D177" s="161"/>
      <c r="E177" s="142"/>
      <c r="F177" s="65"/>
    </row>
    <row r="178" spans="1:7" x14ac:dyDescent="0.25">
      <c r="A178" s="17" t="s">
        <v>188</v>
      </c>
      <c r="B178" s="163">
        <v>2</v>
      </c>
      <c r="C178" s="146"/>
      <c r="D178" s="161" t="s">
        <v>434</v>
      </c>
      <c r="E178" s="137"/>
      <c r="F178" s="65"/>
    </row>
    <row r="179" spans="1:7" ht="18" x14ac:dyDescent="0.35">
      <c r="A179" s="153" t="s">
        <v>289</v>
      </c>
      <c r="B179" s="163">
        <v>2</v>
      </c>
      <c r="C179" s="146"/>
      <c r="D179" s="161"/>
      <c r="E179" s="153"/>
      <c r="F179" s="65"/>
    </row>
    <row r="180" spans="1:7" ht="16.5" x14ac:dyDescent="0.25">
      <c r="A180" s="106" t="s">
        <v>168</v>
      </c>
      <c r="B180" s="163">
        <v>2</v>
      </c>
      <c r="C180" s="211" t="str">
        <f>IF(B180=0, -5, "0")</f>
        <v>0</v>
      </c>
      <c r="D180" s="141"/>
      <c r="E180" s="166"/>
      <c r="F180" s="65"/>
    </row>
    <row r="181" spans="1:7" x14ac:dyDescent="0.25">
      <c r="A181" s="24" t="s">
        <v>83</v>
      </c>
      <c r="B181" s="163">
        <v>2</v>
      </c>
      <c r="C181" s="146"/>
      <c r="D181" s="161"/>
      <c r="E181" s="142"/>
      <c r="F181" s="65"/>
    </row>
    <row r="182" spans="1:7" ht="33" x14ac:dyDescent="0.3">
      <c r="A182" s="173" t="s">
        <v>234</v>
      </c>
      <c r="B182" s="163">
        <v>2</v>
      </c>
      <c r="C182" s="146"/>
      <c r="D182" s="68"/>
      <c r="E182" s="142"/>
      <c r="F182" s="65"/>
      <c r="G182" s="165"/>
    </row>
    <row r="183" spans="1:7" x14ac:dyDescent="0.25">
      <c r="A183" s="24" t="s">
        <v>248</v>
      </c>
      <c r="B183" s="163">
        <v>2</v>
      </c>
      <c r="C183" s="146"/>
      <c r="D183" s="161"/>
      <c r="E183" s="137"/>
      <c r="F183" s="65"/>
    </row>
    <row r="184" spans="1:7" ht="30" x14ac:dyDescent="0.25">
      <c r="A184" s="24" t="s">
        <v>200</v>
      </c>
      <c r="B184" s="163">
        <v>2</v>
      </c>
      <c r="C184" s="146"/>
      <c r="D184" s="161"/>
      <c r="E184" s="142"/>
      <c r="F184" s="65"/>
    </row>
    <row r="185" spans="1:7" ht="45" x14ac:dyDescent="0.25">
      <c r="A185" s="100" t="s">
        <v>287</v>
      </c>
      <c r="B185" s="163">
        <v>2</v>
      </c>
      <c r="C185" s="147"/>
      <c r="D185" s="131">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0.96</v>
      </c>
    </row>
    <row r="191" spans="1:7" x14ac:dyDescent="0.25">
      <c r="A191" s="9"/>
      <c r="B191" s="6"/>
      <c r="C191" s="7"/>
      <c r="D191" s="6"/>
    </row>
    <row r="192" spans="1:7" ht="18" x14ac:dyDescent="0.35">
      <c r="A192" s="268" t="s">
        <v>167</v>
      </c>
      <c r="B192" s="268"/>
      <c r="C192" s="268"/>
      <c r="D192" s="268"/>
      <c r="E192" s="268"/>
      <c r="F192" s="268"/>
    </row>
    <row r="193" spans="1:7" x14ac:dyDescent="0.25">
      <c r="A193" s="182">
        <f>B11</f>
        <v>42775</v>
      </c>
      <c r="B193" s="6"/>
      <c r="C193" s="7"/>
      <c r="D193" s="6"/>
    </row>
    <row r="194" spans="1:7" ht="18" x14ac:dyDescent="0.25">
      <c r="A194" s="266" t="s">
        <v>158</v>
      </c>
      <c r="B194" s="267"/>
      <c r="C194" s="267"/>
      <c r="D194" s="267"/>
      <c r="E194" s="267"/>
      <c r="F194" s="267"/>
    </row>
    <row r="195" spans="1:7" ht="36" x14ac:dyDescent="0.35">
      <c r="A195" s="82" t="s">
        <v>27</v>
      </c>
      <c r="B195" s="146">
        <v>2</v>
      </c>
      <c r="C195" s="210" t="str">
        <f>IF(B195=0, -5, "0")</f>
        <v>0</v>
      </c>
      <c r="D195" s="137"/>
      <c r="E195" s="142"/>
      <c r="F195" s="65"/>
    </row>
    <row r="196" spans="1:7" x14ac:dyDescent="0.25">
      <c r="A196" s="23" t="s">
        <v>57</v>
      </c>
      <c r="B196" s="163">
        <v>2</v>
      </c>
      <c r="C196" s="146"/>
      <c r="D196" s="137"/>
      <c r="E196" s="142"/>
      <c r="F196" s="65"/>
    </row>
    <row r="197" spans="1:7" x14ac:dyDescent="0.25">
      <c r="A197" s="32" t="s">
        <v>297</v>
      </c>
      <c r="B197" s="163">
        <v>2</v>
      </c>
      <c r="C197" s="146"/>
      <c r="D197" s="137"/>
      <c r="E197" s="166"/>
      <c r="F197" s="65"/>
    </row>
    <row r="198" spans="1:7" x14ac:dyDescent="0.25">
      <c r="A198" s="23" t="s">
        <v>100</v>
      </c>
      <c r="B198" s="163">
        <v>2</v>
      </c>
      <c r="C198" s="146"/>
      <c r="D198" s="137"/>
      <c r="E198" s="142"/>
      <c r="F198" s="65"/>
    </row>
    <row r="199" spans="1:7" x14ac:dyDescent="0.25">
      <c r="A199" s="23" t="s">
        <v>154</v>
      </c>
      <c r="B199" s="163">
        <v>2</v>
      </c>
      <c r="C199" s="146"/>
      <c r="D199" s="137"/>
      <c r="E199" s="142"/>
      <c r="F199" s="65"/>
    </row>
    <row r="200" spans="1:7" x14ac:dyDescent="0.25">
      <c r="A200" s="32" t="s">
        <v>153</v>
      </c>
      <c r="B200" s="163">
        <v>2</v>
      </c>
      <c r="C200" s="146"/>
      <c r="D200" s="137"/>
      <c r="E200" s="142"/>
      <c r="F200" s="65"/>
    </row>
    <row r="201" spans="1:7" x14ac:dyDescent="0.25">
      <c r="A201" s="32" t="s">
        <v>28</v>
      </c>
      <c r="B201" s="163" t="s">
        <v>34</v>
      </c>
      <c r="C201" s="146"/>
      <c r="D201" s="137"/>
      <c r="E201" s="142"/>
      <c r="F201" s="65"/>
    </row>
    <row r="202" spans="1:7" x14ac:dyDescent="0.25">
      <c r="A202" s="32" t="s">
        <v>155</v>
      </c>
      <c r="B202" s="163">
        <v>2</v>
      </c>
      <c r="C202" s="146"/>
      <c r="D202" s="144"/>
      <c r="E202" s="142"/>
      <c r="F202" s="65"/>
    </row>
    <row r="203" spans="1:7" ht="18" x14ac:dyDescent="0.35">
      <c r="A203" s="183" t="s">
        <v>298</v>
      </c>
      <c r="B203" s="163">
        <v>2</v>
      </c>
      <c r="C203" s="210" t="str">
        <f>IF(B203=0, -5, "0")</f>
        <v>0</v>
      </c>
      <c r="D203" s="137"/>
      <c r="E203" s="142"/>
      <c r="F203" s="65"/>
    </row>
    <row r="204" spans="1:7" ht="16.5" x14ac:dyDescent="0.3">
      <c r="A204" s="184" t="s">
        <v>362</v>
      </c>
      <c r="B204" s="163">
        <v>2</v>
      </c>
      <c r="C204" s="210" t="str">
        <f>IF(B204=0, -5, "0")</f>
        <v>0</v>
      </c>
      <c r="D204" s="141"/>
      <c r="E204" s="142"/>
      <c r="F204" s="142"/>
      <c r="G204" s="165"/>
    </row>
    <row r="205" spans="1:7" x14ac:dyDescent="0.25">
      <c r="A205" s="167" t="s">
        <v>145</v>
      </c>
      <c r="B205" s="163">
        <v>2</v>
      </c>
      <c r="C205" s="146"/>
      <c r="D205" s="137"/>
      <c r="E205" s="142"/>
      <c r="F205" s="6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7" t="s">
        <v>314</v>
      </c>
      <c r="B210" s="146">
        <v>2</v>
      </c>
      <c r="C210" s="146"/>
      <c r="D210" s="161"/>
      <c r="E210" s="143"/>
      <c r="F210" s="65"/>
    </row>
    <row r="211" spans="1:7" ht="54" x14ac:dyDescent="0.35">
      <c r="A211" s="82" t="s">
        <v>363</v>
      </c>
      <c r="B211" s="163">
        <v>2</v>
      </c>
      <c r="C211" s="210" t="str">
        <f>IF(B211=0, -5, "0")</f>
        <v>0</v>
      </c>
      <c r="D211" s="161" t="s">
        <v>435</v>
      </c>
      <c r="E211" s="142"/>
      <c r="F211" s="65"/>
    </row>
    <row r="212" spans="1:7" x14ac:dyDescent="0.25">
      <c r="A212" s="18" t="s">
        <v>192</v>
      </c>
      <c r="B212" s="163">
        <v>2</v>
      </c>
      <c r="C212" s="146"/>
      <c r="D212" s="138"/>
      <c r="E212" s="142"/>
      <c r="F212" s="65"/>
    </row>
    <row r="213" spans="1:7" ht="42.75" customHeight="1" x14ac:dyDescent="0.25">
      <c r="A213" s="17" t="s">
        <v>176</v>
      </c>
      <c r="B213" s="163">
        <v>2</v>
      </c>
      <c r="C213" s="146"/>
      <c r="D213" s="138"/>
      <c r="E213" s="137"/>
      <c r="F213" s="65"/>
    </row>
    <row r="214" spans="1:7" ht="18" x14ac:dyDescent="0.35">
      <c r="A214" s="82" t="s">
        <v>359</v>
      </c>
      <c r="B214" s="163">
        <v>2</v>
      </c>
      <c r="C214" s="210" t="str">
        <f>IF(B214=0, -5, "0")</f>
        <v>0</v>
      </c>
      <c r="D214" s="11"/>
      <c r="E214" s="142"/>
      <c r="F214" s="65"/>
    </row>
    <row r="215" spans="1:7" x14ac:dyDescent="0.25">
      <c r="A215" s="17" t="s">
        <v>64</v>
      </c>
      <c r="B215" s="163">
        <v>2</v>
      </c>
      <c r="C215" s="146"/>
      <c r="D215" s="144"/>
      <c r="E215" s="142"/>
      <c r="F215" s="65"/>
    </row>
    <row r="216" spans="1:7" x14ac:dyDescent="0.25">
      <c r="A216" s="18" t="s">
        <v>70</v>
      </c>
      <c r="B216" s="163">
        <v>2</v>
      </c>
      <c r="C216" s="146"/>
      <c r="D216" s="12"/>
      <c r="E216" s="137"/>
      <c r="F216" s="65"/>
    </row>
    <row r="217" spans="1:7" x14ac:dyDescent="0.25">
      <c r="A217" s="17" t="s">
        <v>291</v>
      </c>
      <c r="B217" s="163">
        <v>2</v>
      </c>
      <c r="C217" s="146"/>
      <c r="D217" s="12"/>
      <c r="E217" s="142"/>
      <c r="F217" s="65"/>
    </row>
    <row r="218" spans="1:7" x14ac:dyDescent="0.25">
      <c r="A218" s="18" t="s">
        <v>188</v>
      </c>
      <c r="B218" s="163">
        <v>2</v>
      </c>
      <c r="C218" s="146"/>
      <c r="D218" s="161" t="s">
        <v>436</v>
      </c>
      <c r="E218" s="142"/>
      <c r="F218" s="65"/>
    </row>
    <row r="219" spans="1:7" ht="33" x14ac:dyDescent="0.3">
      <c r="A219" s="48" t="s">
        <v>178</v>
      </c>
      <c r="B219" s="163">
        <v>2</v>
      </c>
      <c r="C219" s="146"/>
      <c r="D219" s="161"/>
      <c r="E219" s="137"/>
      <c r="F219" s="65"/>
      <c r="G219" s="165"/>
    </row>
    <row r="220" spans="1:7" x14ac:dyDescent="0.25">
      <c r="A220" s="17" t="s">
        <v>157</v>
      </c>
      <c r="B220" s="163">
        <v>2</v>
      </c>
      <c r="C220" s="146"/>
      <c r="D220" s="144"/>
      <c r="E220" s="142"/>
      <c r="F220" s="65"/>
    </row>
    <row r="221" spans="1:7" x14ac:dyDescent="0.25">
      <c r="A221" s="24" t="s">
        <v>159</v>
      </c>
      <c r="B221" s="163">
        <v>2</v>
      </c>
      <c r="C221" s="146"/>
      <c r="D221" s="161"/>
      <c r="E221" s="142"/>
      <c r="F221" s="65"/>
    </row>
    <row r="222" spans="1:7" ht="18" x14ac:dyDescent="0.25">
      <c r="A222" s="107" t="s">
        <v>72</v>
      </c>
      <c r="B222" s="163">
        <v>2</v>
      </c>
      <c r="C222" s="210" t="str">
        <f>IF(B222=0, -5, "0")</f>
        <v>0</v>
      </c>
      <c r="D222" s="161"/>
      <c r="E222" s="142"/>
      <c r="F222" s="65"/>
    </row>
    <row r="223" spans="1:7" ht="31.5" x14ac:dyDescent="0.35">
      <c r="A223" s="47" t="s">
        <v>289</v>
      </c>
      <c r="B223" s="163">
        <v>2</v>
      </c>
      <c r="C223" s="146"/>
      <c r="D223" s="161" t="s">
        <v>437</v>
      </c>
      <c r="E223" s="153"/>
      <c r="F223" s="65"/>
      <c r="G223" s="165"/>
    </row>
    <row r="224" spans="1:7" ht="16.5" x14ac:dyDescent="0.25">
      <c r="A224" s="106" t="s">
        <v>168</v>
      </c>
      <c r="B224" s="163">
        <v>2</v>
      </c>
      <c r="C224" s="211" t="str">
        <f>IF(B224=0, -5, "0")</f>
        <v>0</v>
      </c>
      <c r="D224" s="141"/>
      <c r="E224" s="142"/>
      <c r="F224" s="65"/>
    </row>
    <row r="225" spans="1:6" x14ac:dyDescent="0.25">
      <c r="A225" s="24" t="s">
        <v>83</v>
      </c>
      <c r="B225" s="163">
        <v>2</v>
      </c>
      <c r="C225" s="146"/>
      <c r="D225" s="161"/>
      <c r="E225" s="142"/>
      <c r="F225" s="65"/>
    </row>
    <row r="226" spans="1:6" ht="30" x14ac:dyDescent="0.25">
      <c r="A226" s="24" t="s">
        <v>244</v>
      </c>
      <c r="B226" s="163">
        <v>2</v>
      </c>
      <c r="C226" s="146"/>
      <c r="D226" s="68"/>
      <c r="E226" s="142"/>
      <c r="F226" s="65"/>
    </row>
    <row r="227" spans="1:6" x14ac:dyDescent="0.25">
      <c r="A227" s="24" t="s">
        <v>248</v>
      </c>
      <c r="B227" s="163">
        <v>2</v>
      </c>
      <c r="C227" s="146"/>
      <c r="D227" s="161"/>
      <c r="E227" s="142"/>
      <c r="F227" s="65"/>
    </row>
    <row r="228" spans="1:6" ht="60" x14ac:dyDescent="0.25">
      <c r="A228" s="24" t="s">
        <v>199</v>
      </c>
      <c r="B228" s="163">
        <v>1</v>
      </c>
      <c r="C228" s="24"/>
      <c r="D228" s="59" t="s">
        <v>438</v>
      </c>
      <c r="E228" s="142"/>
      <c r="F228" s="65"/>
    </row>
    <row r="229" spans="1:6" x14ac:dyDescent="0.25">
      <c r="A229" s="19" t="s">
        <v>38</v>
      </c>
      <c r="B229" s="19"/>
      <c r="C229" s="19"/>
      <c r="D229" s="19">
        <f>SUM(B210:C228)</f>
        <v>37</v>
      </c>
    </row>
    <row r="230" spans="1:6" x14ac:dyDescent="0.25">
      <c r="A230" s="19" t="s">
        <v>37</v>
      </c>
      <c r="B230" s="20"/>
      <c r="C230" s="21"/>
      <c r="D230" s="62">
        <f>D229/(COUNT(B210:C228)*2)</f>
        <v>0.97368421052631582</v>
      </c>
    </row>
    <row r="231" spans="1:6" x14ac:dyDescent="0.25">
      <c r="A231" s="9"/>
      <c r="B231" s="6"/>
      <c r="C231" s="7"/>
      <c r="D231" s="6"/>
    </row>
    <row r="232" spans="1:6" ht="18" x14ac:dyDescent="0.25">
      <c r="A232" s="266" t="s">
        <v>191</v>
      </c>
      <c r="B232" s="267"/>
      <c r="C232" s="267"/>
      <c r="D232" s="267"/>
      <c r="E232" s="267"/>
      <c r="F232" s="267"/>
    </row>
    <row r="233" spans="1:6" ht="45" x14ac:dyDescent="0.25">
      <c r="A233" s="17" t="s">
        <v>314</v>
      </c>
      <c r="B233" s="140">
        <v>1</v>
      </c>
      <c r="C233" s="140"/>
      <c r="D233" s="249" t="s">
        <v>439</v>
      </c>
      <c r="E233" s="65"/>
      <c r="F233" s="65"/>
    </row>
    <row r="234" spans="1:6" ht="30" x14ac:dyDescent="0.25">
      <c r="A234" s="18" t="s">
        <v>205</v>
      </c>
      <c r="B234" s="164">
        <v>2</v>
      </c>
      <c r="C234" s="146"/>
      <c r="D234" s="148"/>
      <c r="E234" s="65"/>
      <c r="F234" s="65"/>
    </row>
    <row r="235" spans="1:6" ht="18" x14ac:dyDescent="0.35">
      <c r="A235" s="75" t="s">
        <v>59</v>
      </c>
      <c r="B235" s="164">
        <v>2</v>
      </c>
      <c r="C235" s="210" t="str">
        <f>IF(B235=0, -5, "0")</f>
        <v>0</v>
      </c>
      <c r="D235" s="150"/>
      <c r="E235" s="65"/>
      <c r="F235" s="65"/>
    </row>
    <row r="236" spans="1:6" ht="36" x14ac:dyDescent="0.35">
      <c r="A236" s="82" t="s">
        <v>177</v>
      </c>
      <c r="B236" s="164">
        <v>2</v>
      </c>
      <c r="C236" s="210" t="str">
        <f>IF(B236=0, -5, "0")</f>
        <v>0</v>
      </c>
      <c r="D236" s="150"/>
      <c r="E236" s="65"/>
      <c r="F236" s="65"/>
    </row>
    <row r="237" spans="1:6" x14ac:dyDescent="0.25">
      <c r="A237" s="18" t="s">
        <v>252</v>
      </c>
      <c r="B237" s="164">
        <v>2</v>
      </c>
      <c r="C237" s="146"/>
      <c r="D237" s="150"/>
      <c r="E237" s="65"/>
      <c r="F237" s="65"/>
    </row>
    <row r="238" spans="1:6" x14ac:dyDescent="0.25">
      <c r="A238" s="18" t="s">
        <v>55</v>
      </c>
      <c r="B238" s="164">
        <v>2</v>
      </c>
      <c r="C238" s="146"/>
      <c r="D238" s="151"/>
      <c r="E238" s="65"/>
      <c r="F238" s="65"/>
    </row>
    <row r="239" spans="1:6" x14ac:dyDescent="0.25">
      <c r="A239" s="17" t="s">
        <v>299</v>
      </c>
      <c r="B239" s="164">
        <v>2</v>
      </c>
      <c r="C239" s="140"/>
      <c r="D239" s="158"/>
      <c r="E239" s="143"/>
      <c r="F239" s="65"/>
    </row>
    <row r="240" spans="1:6" x14ac:dyDescent="0.25">
      <c r="A240" s="17" t="s">
        <v>156</v>
      </c>
      <c r="B240" s="164">
        <v>2</v>
      </c>
      <c r="C240" s="146"/>
      <c r="D240" s="149"/>
      <c r="E240" s="65"/>
      <c r="F240" s="65"/>
    </row>
    <row r="241" spans="1:6" ht="45" x14ac:dyDescent="0.25">
      <c r="A241" s="99" t="s">
        <v>287</v>
      </c>
      <c r="B241" s="164">
        <v>2</v>
      </c>
      <c r="C241" s="147"/>
      <c r="D241" s="248">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0.97297297297297303</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42775</v>
      </c>
      <c r="B249" s="6"/>
      <c r="C249" s="7"/>
      <c r="D249" s="6"/>
    </row>
    <row r="250" spans="1:6" s="3" customFormat="1" ht="18" x14ac:dyDescent="0.25">
      <c r="A250" s="266" t="s">
        <v>79</v>
      </c>
      <c r="B250" s="267"/>
      <c r="C250" s="267"/>
      <c r="D250" s="267"/>
      <c r="E250" s="267"/>
      <c r="F250" s="267"/>
    </row>
    <row r="251" spans="1:6" s="3" customFormat="1" ht="36" x14ac:dyDescent="0.35">
      <c r="A251" s="82" t="s">
        <v>27</v>
      </c>
      <c r="B251" s="27">
        <v>2</v>
      </c>
      <c r="C251" s="210" t="str">
        <f>IF(B251=0, -5, "0")</f>
        <v>0</v>
      </c>
      <c r="D251" s="161"/>
      <c r="E251" s="166"/>
      <c r="F251" s="66"/>
    </row>
    <row r="252" spans="1:6" s="3" customFormat="1" ht="36.75" customHeight="1" x14ac:dyDescent="0.25">
      <c r="A252" s="23" t="s">
        <v>148</v>
      </c>
      <c r="B252" s="163">
        <v>1</v>
      </c>
      <c r="C252" s="27"/>
      <c r="D252" s="161" t="s">
        <v>440</v>
      </c>
      <c r="E252" s="166"/>
      <c r="F252" s="66"/>
    </row>
    <row r="253" spans="1:6" s="3" customFormat="1" x14ac:dyDescent="0.25">
      <c r="A253" s="32" t="s">
        <v>300</v>
      </c>
      <c r="B253" s="163">
        <v>2</v>
      </c>
      <c r="C253" s="27"/>
      <c r="D253" s="141"/>
      <c r="E253" s="166"/>
      <c r="F253" s="66"/>
    </row>
    <row r="254" spans="1:6" s="3" customFormat="1" x14ac:dyDescent="0.25">
      <c r="A254" s="32" t="s">
        <v>301</v>
      </c>
      <c r="B254" s="163">
        <v>0</v>
      </c>
      <c r="C254" s="27"/>
      <c r="D254" s="141" t="s">
        <v>441</v>
      </c>
      <c r="E254" s="166" t="s">
        <v>442</v>
      </c>
      <c r="F254" s="66"/>
    </row>
    <row r="255" spans="1:6" s="3" customFormat="1" x14ac:dyDescent="0.25">
      <c r="A255" s="32" t="s">
        <v>28</v>
      </c>
      <c r="B255" s="163" t="s">
        <v>34</v>
      </c>
      <c r="C255" s="27"/>
      <c r="D255" s="144"/>
      <c r="E255" s="166"/>
      <c r="F255" s="66"/>
    </row>
    <row r="256" spans="1:6" s="3" customFormat="1" ht="36" x14ac:dyDescent="0.35">
      <c r="A256" s="82" t="s">
        <v>161</v>
      </c>
      <c r="B256" s="163">
        <v>2</v>
      </c>
      <c r="C256" s="210" t="str">
        <f>IF(B256=0, -5, "0")</f>
        <v>0</v>
      </c>
      <c r="D256" s="161" t="s">
        <v>443</v>
      </c>
      <c r="E256" s="166"/>
      <c r="F256" s="66"/>
    </row>
    <row r="257" spans="1:6" s="3" customFormat="1" ht="30" x14ac:dyDescent="0.25">
      <c r="A257" s="32" t="s">
        <v>193</v>
      </c>
      <c r="B257" s="163">
        <v>2</v>
      </c>
      <c r="C257" s="27"/>
      <c r="D257" s="144"/>
      <c r="E257" s="166"/>
      <c r="F257" s="66"/>
    </row>
    <row r="258" spans="1:6" s="3" customFormat="1" x14ac:dyDescent="0.25">
      <c r="A258" s="32" t="s">
        <v>160</v>
      </c>
      <c r="B258" s="163">
        <v>2</v>
      </c>
      <c r="C258" s="27"/>
      <c r="D258" s="144"/>
      <c r="E258" s="166"/>
      <c r="F258" s="66"/>
    </row>
    <row r="259" spans="1:6" s="3" customFormat="1" x14ac:dyDescent="0.25">
      <c r="A259" s="23" t="s">
        <v>68</v>
      </c>
      <c r="B259" s="163">
        <v>2</v>
      </c>
      <c r="C259" s="27"/>
      <c r="D259" s="161"/>
      <c r="E259" s="166"/>
      <c r="F259" s="66"/>
    </row>
    <row r="260" spans="1:6" s="3" customFormat="1" ht="18" x14ac:dyDescent="0.35">
      <c r="A260" s="75" t="s">
        <v>59</v>
      </c>
      <c r="B260" s="163">
        <v>2</v>
      </c>
      <c r="C260" s="210" t="str">
        <f>IF(B260=0, -5, "0")</f>
        <v>0</v>
      </c>
      <c r="D260" s="161"/>
      <c r="E260" s="166"/>
      <c r="F260" s="66"/>
    </row>
    <row r="261" spans="1:6" s="3" customFormat="1" x14ac:dyDescent="0.25">
      <c r="A261" s="23" t="s">
        <v>145</v>
      </c>
      <c r="B261" s="163">
        <v>2</v>
      </c>
      <c r="C261" s="27"/>
      <c r="D261" s="161"/>
      <c r="E261" s="166"/>
      <c r="F261" s="66"/>
    </row>
    <row r="262" spans="1:6" s="3" customFormat="1" x14ac:dyDescent="0.25">
      <c r="A262" s="23" t="s">
        <v>153</v>
      </c>
      <c r="B262" s="163">
        <v>2</v>
      </c>
      <c r="C262" s="27"/>
      <c r="D262" s="10"/>
      <c r="E262" s="166"/>
      <c r="F262" s="66"/>
    </row>
    <row r="263" spans="1:6" s="3" customFormat="1" x14ac:dyDescent="0.25">
      <c r="A263" s="19" t="s">
        <v>38</v>
      </c>
      <c r="B263" s="19"/>
      <c r="C263" s="19"/>
      <c r="D263" s="19">
        <f>SUM(B251:C262)</f>
        <v>19</v>
      </c>
    </row>
    <row r="264" spans="1:6" s="3" customFormat="1" x14ac:dyDescent="0.25">
      <c r="A264" s="19" t="s">
        <v>37</v>
      </c>
      <c r="B264" s="20"/>
      <c r="C264" s="21"/>
      <c r="D264" s="62">
        <f>D263/(COUNT(B251:C262)*2)</f>
        <v>0.86363636363636365</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507</v>
      </c>
      <c r="B267" s="140">
        <v>2</v>
      </c>
      <c r="C267" s="140"/>
      <c r="E267" s="166"/>
      <c r="F267" s="66"/>
    </row>
    <row r="268" spans="1:6" s="3" customFormat="1" x14ac:dyDescent="0.25">
      <c r="A268" s="18" t="s">
        <v>206</v>
      </c>
      <c r="B268" s="164">
        <v>2</v>
      </c>
      <c r="C268" s="27"/>
      <c r="D268" s="11"/>
      <c r="E268" s="166"/>
      <c r="F268" s="66"/>
    </row>
    <row r="269" spans="1:6" s="3" customFormat="1" x14ac:dyDescent="0.25">
      <c r="A269" s="17" t="s">
        <v>312</v>
      </c>
      <c r="B269" s="164">
        <v>2</v>
      </c>
      <c r="C269" s="27"/>
      <c r="D269" s="157"/>
      <c r="E269" s="166"/>
      <c r="F269" s="66"/>
    </row>
    <row r="270" spans="1:6" s="3" customFormat="1" x14ac:dyDescent="0.25">
      <c r="A270" s="17" t="s">
        <v>149</v>
      </c>
      <c r="B270" s="164">
        <v>2</v>
      </c>
      <c r="C270" s="27"/>
      <c r="D270" s="11"/>
      <c r="E270" s="166"/>
      <c r="F270" s="66"/>
    </row>
    <row r="271" spans="1:6" s="3" customFormat="1" ht="18" x14ac:dyDescent="0.35">
      <c r="A271" s="75" t="s">
        <v>7</v>
      </c>
      <c r="B271" s="164">
        <v>2</v>
      </c>
      <c r="C271" s="210" t="str">
        <f>IF(B271=0, -5, "0")</f>
        <v>0</v>
      </c>
      <c r="D271" s="11"/>
      <c r="E271" s="166"/>
      <c r="F271" s="66"/>
    </row>
    <row r="272" spans="1:6" s="3" customFormat="1" x14ac:dyDescent="0.25">
      <c r="A272" s="18" t="s">
        <v>253</v>
      </c>
      <c r="B272" s="164">
        <v>2</v>
      </c>
      <c r="C272" s="27"/>
      <c r="D272" s="11"/>
      <c r="E272" s="166"/>
      <c r="F272" s="66"/>
    </row>
    <row r="273" spans="1:6" s="3" customFormat="1" ht="30" x14ac:dyDescent="0.3">
      <c r="A273" s="47" t="s">
        <v>80</v>
      </c>
      <c r="B273" s="164">
        <v>1</v>
      </c>
      <c r="C273" s="27"/>
      <c r="D273" s="11" t="s">
        <v>444</v>
      </c>
      <c r="E273" s="141"/>
      <c r="F273" s="66"/>
    </row>
    <row r="274" spans="1:6" s="3" customFormat="1" ht="45" x14ac:dyDescent="0.25">
      <c r="A274" s="17" t="s">
        <v>302</v>
      </c>
      <c r="B274" s="164">
        <v>0</v>
      </c>
      <c r="C274" s="27"/>
      <c r="D274" s="11" t="s">
        <v>445</v>
      </c>
      <c r="E274" s="166" t="s">
        <v>446</v>
      </c>
      <c r="F274" s="66"/>
    </row>
    <row r="275" spans="1:6" s="3" customFormat="1" ht="30" x14ac:dyDescent="0.25">
      <c r="A275" s="17" t="s">
        <v>188</v>
      </c>
      <c r="B275" s="164">
        <v>1</v>
      </c>
      <c r="C275" s="27"/>
      <c r="D275" s="11" t="s">
        <v>447</v>
      </c>
      <c r="E275" s="141"/>
      <c r="F275" s="66"/>
    </row>
    <row r="276" spans="1:6" s="3" customFormat="1" x14ac:dyDescent="0.25">
      <c r="A276" s="17" t="s">
        <v>291</v>
      </c>
      <c r="B276" s="164">
        <v>0</v>
      </c>
      <c r="C276" s="140"/>
      <c r="D276" s="157"/>
      <c r="E276" s="166"/>
      <c r="F276" s="143"/>
    </row>
    <row r="277" spans="1:6" s="3" customFormat="1" ht="18" x14ac:dyDescent="0.25">
      <c r="A277" s="107" t="s">
        <v>173</v>
      </c>
      <c r="B277" s="164">
        <v>2</v>
      </c>
      <c r="C277" s="211" t="str">
        <f>IF(B277=0, -5, "0")</f>
        <v>0</v>
      </c>
      <c r="D277" s="157"/>
      <c r="E277" s="166"/>
      <c r="F277" s="143"/>
    </row>
    <row r="278" spans="1:6" s="3" customFormat="1" ht="18" x14ac:dyDescent="0.35">
      <c r="A278" s="47" t="s">
        <v>289</v>
      </c>
      <c r="B278" s="164">
        <v>2</v>
      </c>
      <c r="C278" s="140"/>
      <c r="D278" s="157"/>
      <c r="E278" s="153"/>
      <c r="F278" s="66"/>
    </row>
    <row r="279" spans="1:6" s="3" customFormat="1" ht="16.5" x14ac:dyDescent="0.25">
      <c r="A279" s="106" t="s">
        <v>168</v>
      </c>
      <c r="B279" s="164">
        <v>1</v>
      </c>
      <c r="C279" s="211" t="str">
        <f>IF(B279=0, -5, "0")</f>
        <v>0</v>
      </c>
      <c r="D279" s="157" t="s">
        <v>448</v>
      </c>
      <c r="E279" s="166"/>
      <c r="F279" s="66"/>
    </row>
    <row r="280" spans="1:6" s="3" customFormat="1" x14ac:dyDescent="0.25">
      <c r="A280" s="24" t="s">
        <v>83</v>
      </c>
      <c r="B280" s="164">
        <v>2</v>
      </c>
      <c r="C280" s="27"/>
      <c r="D280" s="11"/>
      <c r="E280" s="166"/>
      <c r="F280" s="66"/>
    </row>
    <row r="281" spans="1:6" s="3" customFormat="1" ht="30" x14ac:dyDescent="0.25">
      <c r="A281" s="24" t="s">
        <v>234</v>
      </c>
      <c r="B281" s="164">
        <v>2</v>
      </c>
      <c r="C281" s="27"/>
      <c r="D281" s="11"/>
      <c r="E281" s="166"/>
      <c r="F281" s="66"/>
    </row>
    <row r="282" spans="1:6" s="3" customFormat="1" x14ac:dyDescent="0.25">
      <c r="A282" s="24" t="s">
        <v>248</v>
      </c>
      <c r="B282" s="164">
        <v>2</v>
      </c>
      <c r="C282" s="27"/>
      <c r="D282" s="11"/>
      <c r="E282" s="166"/>
      <c r="F282" s="66"/>
    </row>
    <row r="283" spans="1:6" s="3" customFormat="1" ht="45" customHeight="1" x14ac:dyDescent="0.25">
      <c r="A283" s="24" t="s">
        <v>199</v>
      </c>
      <c r="B283" s="164">
        <v>1</v>
      </c>
      <c r="C283" s="27"/>
      <c r="D283" s="11" t="s">
        <v>449</v>
      </c>
      <c r="E283" s="166"/>
      <c r="F283" s="66"/>
    </row>
    <row r="284" spans="1:6" s="3" customFormat="1" ht="39.75" customHeight="1" x14ac:dyDescent="0.25">
      <c r="A284" s="100" t="s">
        <v>287</v>
      </c>
      <c r="B284" s="164">
        <v>2</v>
      </c>
      <c r="C284" s="29"/>
      <c r="D284" s="250">
        <v>1</v>
      </c>
    </row>
    <row r="285" spans="1:6" s="3" customFormat="1" x14ac:dyDescent="0.25">
      <c r="A285" s="19" t="s">
        <v>38</v>
      </c>
      <c r="B285" s="19"/>
      <c r="C285" s="19"/>
      <c r="D285" s="19">
        <f>SUM(B267:C283)</f>
        <v>26</v>
      </c>
    </row>
    <row r="286" spans="1:6" s="3" customFormat="1" x14ac:dyDescent="0.25">
      <c r="A286" s="19" t="s">
        <v>37</v>
      </c>
      <c r="B286" s="20"/>
      <c r="C286" s="21"/>
      <c r="D286" s="62">
        <f>D285/(COUNT(B267:C283)*2)</f>
        <v>0.76470588235294112</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0.8035714285714286</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42775</v>
      </c>
      <c r="B292" s="6"/>
      <c r="C292" s="7"/>
      <c r="D292" s="58"/>
    </row>
    <row r="293" spans="1:7" ht="18" x14ac:dyDescent="0.25">
      <c r="A293" s="266" t="s">
        <v>19</v>
      </c>
      <c r="B293" s="267"/>
      <c r="C293" s="267"/>
      <c r="D293" s="267"/>
      <c r="E293" s="267"/>
      <c r="F293" s="267"/>
    </row>
    <row r="294" spans="1:7" ht="20.25" customHeight="1" x14ac:dyDescent="0.25">
      <c r="A294" s="31" t="s">
        <v>62</v>
      </c>
      <c r="B294" s="146">
        <v>2</v>
      </c>
      <c r="C294" s="146"/>
      <c r="D294" s="137"/>
      <c r="E294" s="65"/>
      <c r="F294" s="65"/>
    </row>
    <row r="295" spans="1:7" x14ac:dyDescent="0.25">
      <c r="A295" s="22" t="s">
        <v>6</v>
      </c>
      <c r="B295" s="163">
        <v>2</v>
      </c>
      <c r="C295" s="146"/>
      <c r="D295" s="137"/>
      <c r="E295" s="65"/>
      <c r="F295" s="65"/>
    </row>
    <row r="296" spans="1:7" x14ac:dyDescent="0.25">
      <c r="A296" s="154" t="s">
        <v>297</v>
      </c>
      <c r="B296" s="163">
        <v>2</v>
      </c>
      <c r="C296" s="146"/>
      <c r="D296" s="137"/>
      <c r="E296" s="65"/>
      <c r="F296" s="142"/>
    </row>
    <row r="297" spans="1:7" x14ac:dyDescent="0.25">
      <c r="A297" s="31" t="s">
        <v>20</v>
      </c>
      <c r="B297" s="163" t="s">
        <v>34</v>
      </c>
      <c r="C297" s="146"/>
      <c r="D297" s="144"/>
      <c r="E297" s="65"/>
      <c r="F297" s="65"/>
    </row>
    <row r="298" spans="1:7" x14ac:dyDescent="0.25">
      <c r="A298" s="22" t="s">
        <v>39</v>
      </c>
      <c r="B298" s="163">
        <v>2</v>
      </c>
      <c r="C298" s="146"/>
      <c r="D298" s="137"/>
      <c r="E298" s="65"/>
      <c r="F298" s="65"/>
    </row>
    <row r="299" spans="1:7" x14ac:dyDescent="0.25">
      <c r="A299" s="31" t="s">
        <v>50</v>
      </c>
      <c r="B299" s="163">
        <v>2</v>
      </c>
      <c r="C299" s="146"/>
      <c r="D299" s="149"/>
      <c r="E299" s="65"/>
      <c r="F299" s="65"/>
    </row>
    <row r="300" spans="1:7" ht="18" x14ac:dyDescent="0.35">
      <c r="A300" s="75" t="s">
        <v>54</v>
      </c>
      <c r="B300" s="163">
        <v>2</v>
      </c>
      <c r="C300" s="210" t="str">
        <f>IF(B300=0, -5, "0")</f>
        <v>0</v>
      </c>
      <c r="D300" s="137"/>
      <c r="E300" s="65"/>
      <c r="F300" s="65"/>
      <c r="G300" s="165"/>
    </row>
    <row r="301" spans="1:7" x14ac:dyDescent="0.25">
      <c r="A301" s="22" t="s">
        <v>145</v>
      </c>
      <c r="B301" s="163">
        <v>2</v>
      </c>
      <c r="C301" s="146"/>
      <c r="D301" s="137"/>
      <c r="E301" s="65"/>
      <c r="F301" s="6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66" t="s">
        <v>122</v>
      </c>
      <c r="B305" s="267"/>
      <c r="C305" s="267"/>
      <c r="D305" s="267"/>
      <c r="E305" s="267"/>
      <c r="F305" s="267"/>
    </row>
    <row r="306" spans="1:6" ht="19.5" customHeight="1" x14ac:dyDescent="0.25">
      <c r="A306" s="17" t="s">
        <v>303</v>
      </c>
      <c r="B306" s="140">
        <v>2</v>
      </c>
      <c r="C306" s="140"/>
      <c r="D306" s="141"/>
      <c r="E306" s="166"/>
      <c r="F306" s="143"/>
    </row>
    <row r="307" spans="1:6" x14ac:dyDescent="0.25">
      <c r="A307" s="162" t="s">
        <v>373</v>
      </c>
      <c r="B307" s="164">
        <v>2</v>
      </c>
      <c r="C307" s="146"/>
      <c r="D307" s="161"/>
      <c r="E307" s="142"/>
      <c r="F307" s="65"/>
    </row>
    <row r="308" spans="1:6" ht="19.5" customHeight="1" x14ac:dyDescent="0.25">
      <c r="A308" s="18" t="s">
        <v>5</v>
      </c>
      <c r="B308" s="164">
        <v>2</v>
      </c>
      <c r="C308" s="146"/>
      <c r="D308" s="150"/>
      <c r="E308" s="142"/>
      <c r="F308" s="65"/>
    </row>
    <row r="309" spans="1:6" ht="46.5" x14ac:dyDescent="0.35">
      <c r="A309" s="75" t="s">
        <v>367</v>
      </c>
      <c r="B309" s="164">
        <v>0</v>
      </c>
      <c r="C309" s="210">
        <f>IF(B309=0, -5, "0")</f>
        <v>-5</v>
      </c>
      <c r="D309" s="148" t="s">
        <v>450</v>
      </c>
      <c r="E309" s="161" t="s">
        <v>451</v>
      </c>
      <c r="F309" s="65"/>
    </row>
    <row r="310" spans="1:6" ht="45" x14ac:dyDescent="0.25">
      <c r="A310" s="17" t="s">
        <v>108</v>
      </c>
      <c r="B310" s="164">
        <v>0</v>
      </c>
      <c r="C310" s="146"/>
      <c r="D310" s="148" t="s">
        <v>452</v>
      </c>
      <c r="E310" s="161" t="s">
        <v>453</v>
      </c>
      <c r="F310" s="65"/>
    </row>
    <row r="311" spans="1:6" ht="18" x14ac:dyDescent="0.35">
      <c r="A311" s="75" t="s">
        <v>61</v>
      </c>
      <c r="B311" s="164">
        <v>2</v>
      </c>
      <c r="C311" s="210" t="str">
        <f>IF(B311=0, -5, "0")</f>
        <v>0</v>
      </c>
      <c r="D311" s="150"/>
      <c r="E311" s="161"/>
      <c r="F311" s="65"/>
    </row>
    <row r="312" spans="1:6" x14ac:dyDescent="0.25">
      <c r="A312" s="18" t="s">
        <v>254</v>
      </c>
      <c r="B312" s="164">
        <v>2</v>
      </c>
      <c r="C312" s="146"/>
      <c r="D312" s="97"/>
      <c r="E312" s="142"/>
      <c r="F312" s="65"/>
    </row>
    <row r="313" spans="1:6" ht="31.5" customHeight="1" x14ac:dyDescent="0.25">
      <c r="A313" s="18" t="s">
        <v>199</v>
      </c>
      <c r="B313" s="164">
        <v>2</v>
      </c>
      <c r="C313" s="146"/>
      <c r="D313" s="161"/>
      <c r="E313" s="142"/>
      <c r="F313" s="65"/>
    </row>
    <row r="314" spans="1:6" ht="16.5" customHeight="1" x14ac:dyDescent="0.25">
      <c r="A314" s="18" t="s">
        <v>248</v>
      </c>
      <c r="B314" s="164">
        <v>2</v>
      </c>
      <c r="C314" s="146"/>
      <c r="D314" s="161"/>
      <c r="E314" s="142"/>
      <c r="F314" s="65"/>
    </row>
    <row r="315" spans="1:6" ht="16.5" x14ac:dyDescent="0.25">
      <c r="A315" s="106" t="s">
        <v>168</v>
      </c>
      <c r="B315" s="164">
        <v>2</v>
      </c>
      <c r="C315" s="211" t="str">
        <f>IF(B315=0, -5, "0")</f>
        <v>0</v>
      </c>
      <c r="D315" s="141"/>
      <c r="E315" s="142"/>
      <c r="F315" s="65"/>
    </row>
    <row r="316" spans="1:6" x14ac:dyDescent="0.25">
      <c r="A316" s="24" t="s">
        <v>83</v>
      </c>
      <c r="B316" s="164">
        <v>2</v>
      </c>
      <c r="C316" s="146"/>
      <c r="D316" s="161"/>
      <c r="E316" s="142"/>
      <c r="F316" s="65"/>
    </row>
    <row r="317" spans="1:6" ht="45" x14ac:dyDescent="0.25">
      <c r="A317" s="100" t="s">
        <v>287</v>
      </c>
      <c r="B317" s="164">
        <v>2</v>
      </c>
      <c r="C317" s="147"/>
      <c r="D317" s="131">
        <v>1</v>
      </c>
      <c r="E317" s="101"/>
      <c r="F317" s="101"/>
    </row>
    <row r="318" spans="1:6" x14ac:dyDescent="0.25">
      <c r="A318" s="19" t="s">
        <v>38</v>
      </c>
      <c r="B318" s="19"/>
      <c r="C318" s="19"/>
      <c r="D318" s="114">
        <f>SUM(B306:C316)</f>
        <v>13</v>
      </c>
    </row>
    <row r="319" spans="1:6" x14ac:dyDescent="0.25">
      <c r="A319" s="19" t="s">
        <v>37</v>
      </c>
      <c r="B319" s="20"/>
      <c r="C319" s="21"/>
      <c r="D319" s="62">
        <f>D318/(COUNT(B306:C316)*2)</f>
        <v>0.54166666666666663</v>
      </c>
    </row>
    <row r="320" spans="1:6" x14ac:dyDescent="0.25">
      <c r="A320" s="8"/>
      <c r="B320" s="7"/>
      <c r="C320" s="7"/>
      <c r="D320" s="7"/>
    </row>
    <row r="321" spans="1:9" ht="18" x14ac:dyDescent="0.25">
      <c r="A321" s="77" t="s">
        <v>41</v>
      </c>
      <c r="B321" s="83"/>
      <c r="C321" s="84"/>
      <c r="D321" s="80">
        <f>SUM(D318,D302)</f>
        <v>27</v>
      </c>
    </row>
    <row r="322" spans="1:9" ht="18" x14ac:dyDescent="0.25">
      <c r="A322" s="77" t="s">
        <v>229</v>
      </c>
      <c r="B322" s="83"/>
      <c r="C322" s="84"/>
      <c r="D322" s="81">
        <f>D321/(COUNT(B306:C316,B294:C301)*2)</f>
        <v>0.71052631578947367</v>
      </c>
    </row>
    <row r="323" spans="1:9" x14ac:dyDescent="0.25">
      <c r="A323" s="9"/>
      <c r="B323" s="6"/>
      <c r="C323" s="7"/>
      <c r="D323" s="6"/>
    </row>
    <row r="324" spans="1:9" ht="18" x14ac:dyDescent="0.35">
      <c r="A324" s="268" t="s">
        <v>21</v>
      </c>
      <c r="B324" s="268"/>
      <c r="C324" s="268"/>
      <c r="D324" s="268"/>
      <c r="E324" s="268"/>
      <c r="F324" s="268"/>
    </row>
    <row r="325" spans="1:9" x14ac:dyDescent="0.25">
      <c r="A325" s="186">
        <f>B11</f>
        <v>42775</v>
      </c>
      <c r="B325" s="6"/>
      <c r="C325" s="7"/>
      <c r="D325" s="6"/>
    </row>
    <row r="326" spans="1:9" ht="18" x14ac:dyDescent="0.25">
      <c r="A326" s="266" t="s">
        <v>12</v>
      </c>
      <c r="B326" s="267"/>
      <c r="C326" s="267"/>
      <c r="D326" s="267"/>
      <c r="E326" s="267"/>
      <c r="F326" s="267"/>
    </row>
    <row r="327" spans="1:9" ht="16.5" customHeight="1" x14ac:dyDescent="0.25">
      <c r="A327" s="17" t="s">
        <v>109</v>
      </c>
      <c r="B327" s="146">
        <v>2</v>
      </c>
      <c r="C327" s="146"/>
      <c r="D327" s="138"/>
      <c r="E327" s="142"/>
      <c r="F327" s="65"/>
    </row>
    <row r="328" spans="1:9" x14ac:dyDescent="0.25">
      <c r="A328" s="17" t="s">
        <v>51</v>
      </c>
      <c r="B328" s="163">
        <v>2</v>
      </c>
      <c r="C328" s="146"/>
      <c r="D328" s="160"/>
      <c r="E328" s="142"/>
      <c r="F328" s="65"/>
    </row>
    <row r="329" spans="1:9" ht="14.25" customHeight="1" x14ac:dyDescent="0.25">
      <c r="A329" s="17" t="s">
        <v>100</v>
      </c>
      <c r="B329" s="163">
        <v>1</v>
      </c>
      <c r="C329" s="146"/>
      <c r="D329" s="138" t="s">
        <v>454</v>
      </c>
      <c r="E329" s="142"/>
      <c r="F329" s="65"/>
    </row>
    <row r="330" spans="1:9" ht="18" x14ac:dyDescent="0.35">
      <c r="A330" s="75" t="s">
        <v>22</v>
      </c>
      <c r="B330" s="163">
        <v>2</v>
      </c>
      <c r="C330" s="210" t="str">
        <f>IF(B330=0, -5, "0")</f>
        <v>0</v>
      </c>
      <c r="D330" s="161"/>
      <c r="E330" s="142"/>
      <c r="F330" s="65"/>
    </row>
    <row r="331" spans="1:9" ht="18" x14ac:dyDescent="0.35">
      <c r="A331" s="75" t="s">
        <v>60</v>
      </c>
      <c r="B331" s="163">
        <v>2</v>
      </c>
      <c r="C331" s="210" t="str">
        <f>IF(B331=0, -5, "0")</f>
        <v>0</v>
      </c>
      <c r="D331" s="161"/>
      <c r="E331" s="142"/>
      <c r="F331" s="65"/>
    </row>
    <row r="332" spans="1:9" x14ac:dyDescent="0.25">
      <c r="A332" s="17" t="s">
        <v>145</v>
      </c>
      <c r="B332" s="163">
        <v>2</v>
      </c>
      <c r="C332" s="146"/>
      <c r="D332" s="161"/>
      <c r="E332" s="142"/>
      <c r="F332" s="65"/>
    </row>
    <row r="333" spans="1:9" ht="36.75" customHeight="1" x14ac:dyDescent="0.35">
      <c r="A333" s="82" t="s">
        <v>23</v>
      </c>
      <c r="B333" s="163">
        <v>2</v>
      </c>
      <c r="C333" s="210" t="str">
        <f>IF(B333=0, -5, "0")</f>
        <v>0</v>
      </c>
      <c r="D333" s="128"/>
      <c r="E333" s="142"/>
      <c r="F333" s="65"/>
    </row>
    <row r="334" spans="1:9" ht="60" x14ac:dyDescent="0.25">
      <c r="A334" s="17" t="s">
        <v>304</v>
      </c>
      <c r="B334" s="163">
        <v>0</v>
      </c>
      <c r="C334" s="140"/>
      <c r="D334" s="155" t="s">
        <v>455</v>
      </c>
      <c r="E334" s="141" t="s">
        <v>508</v>
      </c>
      <c r="F334" s="143"/>
      <c r="G334" s="30"/>
      <c r="H334" s="30"/>
      <c r="I334" s="30"/>
    </row>
    <row r="335" spans="1:9" x14ac:dyDescent="0.25">
      <c r="A335" s="100" t="s">
        <v>248</v>
      </c>
      <c r="B335" s="163">
        <v>2</v>
      </c>
      <c r="C335" s="147"/>
      <c r="D335" s="161"/>
      <c r="E335" s="142"/>
      <c r="F335" s="142"/>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66" t="s">
        <v>25</v>
      </c>
      <c r="B339" s="267"/>
      <c r="C339" s="267"/>
      <c r="D339" s="267"/>
      <c r="E339" s="267"/>
      <c r="F339" s="267"/>
    </row>
    <row r="340" spans="1:6" ht="16.5" customHeight="1" x14ac:dyDescent="0.25">
      <c r="A340" s="17" t="s">
        <v>110</v>
      </c>
      <c r="B340" s="146">
        <v>2</v>
      </c>
      <c r="C340" s="146"/>
      <c r="D340" s="137"/>
      <c r="E340" s="65"/>
      <c r="F340" s="65"/>
    </row>
    <row r="341" spans="1:6" ht="18" x14ac:dyDescent="0.35">
      <c r="A341" s="75" t="s">
        <v>7</v>
      </c>
      <c r="B341" s="163">
        <v>2</v>
      </c>
      <c r="C341" s="210" t="str">
        <f>IF(B341=0, -5, "0")</f>
        <v>0</v>
      </c>
      <c r="D341" s="137"/>
      <c r="E341" s="166"/>
      <c r="F341" s="65"/>
    </row>
    <row r="342" spans="1:6" x14ac:dyDescent="0.25">
      <c r="A342" s="17" t="s">
        <v>145</v>
      </c>
      <c r="B342" s="163">
        <v>2</v>
      </c>
      <c r="C342" s="146"/>
      <c r="D342" s="137"/>
      <c r="E342" s="65"/>
      <c r="F342" s="65"/>
    </row>
    <row r="343" spans="1:6" x14ac:dyDescent="0.25">
      <c r="A343" s="17" t="s">
        <v>253</v>
      </c>
      <c r="B343" s="163">
        <v>2</v>
      </c>
      <c r="C343" s="146"/>
      <c r="D343" s="137"/>
      <c r="E343" s="65"/>
      <c r="F343" s="65"/>
    </row>
    <row r="344" spans="1:6" x14ac:dyDescent="0.25">
      <c r="A344" s="24" t="s">
        <v>111</v>
      </c>
      <c r="B344" s="163">
        <v>2</v>
      </c>
      <c r="C344" s="146"/>
      <c r="D344" s="138"/>
      <c r="E344" s="65"/>
      <c r="F344" s="65"/>
    </row>
    <row r="345" spans="1:6" ht="58.15" customHeight="1" x14ac:dyDescent="0.25">
      <c r="A345" s="100" t="s">
        <v>287</v>
      </c>
      <c r="B345" s="163">
        <v>2</v>
      </c>
      <c r="C345" s="147"/>
      <c r="D345" s="131">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5">
        <f>D349/(COUNT(B340:C344,B327:C335)*2)</f>
        <v>0.8928571428571429</v>
      </c>
    </row>
    <row r="351" spans="1:6" x14ac:dyDescent="0.25">
      <c r="A351" s="9"/>
      <c r="B351" s="6"/>
      <c r="C351" s="7"/>
      <c r="D351" s="6"/>
    </row>
    <row r="352" spans="1:6" ht="18" x14ac:dyDescent="0.35">
      <c r="A352" s="268" t="s">
        <v>8</v>
      </c>
      <c r="B352" s="268"/>
      <c r="C352" s="268"/>
      <c r="D352" s="268"/>
      <c r="E352" s="268"/>
      <c r="F352" s="268"/>
    </row>
    <row r="353" spans="1:6" x14ac:dyDescent="0.25">
      <c r="A353" s="176">
        <f>B11</f>
        <v>42775</v>
      </c>
      <c r="B353" s="6"/>
      <c r="C353" s="7"/>
      <c r="D353" s="58"/>
    </row>
    <row r="354" spans="1:6" ht="16.5" x14ac:dyDescent="0.25">
      <c r="A354" s="269" t="s">
        <v>113</v>
      </c>
      <c r="B354" s="270"/>
      <c r="C354" s="270"/>
      <c r="D354" s="270"/>
      <c r="E354" s="270"/>
      <c r="F354" s="270"/>
    </row>
    <row r="355" spans="1:6" ht="18" customHeight="1" x14ac:dyDescent="0.25">
      <c r="A355" s="42" t="s">
        <v>112</v>
      </c>
      <c r="B355" s="27">
        <v>2</v>
      </c>
      <c r="C355" s="27"/>
      <c r="D355" s="4"/>
      <c r="E355" s="65"/>
      <c r="F355" s="65"/>
    </row>
    <row r="356" spans="1:6" x14ac:dyDescent="0.25">
      <c r="A356" s="42" t="s">
        <v>309</v>
      </c>
      <c r="B356" s="163">
        <v>2</v>
      </c>
      <c r="C356" s="27"/>
      <c r="D356" s="4"/>
      <c r="E356" s="152"/>
      <c r="F356" s="65"/>
    </row>
    <row r="357" spans="1:6" x14ac:dyDescent="0.25">
      <c r="A357" s="32" t="s">
        <v>28</v>
      </c>
      <c r="B357" s="163">
        <v>2</v>
      </c>
      <c r="C357" s="27"/>
      <c r="D357" s="67"/>
      <c r="E357" s="65"/>
      <c r="F357" s="65"/>
    </row>
    <row r="358" spans="1:6" x14ac:dyDescent="0.25">
      <c r="A358" s="23" t="s">
        <v>13</v>
      </c>
      <c r="B358" s="163">
        <v>2</v>
      </c>
      <c r="C358" s="27"/>
      <c r="D358" s="4"/>
      <c r="E358" s="65"/>
      <c r="F358" s="65"/>
    </row>
    <row r="359" spans="1:6" ht="18" x14ac:dyDescent="0.35">
      <c r="A359" s="75" t="s">
        <v>59</v>
      </c>
      <c r="B359" s="163">
        <v>2</v>
      </c>
      <c r="C359" s="210" t="str">
        <f>IF(B359=0, -5, "0")</f>
        <v>0</v>
      </c>
      <c r="D359" s="4"/>
      <c r="E359" s="65"/>
      <c r="F359" s="65"/>
    </row>
    <row r="360" spans="1:6" x14ac:dyDescent="0.25">
      <c r="A360" s="23" t="s">
        <v>145</v>
      </c>
      <c r="B360" s="163">
        <v>2</v>
      </c>
      <c r="C360" s="28"/>
      <c r="D360" s="4"/>
      <c r="E360" s="65"/>
      <c r="F360" s="65"/>
    </row>
    <row r="361" spans="1:6" x14ac:dyDescent="0.25">
      <c r="A361" s="23" t="s">
        <v>280</v>
      </c>
      <c r="B361" s="163">
        <v>2</v>
      </c>
      <c r="C361" s="28"/>
      <c r="D361" s="10"/>
      <c r="E361" s="65"/>
      <c r="F361" s="65"/>
    </row>
    <row r="362" spans="1:6" x14ac:dyDescent="0.25">
      <c r="A362" s="23" t="s">
        <v>27</v>
      </c>
      <c r="B362" s="163">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7" t="s">
        <v>314</v>
      </c>
      <c r="B367" s="140">
        <v>2</v>
      </c>
      <c r="C367" s="140"/>
      <c r="D367" s="145"/>
      <c r="E367" s="65"/>
      <c r="F367" s="65"/>
    </row>
    <row r="368" spans="1:6" ht="30" x14ac:dyDescent="0.25">
      <c r="A368" s="18" t="s">
        <v>105</v>
      </c>
      <c r="B368" s="164">
        <v>1</v>
      </c>
      <c r="C368" s="146"/>
      <c r="D368" s="138" t="s">
        <v>456</v>
      </c>
      <c r="E368" s="65"/>
      <c r="F368" s="65"/>
    </row>
    <row r="369" spans="1:6" ht="17.25" customHeight="1" x14ac:dyDescent="0.35">
      <c r="A369" s="75" t="s">
        <v>59</v>
      </c>
      <c r="B369" s="164">
        <v>2</v>
      </c>
      <c r="C369" s="210" t="str">
        <f>IF(B369=0, -5, "0")</f>
        <v>0</v>
      </c>
      <c r="D369" s="137"/>
      <c r="E369" s="65"/>
      <c r="F369" s="65"/>
    </row>
    <row r="370" spans="1:6" x14ac:dyDescent="0.25">
      <c r="A370" s="18" t="s">
        <v>253</v>
      </c>
      <c r="B370" s="164">
        <v>2</v>
      </c>
      <c r="C370" s="146"/>
      <c r="D370" s="137"/>
      <c r="E370" s="65"/>
      <c r="F370" s="65"/>
    </row>
    <row r="371" spans="1:6" x14ac:dyDescent="0.25">
      <c r="A371" s="18" t="s">
        <v>55</v>
      </c>
      <c r="B371" s="164">
        <v>2</v>
      </c>
      <c r="C371" s="146"/>
      <c r="D371" s="12"/>
      <c r="E371" s="65"/>
      <c r="F371" s="65"/>
    </row>
    <row r="372" spans="1:6" x14ac:dyDescent="0.25">
      <c r="A372" s="18" t="s">
        <v>14</v>
      </c>
      <c r="B372" s="164">
        <v>2</v>
      </c>
      <c r="C372" s="146"/>
      <c r="D372" s="12"/>
      <c r="E372" s="65"/>
      <c r="F372" s="65"/>
    </row>
    <row r="373" spans="1:6" x14ac:dyDescent="0.25">
      <c r="A373" s="24" t="s">
        <v>114</v>
      </c>
      <c r="B373" s="164">
        <v>2</v>
      </c>
      <c r="C373" s="146"/>
      <c r="D373" s="128"/>
      <c r="E373" s="65"/>
      <c r="F373" s="65"/>
    </row>
    <row r="374" spans="1:6" ht="13.5" customHeight="1" x14ac:dyDescent="0.35">
      <c r="A374" s="75" t="s">
        <v>115</v>
      </c>
      <c r="B374" s="164">
        <v>2</v>
      </c>
      <c r="C374" s="210" t="str">
        <f>IF(B374=0, -5, "0")</f>
        <v>0</v>
      </c>
      <c r="D374" s="137"/>
      <c r="E374" s="65"/>
      <c r="F374" s="65"/>
    </row>
    <row r="375" spans="1:6" ht="31.5" customHeight="1" x14ac:dyDescent="0.25">
      <c r="A375" s="18" t="s">
        <v>199</v>
      </c>
      <c r="B375" s="164">
        <v>2</v>
      </c>
      <c r="C375" s="146"/>
      <c r="D375" s="137"/>
      <c r="E375" s="65"/>
      <c r="F375" s="65"/>
    </row>
    <row r="376" spans="1:6" ht="15.75" customHeight="1" x14ac:dyDescent="0.25">
      <c r="A376" s="18" t="s">
        <v>248</v>
      </c>
      <c r="B376" s="164">
        <v>2</v>
      </c>
      <c r="C376" s="146"/>
      <c r="D376" s="137"/>
      <c r="E376" s="65"/>
      <c r="F376" s="65"/>
    </row>
    <row r="377" spans="1:6" ht="16.5" customHeight="1" x14ac:dyDescent="0.25">
      <c r="A377" s="24" t="s">
        <v>168</v>
      </c>
      <c r="B377" s="164">
        <v>2</v>
      </c>
      <c r="C377" s="146"/>
      <c r="D377" s="137"/>
      <c r="E377" s="65"/>
      <c r="F377" s="65"/>
    </row>
    <row r="378" spans="1:6" ht="18" customHeight="1" x14ac:dyDescent="0.25">
      <c r="A378" s="24" t="s">
        <v>83</v>
      </c>
      <c r="B378" s="164">
        <v>2</v>
      </c>
      <c r="C378" s="146"/>
      <c r="D378" s="137"/>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3"/>
      <c r="B381" s="43"/>
      <c r="C381" s="43"/>
      <c r="D381" s="43"/>
    </row>
    <row r="382" spans="1:6" ht="13.5" customHeight="1" x14ac:dyDescent="0.25">
      <c r="A382" s="266" t="s">
        <v>124</v>
      </c>
      <c r="B382" s="267"/>
      <c r="C382" s="267"/>
      <c r="D382" s="267"/>
      <c r="E382" s="267"/>
      <c r="F382" s="267"/>
    </row>
    <row r="383" spans="1:6" ht="13.5" customHeight="1" x14ac:dyDescent="0.25">
      <c r="A383" s="18" t="s">
        <v>105</v>
      </c>
      <c r="B383" s="27">
        <v>2</v>
      </c>
      <c r="C383" s="27"/>
      <c r="D383" s="4"/>
      <c r="E383" s="65"/>
      <c r="F383" s="65"/>
    </row>
    <row r="384" spans="1:6" ht="20.45" customHeight="1" x14ac:dyDescent="0.35">
      <c r="A384" s="75" t="s">
        <v>59</v>
      </c>
      <c r="B384" s="163">
        <v>2</v>
      </c>
      <c r="C384" s="210" t="str">
        <f>IF(B384=0, -5, "0")</f>
        <v>0</v>
      </c>
      <c r="D384" s="4"/>
      <c r="E384" s="65"/>
      <c r="F384" s="65"/>
    </row>
    <row r="385" spans="1:16384" x14ac:dyDescent="0.25">
      <c r="A385" s="18" t="s">
        <v>255</v>
      </c>
      <c r="B385" s="163">
        <v>2</v>
      </c>
      <c r="C385" s="27"/>
      <c r="D385" s="4"/>
      <c r="E385" s="65"/>
      <c r="F385" s="65"/>
    </row>
    <row r="386" spans="1:16384" x14ac:dyDescent="0.25">
      <c r="A386" s="17" t="s">
        <v>310</v>
      </c>
      <c r="B386" s="163">
        <v>2</v>
      </c>
      <c r="C386" s="140"/>
      <c r="D386" s="141"/>
      <c r="E386" s="143"/>
      <c r="F386" s="65"/>
    </row>
    <row r="387" spans="1:16384" ht="13.5" customHeight="1" x14ac:dyDescent="0.35">
      <c r="A387" s="75" t="s">
        <v>115</v>
      </c>
      <c r="B387" s="163">
        <v>2</v>
      </c>
      <c r="C387" s="210"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7" t="s">
        <v>314</v>
      </c>
      <c r="B392" s="140">
        <v>2</v>
      </c>
      <c r="C392" s="140"/>
      <c r="D392" s="145"/>
      <c r="E392" s="142"/>
      <c r="F392" s="65"/>
    </row>
    <row r="393" spans="1:16384" x14ac:dyDescent="0.25">
      <c r="A393" s="17" t="s">
        <v>56</v>
      </c>
      <c r="B393" s="164">
        <v>2</v>
      </c>
      <c r="C393" s="146"/>
      <c r="D393" s="150"/>
      <c r="E393" s="142"/>
      <c r="F393" s="65"/>
    </row>
    <row r="394" spans="1:16384" x14ac:dyDescent="0.25">
      <c r="A394" s="24" t="s">
        <v>311</v>
      </c>
      <c r="B394" s="164">
        <v>2</v>
      </c>
      <c r="C394" s="146"/>
      <c r="D394" s="150"/>
      <c r="E394" s="137"/>
      <c r="F394" s="65"/>
    </row>
    <row r="395" spans="1:16384" ht="18" x14ac:dyDescent="0.35">
      <c r="A395" s="75" t="s">
        <v>150</v>
      </c>
      <c r="B395" s="164">
        <v>2</v>
      </c>
      <c r="C395" s="210" t="str">
        <f>IF(B395=0, -5, "0")</f>
        <v>0</v>
      </c>
      <c r="D395" s="150"/>
      <c r="E395" s="142"/>
      <c r="F395" s="65"/>
    </row>
    <row r="396" spans="1:16384" ht="18" x14ac:dyDescent="0.35">
      <c r="A396" s="75" t="s">
        <v>119</v>
      </c>
      <c r="B396" s="164">
        <v>2</v>
      </c>
      <c r="C396" s="210" t="str">
        <f>IF(B396=0, -5, "0")</f>
        <v>0</v>
      </c>
      <c r="D396" s="150"/>
      <c r="E396" s="142"/>
      <c r="F396" s="65"/>
    </row>
    <row r="397" spans="1:16384" ht="32.25" customHeight="1" x14ac:dyDescent="0.25">
      <c r="A397" s="18" t="s">
        <v>256</v>
      </c>
      <c r="B397" s="164">
        <v>2</v>
      </c>
      <c r="C397" s="146"/>
      <c r="D397" s="150"/>
      <c r="E397" s="142"/>
      <c r="F397" s="65"/>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42775</v>
      </c>
      <c r="B406" s="6"/>
      <c r="C406" s="7"/>
      <c r="D406" s="6"/>
    </row>
    <row r="407" spans="1:6" ht="16.5" x14ac:dyDescent="0.25">
      <c r="A407" s="269" t="s">
        <v>19</v>
      </c>
      <c r="B407" s="270"/>
      <c r="C407" s="270"/>
      <c r="D407" s="270"/>
      <c r="E407" s="270"/>
      <c r="F407" s="270"/>
    </row>
    <row r="408" spans="1:6" x14ac:dyDescent="0.25">
      <c r="A408" s="31" t="s">
        <v>62</v>
      </c>
      <c r="B408" s="163">
        <v>2</v>
      </c>
      <c r="C408" s="27"/>
      <c r="D408" s="161"/>
      <c r="E408" s="65"/>
      <c r="F408" s="65"/>
    </row>
    <row r="409" spans="1:6" x14ac:dyDescent="0.25">
      <c r="A409" s="22" t="s">
        <v>6</v>
      </c>
      <c r="B409" s="163">
        <v>2</v>
      </c>
      <c r="C409" s="27"/>
      <c r="D409" s="161"/>
      <c r="E409" s="65"/>
      <c r="F409" s="65"/>
    </row>
    <row r="410" spans="1:6" x14ac:dyDescent="0.25">
      <c r="A410" s="31" t="s">
        <v>20</v>
      </c>
      <c r="B410" s="163" t="s">
        <v>34</v>
      </c>
      <c r="C410" s="27"/>
      <c r="D410" s="144"/>
      <c r="E410" s="65"/>
      <c r="F410" s="65"/>
    </row>
    <row r="411" spans="1:6" ht="45" x14ac:dyDescent="0.25">
      <c r="A411" s="22" t="s">
        <v>126</v>
      </c>
      <c r="B411" s="163">
        <v>1</v>
      </c>
      <c r="C411" s="27"/>
      <c r="D411" s="138" t="s">
        <v>457</v>
      </c>
      <c r="E411" s="65"/>
      <c r="F411" s="65"/>
    </row>
    <row r="412" spans="1:6" ht="30" x14ac:dyDescent="0.25">
      <c r="A412" s="31" t="s">
        <v>194</v>
      </c>
      <c r="B412" s="163">
        <v>1</v>
      </c>
      <c r="C412" s="27"/>
      <c r="D412" s="161" t="s">
        <v>458</v>
      </c>
      <c r="E412" s="65"/>
      <c r="F412" s="65"/>
    </row>
    <row r="413" spans="1:6" ht="18" x14ac:dyDescent="0.35">
      <c r="A413" s="75" t="s">
        <v>54</v>
      </c>
      <c r="B413" s="163">
        <v>2</v>
      </c>
      <c r="C413" s="210" t="str">
        <f>IF(B413=0, -5, "0")</f>
        <v>0</v>
      </c>
      <c r="D413" s="4"/>
      <c r="E413" s="65"/>
      <c r="F413" s="65"/>
    </row>
    <row r="414" spans="1:6" x14ac:dyDescent="0.25">
      <c r="A414" s="22" t="s">
        <v>118</v>
      </c>
      <c r="B414" s="163">
        <v>2</v>
      </c>
      <c r="C414" s="27"/>
      <c r="D414" s="4"/>
      <c r="E414" s="65"/>
      <c r="F414" s="65"/>
    </row>
    <row r="415" spans="1:6" x14ac:dyDescent="0.25">
      <c r="A415" s="19" t="s">
        <v>38</v>
      </c>
      <c r="B415" s="19"/>
      <c r="C415" s="19"/>
      <c r="D415" s="19">
        <f>SUM(B408:C414)</f>
        <v>10</v>
      </c>
    </row>
    <row r="416" spans="1:6" x14ac:dyDescent="0.25">
      <c r="A416" s="19" t="s">
        <v>37</v>
      </c>
      <c r="B416" s="20"/>
      <c r="C416" s="21"/>
      <c r="D416" s="62">
        <f>D415/(COUNT(B408:C414)*2)</f>
        <v>0.83333333333333337</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v>2</v>
      </c>
      <c r="C419" s="210" t="str">
        <f>IF(B419=0, -5, "0")</f>
        <v>0</v>
      </c>
      <c r="D419" s="4"/>
      <c r="E419" s="65"/>
      <c r="F419" s="65"/>
    </row>
    <row r="420" spans="1:6" ht="30" x14ac:dyDescent="0.25">
      <c r="A420" s="17" t="s">
        <v>281</v>
      </c>
      <c r="B420" s="163">
        <v>2</v>
      </c>
      <c r="C420" s="27"/>
      <c r="D420" s="4"/>
      <c r="E420" s="65"/>
      <c r="F420" s="65"/>
    </row>
    <row r="421" spans="1:6" x14ac:dyDescent="0.25">
      <c r="A421" s="17" t="s">
        <v>407</v>
      </c>
      <c r="B421" s="163">
        <v>2</v>
      </c>
      <c r="C421" s="27"/>
      <c r="D421" s="4"/>
      <c r="E421" s="65"/>
      <c r="F421" s="65"/>
    </row>
    <row r="422" spans="1:6" x14ac:dyDescent="0.25">
      <c r="A422" s="17" t="s">
        <v>146</v>
      </c>
      <c r="B422" s="163">
        <v>2</v>
      </c>
      <c r="C422" s="27"/>
      <c r="D422" s="67"/>
      <c r="E422" s="65"/>
      <c r="F422" s="65"/>
    </row>
    <row r="423" spans="1:6" ht="18" x14ac:dyDescent="0.35">
      <c r="A423" s="75" t="s">
        <v>61</v>
      </c>
      <c r="B423" s="163">
        <v>2</v>
      </c>
      <c r="C423" s="210" t="str">
        <f>IF(B423=0, -5, "0")</f>
        <v>0</v>
      </c>
      <c r="D423" s="4"/>
      <c r="E423" s="65"/>
      <c r="F423" s="65"/>
    </row>
    <row r="424" spans="1:6" ht="30" x14ac:dyDescent="0.25">
      <c r="A424" s="18" t="s">
        <v>199</v>
      </c>
      <c r="B424" s="163">
        <v>2</v>
      </c>
      <c r="C424" s="27"/>
      <c r="D424" s="4"/>
      <c r="E424" s="65"/>
      <c r="F424" s="65"/>
    </row>
    <row r="425" spans="1:6" x14ac:dyDescent="0.25">
      <c r="A425" s="18" t="s">
        <v>248</v>
      </c>
      <c r="B425" s="163">
        <v>2</v>
      </c>
      <c r="C425" s="27"/>
      <c r="D425" s="4"/>
      <c r="E425" s="65"/>
      <c r="F425" s="65"/>
    </row>
    <row r="426" spans="1:6" ht="18.75" customHeight="1" x14ac:dyDescent="0.25">
      <c r="A426" s="106" t="s">
        <v>168</v>
      </c>
      <c r="B426" s="163">
        <v>2</v>
      </c>
      <c r="C426" s="211" t="str">
        <f>IF(B426=0, -5, "0")</f>
        <v>0</v>
      </c>
      <c r="D426" s="141"/>
      <c r="E426" s="166"/>
      <c r="F426" s="166"/>
    </row>
    <row r="427" spans="1:6" x14ac:dyDescent="0.25">
      <c r="A427" s="24" t="s">
        <v>83</v>
      </c>
      <c r="B427" s="163">
        <v>2</v>
      </c>
      <c r="C427" s="27"/>
      <c r="D427" s="4"/>
      <c r="E427" s="65"/>
      <c r="F427" s="65"/>
    </row>
    <row r="428" spans="1:6" ht="45" x14ac:dyDescent="0.25">
      <c r="A428" s="100" t="s">
        <v>287</v>
      </c>
      <c r="B428" s="163">
        <v>2</v>
      </c>
      <c r="C428" s="2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0.93333333333333335</v>
      </c>
    </row>
    <row r="434" spans="1:7" x14ac:dyDescent="0.25">
      <c r="A434" s="5"/>
      <c r="B434" s="6"/>
      <c r="C434" s="7"/>
      <c r="D434" s="6"/>
    </row>
    <row r="435" spans="1:7" s="160" customFormat="1" ht="18" x14ac:dyDescent="0.35">
      <c r="A435" s="268" t="s">
        <v>374</v>
      </c>
      <c r="B435" s="268"/>
      <c r="C435" s="268"/>
      <c r="D435" s="268"/>
      <c r="E435" s="268"/>
      <c r="F435" s="268"/>
    </row>
    <row r="436" spans="1:7" s="160" customFormat="1" x14ac:dyDescent="0.25">
      <c r="A436" s="188">
        <f>+B11</f>
        <v>42775</v>
      </c>
      <c r="B436" s="6"/>
      <c r="C436" s="7"/>
      <c r="D436" s="6"/>
    </row>
    <row r="437" spans="1:7" ht="18" x14ac:dyDescent="0.25">
      <c r="A437" s="266" t="s">
        <v>375</v>
      </c>
      <c r="B437" s="267"/>
      <c r="C437" s="267"/>
      <c r="D437" s="267"/>
      <c r="E437" s="267"/>
      <c r="F437" s="267"/>
    </row>
    <row r="438" spans="1:7" ht="30" x14ac:dyDescent="0.25">
      <c r="A438" s="18" t="s">
        <v>305</v>
      </c>
      <c r="B438" s="146">
        <v>2</v>
      </c>
      <c r="C438" s="146"/>
      <c r="D438" s="161"/>
      <c r="E438" s="65"/>
      <c r="F438" s="65"/>
    </row>
    <row r="439" spans="1:7" s="160" customFormat="1" ht="16.5" x14ac:dyDescent="0.25">
      <c r="A439" s="106" t="s">
        <v>369</v>
      </c>
      <c r="B439" s="163">
        <v>2</v>
      </c>
      <c r="C439" s="210" t="str">
        <f>IF(B439=0, -5, "0")</f>
        <v>0</v>
      </c>
      <c r="D439" s="161" t="s">
        <v>459</v>
      </c>
      <c r="E439" s="142"/>
      <c r="F439" s="142"/>
    </row>
    <row r="440" spans="1:7" x14ac:dyDescent="0.25">
      <c r="A440" s="162" t="s">
        <v>509</v>
      </c>
      <c r="B440" s="163">
        <v>2</v>
      </c>
      <c r="C440" s="140"/>
      <c r="D440" s="142"/>
      <c r="E440" s="143"/>
      <c r="F440" s="142"/>
    </row>
    <row r="441" spans="1:7" ht="16.5" x14ac:dyDescent="0.3">
      <c r="A441" s="47" t="s">
        <v>195</v>
      </c>
      <c r="B441" s="163">
        <v>2</v>
      </c>
      <c r="C441" s="140"/>
      <c r="D441" s="141" t="s">
        <v>460</v>
      </c>
      <c r="E441" s="143"/>
      <c r="F441" s="65"/>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6" t="s">
        <v>31</v>
      </c>
      <c r="B444" s="267"/>
      <c r="C444" s="267"/>
      <c r="D444" s="267"/>
      <c r="E444" s="267"/>
      <c r="F444" s="267"/>
    </row>
    <row r="445" spans="1:7" x14ac:dyDescent="0.25">
      <c r="A445" s="22" t="s">
        <v>3</v>
      </c>
      <c r="B445" s="146">
        <v>2</v>
      </c>
      <c r="C445" s="146"/>
      <c r="D445" s="137" t="s">
        <v>436</v>
      </c>
      <c r="E445" s="65"/>
      <c r="F445" s="65"/>
    </row>
    <row r="446" spans="1:7" x14ac:dyDescent="0.25">
      <c r="A446" s="31" t="s">
        <v>30</v>
      </c>
      <c r="B446" s="163">
        <v>2</v>
      </c>
      <c r="C446" s="146"/>
      <c r="D446" s="137"/>
      <c r="E446" s="65"/>
      <c r="F446" s="65"/>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2</v>
      </c>
      <c r="C456" s="146"/>
      <c r="D456" s="161"/>
      <c r="E456" s="65"/>
      <c r="F456" s="65"/>
    </row>
    <row r="457" spans="1:6" ht="30" x14ac:dyDescent="0.25">
      <c r="A457" s="31" t="s">
        <v>245</v>
      </c>
      <c r="B457" s="163">
        <v>1</v>
      </c>
      <c r="C457" s="146"/>
      <c r="D457" s="149" t="s">
        <v>461</v>
      </c>
      <c r="E457" s="65"/>
      <c r="F457" s="65"/>
    </row>
    <row r="458" spans="1:6" ht="17.25" customHeight="1" x14ac:dyDescent="0.25">
      <c r="A458" s="31" t="s">
        <v>86</v>
      </c>
      <c r="B458" s="163">
        <v>2</v>
      </c>
      <c r="C458" s="140"/>
      <c r="D458" s="155"/>
      <c r="E458" s="143"/>
      <c r="F458" s="65"/>
    </row>
    <row r="459" spans="1:6" x14ac:dyDescent="0.25">
      <c r="A459" s="31" t="s">
        <v>16</v>
      </c>
      <c r="B459" s="163">
        <v>2</v>
      </c>
      <c r="C459" s="146"/>
      <c r="D459" s="149"/>
      <c r="E459" s="65"/>
      <c r="F459" s="65"/>
    </row>
    <row r="460" spans="1:6" ht="39.75" customHeight="1" x14ac:dyDescent="0.25">
      <c r="A460" s="115" t="s">
        <v>287</v>
      </c>
      <c r="B460" s="163">
        <v>2</v>
      </c>
      <c r="C460" s="147"/>
      <c r="D460" s="248">
        <v>1</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40">
        <v>1</v>
      </c>
      <c r="C466" s="140"/>
      <c r="D466" s="155" t="s">
        <v>462</v>
      </c>
      <c r="E466" s="143"/>
      <c r="F466" s="65"/>
    </row>
    <row r="467" spans="1:7" ht="18" customHeight="1" x14ac:dyDescent="0.3">
      <c r="A467" s="174" t="s">
        <v>306</v>
      </c>
      <c r="B467" s="164">
        <v>2</v>
      </c>
      <c r="C467" s="211" t="str">
        <f>IF(B467=0, -5, "0")</f>
        <v>0</v>
      </c>
      <c r="D467" s="141"/>
      <c r="E467" s="30"/>
      <c r="F467" s="65"/>
      <c r="G467" s="165"/>
    </row>
    <row r="468" spans="1:7" ht="30" x14ac:dyDescent="0.25">
      <c r="A468" s="31" t="s">
        <v>196</v>
      </c>
      <c r="B468" s="164">
        <v>2</v>
      </c>
      <c r="C468" s="140"/>
      <c r="D468" s="155"/>
      <c r="E468" s="143"/>
      <c r="F468" s="65"/>
    </row>
    <row r="469" spans="1:7" ht="45" x14ac:dyDescent="0.25">
      <c r="A469" s="31" t="s">
        <v>287</v>
      </c>
      <c r="B469" s="164">
        <v>1</v>
      </c>
      <c r="C469" s="147"/>
      <c r="D469" s="131">
        <v>0.9</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ht="30" x14ac:dyDescent="0.25">
      <c r="A475" s="18" t="s">
        <v>9</v>
      </c>
      <c r="B475" s="146" t="s">
        <v>34</v>
      </c>
      <c r="C475" s="146"/>
      <c r="D475" s="161" t="s">
        <v>463</v>
      </c>
      <c r="E475" s="65"/>
      <c r="F475" s="65"/>
    </row>
    <row r="476" spans="1:7" ht="36" x14ac:dyDescent="0.35">
      <c r="A476" s="82" t="s">
        <v>274</v>
      </c>
      <c r="B476" s="163" t="s">
        <v>34</v>
      </c>
      <c r="C476" s="210" t="str">
        <f>IF(B476=0, -5, "0")</f>
        <v>0</v>
      </c>
      <c r="D476" s="161"/>
      <c r="E476" s="65"/>
      <c r="F476" s="65"/>
    </row>
    <row r="477" spans="1:7" ht="36" x14ac:dyDescent="0.35">
      <c r="A477" s="82" t="s">
        <v>106</v>
      </c>
      <c r="B477" s="163" t="s">
        <v>34</v>
      </c>
      <c r="C477" s="210" t="str">
        <f>IF(B477=0, -5, "0")</f>
        <v>0</v>
      </c>
      <c r="D477" s="161" t="s">
        <v>464</v>
      </c>
      <c r="E477" s="65"/>
      <c r="F477" s="65"/>
    </row>
    <row r="478" spans="1:7" x14ac:dyDescent="0.25">
      <c r="A478" s="17" t="s">
        <v>179</v>
      </c>
      <c r="B478" s="163">
        <v>2</v>
      </c>
      <c r="C478" s="146"/>
      <c r="D478" s="161"/>
      <c r="E478" s="65"/>
      <c r="F478" s="65"/>
    </row>
    <row r="479" spans="1:7" x14ac:dyDescent="0.25">
      <c r="A479" s="18" t="s">
        <v>275</v>
      </c>
      <c r="B479" s="163" t="s">
        <v>34</v>
      </c>
      <c r="C479" s="146"/>
      <c r="D479" s="138"/>
      <c r="E479" s="4"/>
      <c r="F479" s="65"/>
    </row>
    <row r="480" spans="1:7" ht="27.75" customHeight="1" x14ac:dyDescent="0.25">
      <c r="A480" s="18" t="s">
        <v>49</v>
      </c>
      <c r="B480" s="163" t="s">
        <v>34</v>
      </c>
      <c r="C480" s="146"/>
      <c r="D480" s="161"/>
      <c r="E480" s="65"/>
      <c r="F480" s="65"/>
    </row>
    <row r="481" spans="1:14" x14ac:dyDescent="0.25">
      <c r="A481" s="18" t="s">
        <v>258</v>
      </c>
      <c r="B481" s="163">
        <v>2</v>
      </c>
      <c r="C481" s="146"/>
      <c r="D481" s="161"/>
      <c r="E481" s="65"/>
      <c r="F481" s="65"/>
    </row>
    <row r="482" spans="1:14" ht="26.25" customHeight="1" x14ac:dyDescent="0.25">
      <c r="A482" s="24" t="s">
        <v>120</v>
      </c>
      <c r="B482" s="163">
        <v>2</v>
      </c>
      <c r="C482" s="146"/>
      <c r="D482" s="161" t="s">
        <v>465</v>
      </c>
      <c r="E482" s="65"/>
      <c r="F482" s="65"/>
    </row>
    <row r="483" spans="1:14" x14ac:dyDescent="0.25">
      <c r="A483" s="18" t="s">
        <v>88</v>
      </c>
      <c r="B483" s="163">
        <v>2</v>
      </c>
      <c r="C483" s="146"/>
      <c r="D483" s="161"/>
      <c r="E483" s="65"/>
      <c r="F483" s="65"/>
    </row>
    <row r="484" spans="1:14" ht="30" x14ac:dyDescent="0.25">
      <c r="A484" s="17" t="s">
        <v>257</v>
      </c>
      <c r="B484" s="163">
        <v>2</v>
      </c>
      <c r="C484" s="146"/>
      <c r="D484" s="161" t="s">
        <v>466</v>
      </c>
      <c r="E484" s="65"/>
      <c r="F484" s="65"/>
      <c r="H484" s="160"/>
      <c r="I484" s="160"/>
      <c r="J484" s="160"/>
      <c r="K484" s="160"/>
      <c r="L484" s="160"/>
      <c r="M484" s="160"/>
      <c r="N484" s="160"/>
    </row>
    <row r="485" spans="1:14" ht="30" x14ac:dyDescent="0.25">
      <c r="A485" s="17" t="s">
        <v>210</v>
      </c>
      <c r="B485" s="163" t="s">
        <v>34</v>
      </c>
      <c r="C485" s="146"/>
      <c r="D485" s="161"/>
      <c r="E485" s="65"/>
      <c r="F485" s="65"/>
      <c r="H485" s="160"/>
      <c r="I485" s="160"/>
      <c r="J485" s="160"/>
      <c r="K485" s="160"/>
      <c r="L485" s="160"/>
      <c r="M485" s="160"/>
      <c r="N485" s="160"/>
    </row>
    <row r="486" spans="1:14" s="160" customFormat="1" x14ac:dyDescent="0.25">
      <c r="A486" s="187" t="s">
        <v>370</v>
      </c>
      <c r="B486" s="163" t="s">
        <v>34</v>
      </c>
      <c r="C486" s="163"/>
      <c r="D486" s="161"/>
      <c r="E486" s="142"/>
      <c r="F486" s="142"/>
    </row>
    <row r="487" spans="1:14" x14ac:dyDescent="0.25">
      <c r="A487" s="99" t="s">
        <v>408</v>
      </c>
      <c r="B487" s="163" t="s">
        <v>34</v>
      </c>
      <c r="C487" s="142"/>
      <c r="D487" s="142"/>
      <c r="E487" s="142"/>
      <c r="F487" s="142"/>
      <c r="G487" s="165"/>
      <c r="H487" s="160"/>
      <c r="J487" s="160"/>
      <c r="K487" s="160"/>
      <c r="L487" s="160"/>
      <c r="M487" s="160"/>
      <c r="N487" s="160"/>
    </row>
    <row r="488" spans="1:14" ht="36" customHeight="1" x14ac:dyDescent="0.25">
      <c r="A488" s="99" t="s">
        <v>409</v>
      </c>
      <c r="B488" s="163" t="s">
        <v>34</v>
      </c>
      <c r="C488" s="170"/>
      <c r="D488" s="168"/>
      <c r="E488" s="169"/>
      <c r="F488" s="169"/>
      <c r="H488" s="160"/>
      <c r="I488" s="160"/>
      <c r="J488" s="160"/>
      <c r="K488" s="160"/>
      <c r="L488" s="160"/>
      <c r="M488" s="160"/>
      <c r="N488" s="160"/>
    </row>
    <row r="489" spans="1:14" ht="45" x14ac:dyDescent="0.25">
      <c r="A489" s="99" t="s">
        <v>410</v>
      </c>
      <c r="B489" s="163" t="s">
        <v>34</v>
      </c>
      <c r="C489" s="147"/>
      <c r="D489" s="168"/>
      <c r="E489" s="142"/>
      <c r="F489" s="142"/>
      <c r="H489" s="160"/>
      <c r="I489" s="160"/>
      <c r="J489" s="160"/>
      <c r="K489" s="160"/>
      <c r="L489" s="160"/>
      <c r="M489" s="160"/>
      <c r="N489" s="160"/>
    </row>
    <row r="490" spans="1:14" s="160" customFormat="1" ht="45" x14ac:dyDescent="0.25">
      <c r="A490" s="99" t="s">
        <v>287</v>
      </c>
      <c r="B490" s="163" t="s">
        <v>34</v>
      </c>
      <c r="C490" s="147"/>
      <c r="D490" s="171"/>
      <c r="E490" s="101"/>
      <c r="F490" s="101"/>
    </row>
    <row r="491" spans="1:14" x14ac:dyDescent="0.25">
      <c r="A491" s="19" t="s">
        <v>38</v>
      </c>
      <c r="B491" s="19"/>
      <c r="C491" s="19"/>
      <c r="D491" s="19">
        <f>SUM(B475:C489)</f>
        <v>10</v>
      </c>
      <c r="H491" s="160"/>
      <c r="I491" s="160"/>
      <c r="J491" s="160"/>
      <c r="K491" s="160"/>
      <c r="L491" s="160"/>
      <c r="M491" s="160"/>
      <c r="N491" s="160"/>
    </row>
    <row r="492" spans="1:14" x14ac:dyDescent="0.25">
      <c r="A492" s="19" t="s">
        <v>37</v>
      </c>
      <c r="B492" s="20"/>
      <c r="C492" s="21"/>
      <c r="D492" s="62">
        <f>D491/(COUNT(B475:C489)*2)</f>
        <v>1</v>
      </c>
      <c r="H492" s="160"/>
      <c r="I492" s="160"/>
      <c r="J492" s="160"/>
      <c r="K492" s="160"/>
      <c r="L492" s="160"/>
      <c r="M492" s="160"/>
      <c r="N492" s="160"/>
    </row>
    <row r="493" spans="1:14" x14ac:dyDescent="0.25">
      <c r="A493" s="9"/>
      <c r="B493" s="6"/>
      <c r="C493" s="7"/>
      <c r="D493" s="6"/>
      <c r="H493" s="160"/>
      <c r="I493" s="160"/>
      <c r="J493" s="160"/>
      <c r="K493" s="160"/>
      <c r="L493" s="160"/>
      <c r="M493" s="160"/>
      <c r="N493" s="160"/>
    </row>
    <row r="494" spans="1:14" ht="18" x14ac:dyDescent="0.35">
      <c r="A494" s="268" t="s">
        <v>152</v>
      </c>
      <c r="B494" s="268"/>
      <c r="C494" s="268"/>
      <c r="D494" s="268"/>
      <c r="E494" s="268"/>
      <c r="F494" s="268"/>
      <c r="H494" s="160"/>
      <c r="I494" s="160"/>
      <c r="J494" s="160"/>
      <c r="K494" s="160"/>
      <c r="L494" s="160"/>
      <c r="M494" s="160"/>
      <c r="N494" s="160"/>
    </row>
    <row r="495" spans="1:14" x14ac:dyDescent="0.25">
      <c r="A495" s="9"/>
      <c r="B495" s="6"/>
      <c r="C495" s="7"/>
      <c r="D495" s="6"/>
      <c r="H495" s="160"/>
      <c r="I495" s="160"/>
      <c r="J495" s="160"/>
      <c r="K495" s="160"/>
      <c r="L495" s="160"/>
      <c r="M495" s="160"/>
      <c r="N495" s="160"/>
    </row>
    <row r="496" spans="1:14" ht="30" x14ac:dyDescent="0.25">
      <c r="A496" s="17" t="s">
        <v>169</v>
      </c>
      <c r="B496" s="146" t="s">
        <v>34</v>
      </c>
      <c r="C496" s="146"/>
      <c r="D496" s="144"/>
      <c r="E496" s="65"/>
      <c r="F496" s="65"/>
      <c r="H496" s="160"/>
      <c r="I496" s="160"/>
      <c r="J496" s="160"/>
      <c r="K496" s="160"/>
      <c r="L496" s="160"/>
      <c r="M496" s="160"/>
      <c r="N496" s="160"/>
    </row>
    <row r="497" spans="1:6" x14ac:dyDescent="0.25">
      <c r="A497" s="18" t="s">
        <v>58</v>
      </c>
      <c r="B497" s="163">
        <v>2</v>
      </c>
      <c r="C497" s="146"/>
      <c r="D497" s="137"/>
      <c r="E497" s="65"/>
      <c r="F497" s="65"/>
    </row>
    <row r="498" spans="1:6" ht="16.5" x14ac:dyDescent="0.35">
      <c r="A498" s="116" t="s">
        <v>121</v>
      </c>
      <c r="B498" s="163" t="s">
        <v>34</v>
      </c>
      <c r="C498" s="210" t="str">
        <f>IF(B498=0, -5, "0")</f>
        <v>0</v>
      </c>
      <c r="D498" s="137"/>
      <c r="E498" s="65"/>
      <c r="F498" s="65"/>
    </row>
    <row r="499" spans="1:6" ht="45" x14ac:dyDescent="0.3">
      <c r="A499" s="122" t="s">
        <v>287</v>
      </c>
      <c r="B499" s="163" t="s">
        <v>34</v>
      </c>
      <c r="C499" s="146"/>
      <c r="D499" s="137"/>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0.98461538461538467</v>
      </c>
    </row>
    <row r="504" spans="1:6" ht="27.75" customHeight="1" x14ac:dyDescent="0.3">
      <c r="A504" s="70" t="s">
        <v>47</v>
      </c>
      <c r="B504" s="71"/>
      <c r="C504" s="72"/>
      <c r="D504" s="73">
        <f>SUM(D500,D491,D461,D451,D402,D349,D321,D40,D470,D288,D245,D149,D432,D189,D96)</f>
        <v>486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0.92045454545454541</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456:B460 B367:B378 B27:B36 B58:B80 B102:B109 B85:B92 B46:B53 B138:B145 B167:B185 B114:B133 B195:B205 B210:B228 B251:B262 B233:B241 B267:B284 B155:B162 B306:B317 B294:B301 B327:B335 B340:B345 B383:B387 B355:B362 B392:B398 B438:B441 B445:B447 B408:B414 B419:B428 B466:B469 B496:B499 B475:B490">
      <formula1>Liste</formula1>
    </dataValidation>
  </dataValidations>
  <pageMargins left="0.7" right="0.7" top="0.75" bottom="0.75" header="0.3" footer="0.3"/>
  <pageSetup paperSize="9" scale="36" orientation="portrait" horizontalDpi="4294967293" r:id="rId1"/>
  <rowBreaks count="5" manualBreakCount="5">
    <brk id="82" max="16383" man="1"/>
    <brk id="151" max="16383" man="1"/>
    <brk id="247" max="16383" man="1"/>
    <brk id="350" max="16383" man="1"/>
    <brk id="463"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64" zoomScale="90" zoomScaleSheetLayoutView="90" workbookViewId="0">
      <selection activeCell="D172" sqref="D172:D173"/>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125"/>
      <c r="E2" s="125"/>
      <c r="F2" s="125"/>
      <c r="G2" s="125"/>
      <c r="H2" s="125"/>
      <c r="I2" s="125"/>
    </row>
    <row r="3" spans="1:9" s="35" customFormat="1" ht="24" x14ac:dyDescent="0.45">
      <c r="A3" s="34"/>
      <c r="B3" s="51">
        <v>2</v>
      </c>
      <c r="D3" s="125"/>
      <c r="E3" s="125"/>
      <c r="F3" s="125"/>
      <c r="G3" s="125"/>
      <c r="H3" s="125"/>
      <c r="I3" s="125"/>
    </row>
    <row r="4" spans="1:9" s="35" customFormat="1" ht="16.5" customHeight="1" x14ac:dyDescent="0.45">
      <c r="A4" s="34"/>
      <c r="B4" s="51" t="s">
        <v>34</v>
      </c>
      <c r="D4" s="36"/>
      <c r="E4" s="125"/>
      <c r="F4" s="125"/>
      <c r="G4" s="125"/>
      <c r="H4" s="125"/>
      <c r="I4" s="125"/>
    </row>
    <row r="5" spans="1:9" s="35" customFormat="1" ht="16.5" customHeight="1" x14ac:dyDescent="0.45">
      <c r="A5" s="34"/>
      <c r="D5" s="125"/>
      <c r="E5" s="125"/>
      <c r="F5" s="125"/>
      <c r="G5" s="125"/>
      <c r="H5" s="125"/>
      <c r="I5" s="125"/>
    </row>
    <row r="6" spans="1:9" s="35" customFormat="1" ht="37.5" customHeight="1" x14ac:dyDescent="0.45">
      <c r="A6" s="273" t="s">
        <v>52</v>
      </c>
      <c r="B6" s="273"/>
      <c r="C6" s="273"/>
      <c r="D6" s="273"/>
      <c r="E6" s="273"/>
      <c r="F6" s="273"/>
      <c r="G6" s="125"/>
      <c r="H6" s="125"/>
      <c r="I6" s="125"/>
    </row>
    <row r="7" spans="1:9" s="35" customFormat="1" ht="21.75" customHeight="1" x14ac:dyDescent="0.45">
      <c r="A7" s="274" t="str">
        <f>'A1 Exploitation'!A8:F8</f>
        <v>Ksar Said</v>
      </c>
      <c r="B7" s="274"/>
      <c r="C7" s="274"/>
      <c r="D7" s="274"/>
      <c r="E7" s="274"/>
      <c r="F7" s="274"/>
      <c r="G7" s="125"/>
      <c r="H7" s="125"/>
      <c r="I7" s="125"/>
    </row>
    <row r="8" spans="1:9" s="35" customFormat="1" ht="24" x14ac:dyDescent="0.45">
      <c r="A8" s="37" t="s">
        <v>44</v>
      </c>
      <c r="B8" s="297" t="str">
        <f>'A1 Exploitation'!B9:F9</f>
        <v>Mme Meriam CHOUCHENE- Mme Sameh SLAIMI</v>
      </c>
      <c r="C8" s="297"/>
      <c r="D8" s="297"/>
      <c r="E8" s="297"/>
      <c r="F8" s="297"/>
      <c r="G8" s="125"/>
      <c r="H8" s="125"/>
      <c r="I8" s="125"/>
    </row>
    <row r="9" spans="1:9" s="35" customFormat="1" ht="24" x14ac:dyDescent="0.45">
      <c r="A9" s="38" t="s">
        <v>46</v>
      </c>
      <c r="B9" s="298" t="str">
        <f>'A1 Exploitation'!B10:F10</f>
        <v>Chefs rayons</v>
      </c>
      <c r="C9" s="298"/>
      <c r="D9" s="298"/>
      <c r="E9" s="298"/>
      <c r="F9" s="298"/>
      <c r="G9" s="125"/>
      <c r="H9" s="125"/>
      <c r="I9" s="125"/>
    </row>
    <row r="10" spans="1:9" s="35" customFormat="1" ht="24" x14ac:dyDescent="0.45">
      <c r="A10" s="37" t="s">
        <v>45</v>
      </c>
      <c r="B10" s="295">
        <f>'A1 Exploitation'!B11:F11</f>
        <v>42775</v>
      </c>
      <c r="C10" s="295"/>
      <c r="D10" s="295"/>
      <c r="E10" s="295"/>
      <c r="F10" s="295"/>
      <c r="G10" s="125"/>
      <c r="H10" s="125"/>
      <c r="I10" s="125"/>
    </row>
    <row r="11" spans="1:9" s="35" customFormat="1" ht="24" x14ac:dyDescent="0.45">
      <c r="A11" s="37" t="s">
        <v>341</v>
      </c>
      <c r="B11" s="287">
        <f>D198</f>
        <v>0.8125</v>
      </c>
      <c r="C11" s="287"/>
      <c r="D11" s="287"/>
      <c r="E11" s="287"/>
      <c r="F11" s="287"/>
      <c r="G11" s="125"/>
      <c r="H11" s="125"/>
      <c r="I11" s="125"/>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66" x14ac:dyDescent="0.3">
      <c r="A20" s="40" t="s">
        <v>164</v>
      </c>
      <c r="B20" s="214">
        <v>0</v>
      </c>
      <c r="C20" s="214"/>
      <c r="D20" s="215" t="s">
        <v>468</v>
      </c>
      <c r="E20" s="215" t="s">
        <v>469</v>
      </c>
      <c r="F20" s="214"/>
    </row>
    <row r="21" spans="1:6" ht="33" x14ac:dyDescent="0.3">
      <c r="A21" s="86" t="s">
        <v>236</v>
      </c>
      <c r="B21" s="214">
        <v>1</v>
      </c>
      <c r="C21" s="214"/>
      <c r="D21" s="215" t="s">
        <v>470</v>
      </c>
      <c r="E21" s="214"/>
      <c r="F21" s="214"/>
    </row>
    <row r="22" spans="1:6" x14ac:dyDescent="0.3">
      <c r="A22" s="290" t="s">
        <v>38</v>
      </c>
      <c r="B22" s="291"/>
      <c r="C22" s="292"/>
      <c r="D22" s="126">
        <f>SUM(B17:C21)</f>
        <v>6</v>
      </c>
    </row>
    <row r="23" spans="1:6" x14ac:dyDescent="0.3">
      <c r="A23" s="284" t="s">
        <v>342</v>
      </c>
      <c r="B23" s="285"/>
      <c r="C23" s="286"/>
      <c r="D23" s="64">
        <f>D22/(COUNT(B17:C21)*2)</f>
        <v>0.6</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ht="33" x14ac:dyDescent="0.3">
      <c r="A28" s="40" t="s">
        <v>327</v>
      </c>
      <c r="B28" s="214">
        <v>1</v>
      </c>
      <c r="C28" s="214"/>
      <c r="D28" s="215" t="s">
        <v>471</v>
      </c>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84" t="s">
        <v>38</v>
      </c>
      <c r="B32" s="285"/>
      <c r="C32" s="286"/>
      <c r="D32" s="124">
        <f>SUM(B26:C31)</f>
        <v>11</v>
      </c>
    </row>
    <row r="33" spans="1:6" x14ac:dyDescent="0.3">
      <c r="A33" s="284" t="s">
        <v>342</v>
      </c>
      <c r="B33" s="285"/>
      <c r="C33" s="286"/>
      <c r="D33" s="64">
        <f>D32/(COUNT(B26:C31)*2)</f>
        <v>0.91666666666666663</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84" t="s">
        <v>38</v>
      </c>
      <c r="B41" s="285"/>
      <c r="C41" s="286"/>
      <c r="D41" s="124">
        <f>SUM(B36:C40)</f>
        <v>10</v>
      </c>
      <c r="E41" s="36"/>
      <c r="F41" s="36"/>
    </row>
    <row r="42" spans="1:6" s="49" customFormat="1" x14ac:dyDescent="0.3">
      <c r="A42" s="284" t="s">
        <v>342</v>
      </c>
      <c r="B42" s="285"/>
      <c r="C42" s="286"/>
      <c r="D42" s="64">
        <f>D41/(COUNT(B36:C40)*2)</f>
        <v>1</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84" t="s">
        <v>38</v>
      </c>
      <c r="B51" s="285"/>
      <c r="C51" s="286"/>
      <c r="D51" s="124">
        <f>SUM(B45:C50)</f>
        <v>12</v>
      </c>
    </row>
    <row r="52" spans="1:6" x14ac:dyDescent="0.3">
      <c r="A52" s="284" t="s">
        <v>342</v>
      </c>
      <c r="B52" s="285"/>
      <c r="C52" s="286"/>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ht="99" x14ac:dyDescent="0.3">
      <c r="A57" s="50" t="s">
        <v>282</v>
      </c>
      <c r="B57" s="214">
        <v>0</v>
      </c>
      <c r="C57" s="214"/>
      <c r="D57" s="233" t="s">
        <v>472</v>
      </c>
      <c r="E57" s="233" t="s">
        <v>473</v>
      </c>
      <c r="F57" s="214"/>
    </row>
    <row r="58" spans="1:6" ht="66" x14ac:dyDescent="0.3">
      <c r="A58" s="50" t="s">
        <v>101</v>
      </c>
      <c r="B58" s="214">
        <v>1</v>
      </c>
      <c r="C58" s="214"/>
      <c r="D58" s="215" t="s">
        <v>474</v>
      </c>
      <c r="E58" s="214"/>
      <c r="F58" s="214"/>
    </row>
    <row r="59" spans="1:6" ht="36" x14ac:dyDescent="0.35">
      <c r="A59" s="82" t="s">
        <v>249</v>
      </c>
      <c r="B59" s="214">
        <v>2</v>
      </c>
      <c r="C59" s="241" t="str">
        <f>IF(B59=0, -5, "0")</f>
        <v>0</v>
      </c>
      <c r="D59" s="215" t="s">
        <v>475</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84" t="s">
        <v>38</v>
      </c>
      <c r="B62" s="285"/>
      <c r="C62" s="286"/>
      <c r="D62" s="124">
        <f>SUM(B55:C61)</f>
        <v>11</v>
      </c>
    </row>
    <row r="63" spans="1:6" x14ac:dyDescent="0.3">
      <c r="A63" s="284" t="s">
        <v>342</v>
      </c>
      <c r="B63" s="285"/>
      <c r="C63" s="286"/>
      <c r="D63" s="64">
        <f>D62/(COUNT(B55:C61)*2)</f>
        <v>0.7857142857142857</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2</v>
      </c>
      <c r="C66" s="221"/>
      <c r="D66" s="222"/>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2</v>
      </c>
      <c r="C74" s="241" t="str">
        <f>IF(B74=0, -5, "0")</f>
        <v>0</v>
      </c>
      <c r="D74" s="215" t="s">
        <v>476</v>
      </c>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15" t="s">
        <v>477</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84" t="s">
        <v>38</v>
      </c>
      <c r="B83" s="285"/>
      <c r="C83" s="286"/>
      <c r="D83" s="124">
        <f>SUM(B66:C82)</f>
        <v>22</v>
      </c>
    </row>
    <row r="84" spans="1:6" x14ac:dyDescent="0.3">
      <c r="A84" s="284" t="s">
        <v>342</v>
      </c>
      <c r="B84" s="285"/>
      <c r="C84" s="286"/>
      <c r="D84" s="64">
        <f>D83/(COUNT(B66:C82)*2)</f>
        <v>1</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251" t="s">
        <v>478</v>
      </c>
      <c r="E92" s="214"/>
      <c r="F92" s="214"/>
    </row>
    <row r="93" spans="1:6" ht="18" x14ac:dyDescent="0.35">
      <c r="A93" s="75" t="s">
        <v>266</v>
      </c>
      <c r="B93" s="230">
        <v>2</v>
      </c>
      <c r="C93" s="231" t="str">
        <f>IF(B93=0, -5, "0")</f>
        <v>0</v>
      </c>
      <c r="D93" s="215" t="s">
        <v>436</v>
      </c>
      <c r="E93" s="214"/>
      <c r="F93" s="214"/>
    </row>
    <row r="94" spans="1:6" ht="99" x14ac:dyDescent="0.3">
      <c r="A94" s="47" t="s">
        <v>182</v>
      </c>
      <c r="B94" s="230">
        <v>0</v>
      </c>
      <c r="C94" s="214"/>
      <c r="D94" s="233" t="s">
        <v>479</v>
      </c>
      <c r="E94" s="215" t="s">
        <v>480</v>
      </c>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c r="E98" s="214"/>
      <c r="F98" s="214"/>
    </row>
    <row r="99" spans="1:6" ht="18" x14ac:dyDescent="0.35">
      <c r="A99" s="87" t="s">
        <v>344</v>
      </c>
      <c r="B99" s="230">
        <v>2</v>
      </c>
      <c r="C99" s="241" t="str">
        <f>IF(B99=0, -5, "0")</f>
        <v>0</v>
      </c>
      <c r="D99" s="215"/>
      <c r="E99" s="214"/>
      <c r="F99" s="214"/>
    </row>
    <row r="100" spans="1:6" x14ac:dyDescent="0.3">
      <c r="A100" s="93" t="s">
        <v>263</v>
      </c>
      <c r="B100" s="230">
        <v>2</v>
      </c>
      <c r="C100" s="214"/>
      <c r="D100" s="215"/>
      <c r="E100" s="214"/>
      <c r="F100" s="214"/>
    </row>
    <row r="101" spans="1:6" x14ac:dyDescent="0.3">
      <c r="A101" s="284" t="s">
        <v>38</v>
      </c>
      <c r="B101" s="285"/>
      <c r="C101" s="286"/>
      <c r="D101" s="124">
        <f>SUM(B87:C100)</f>
        <v>26</v>
      </c>
    </row>
    <row r="102" spans="1:6" x14ac:dyDescent="0.3">
      <c r="A102" s="284" t="s">
        <v>342</v>
      </c>
      <c r="B102" s="285"/>
      <c r="C102" s="286"/>
      <c r="D102" s="64">
        <f>D101/(COUNT(B87:C100)*2)</f>
        <v>0.9285714285714286</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84" t="s">
        <v>38</v>
      </c>
      <c r="B117" s="285"/>
      <c r="C117" s="286"/>
      <c r="D117" s="124">
        <f>SUM(B106:C116)</f>
        <v>22</v>
      </c>
      <c r="E117" s="36"/>
      <c r="F117" s="36"/>
    </row>
    <row r="118" spans="1:6" s="49" customFormat="1" x14ac:dyDescent="0.3">
      <c r="A118" s="284" t="s">
        <v>342</v>
      </c>
      <c r="B118" s="285"/>
      <c r="C118" s="286"/>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ht="33" x14ac:dyDescent="0.3">
      <c r="A121" s="86" t="s">
        <v>322</v>
      </c>
      <c r="B121" s="231">
        <v>1</v>
      </c>
      <c r="C121" s="214"/>
      <c r="D121" s="233" t="s">
        <v>481</v>
      </c>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482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84" t="s">
        <v>38</v>
      </c>
      <c r="B132" s="285"/>
      <c r="C132" s="286"/>
      <c r="D132" s="124">
        <f>SUM(B121:C131)</f>
        <v>21</v>
      </c>
    </row>
    <row r="133" spans="1:6" x14ac:dyDescent="0.3">
      <c r="A133" s="284" t="s">
        <v>342</v>
      </c>
      <c r="B133" s="285"/>
      <c r="C133" s="286"/>
      <c r="D133" s="62">
        <f>D132/(COUNT(B121:C131)*2)</f>
        <v>0.95454545454545459</v>
      </c>
    </row>
    <row r="134" spans="1:6" s="49" customFormat="1" x14ac:dyDescent="0.3">
      <c r="A134" s="53"/>
      <c r="B134" s="54"/>
      <c r="C134" s="54"/>
      <c r="D134" s="60"/>
    </row>
    <row r="135" spans="1:6" ht="24.75" customHeight="1" x14ac:dyDescent="0.4">
      <c r="A135" s="293" t="s">
        <v>78</v>
      </c>
      <c r="B135" s="294"/>
      <c r="C135" s="294"/>
      <c r="D135" s="294"/>
      <c r="E135" s="294"/>
      <c r="F135" s="294"/>
    </row>
    <row r="136" spans="1:6" ht="19.5" x14ac:dyDescent="0.4">
      <c r="A136" s="50" t="s">
        <v>349</v>
      </c>
      <c r="B136" s="230">
        <v>2</v>
      </c>
      <c r="C136" s="221"/>
      <c r="D136" s="223"/>
      <c r="E136" s="214"/>
      <c r="F136" s="214"/>
    </row>
    <row r="137" spans="1:6" ht="18" x14ac:dyDescent="0.35">
      <c r="A137" s="75" t="s">
        <v>140</v>
      </c>
      <c r="B137" s="230">
        <v>2</v>
      </c>
      <c r="C137" s="243" t="str">
        <f>IF(B137=0, -5, "0")</f>
        <v>0</v>
      </c>
      <c r="D137" s="235"/>
      <c r="E137" s="214"/>
      <c r="F137" s="214"/>
    </row>
    <row r="138" spans="1:6" x14ac:dyDescent="0.3">
      <c r="A138" s="48" t="s">
        <v>324</v>
      </c>
      <c r="B138" s="230">
        <v>2</v>
      </c>
      <c r="C138" s="215"/>
      <c r="D138" s="235"/>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484</v>
      </c>
      <c r="E143" s="214"/>
      <c r="F143" s="214"/>
    </row>
    <row r="144" spans="1:6" ht="33.75" x14ac:dyDescent="0.35">
      <c r="A144" s="75" t="s">
        <v>218</v>
      </c>
      <c r="B144" s="230">
        <v>2</v>
      </c>
      <c r="C144" s="243" t="str">
        <f>IF(B144=0, -5, "0")</f>
        <v>0</v>
      </c>
      <c r="D144" s="252" t="s">
        <v>485</v>
      </c>
      <c r="E144" s="214"/>
      <c r="F144" s="214"/>
    </row>
    <row r="145" spans="1:6" x14ac:dyDescent="0.3">
      <c r="A145" s="50" t="s">
        <v>104</v>
      </c>
      <c r="B145" s="230">
        <v>1</v>
      </c>
      <c r="C145" s="215"/>
      <c r="D145" s="252" t="s">
        <v>486</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84" t="s">
        <v>38</v>
      </c>
      <c r="B148" s="285"/>
      <c r="C148" s="286"/>
      <c r="D148" s="124">
        <f>SUM(B136:C147)</f>
        <v>22</v>
      </c>
    </row>
    <row r="149" spans="1:6" x14ac:dyDescent="0.3">
      <c r="A149" s="284" t="s">
        <v>342</v>
      </c>
      <c r="B149" s="285"/>
      <c r="C149" s="286"/>
      <c r="D149" s="64">
        <f>D148/(COUNT(B136:C147)*2)</f>
        <v>0.91666666666666663</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33.75" x14ac:dyDescent="0.35">
      <c r="A154" s="75" t="s">
        <v>353</v>
      </c>
      <c r="B154" s="214">
        <v>0</v>
      </c>
      <c r="C154" s="241">
        <f>IF(B154=0, -5, "0")</f>
        <v>-5</v>
      </c>
      <c r="D154" s="215" t="s">
        <v>487</v>
      </c>
      <c r="E154" s="215" t="s">
        <v>488</v>
      </c>
      <c r="F154" s="214"/>
    </row>
    <row r="155" spans="1:6" ht="18" x14ac:dyDescent="0.35">
      <c r="A155" s="75" t="s">
        <v>354</v>
      </c>
      <c r="B155" s="214">
        <v>2</v>
      </c>
      <c r="C155" s="241" t="str">
        <f>IF(B155=0, -5, "0")</f>
        <v>0</v>
      </c>
      <c r="D155" s="215"/>
      <c r="E155" s="214"/>
      <c r="F155" s="214"/>
    </row>
    <row r="156" spans="1:6" ht="33.75" x14ac:dyDescent="0.35">
      <c r="A156" s="75" t="s">
        <v>355</v>
      </c>
      <c r="B156" s="214">
        <v>0</v>
      </c>
      <c r="C156" s="241">
        <f>IF(B156=0, -5, "0")</f>
        <v>-5</v>
      </c>
      <c r="D156" s="215" t="s">
        <v>489</v>
      </c>
      <c r="E156" s="214" t="s">
        <v>490</v>
      </c>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84" t="s">
        <v>38</v>
      </c>
      <c r="B160" s="291"/>
      <c r="C160" s="292"/>
      <c r="D160" s="181">
        <f>SUM(B152:C159)</f>
        <v>2</v>
      </c>
    </row>
    <row r="161" spans="1:6" x14ac:dyDescent="0.3">
      <c r="A161" s="284" t="s">
        <v>342</v>
      </c>
      <c r="B161" s="285"/>
      <c r="C161" s="286"/>
      <c r="D161" s="64">
        <f>D160/(COUNT(B152:C159)*2)</f>
        <v>0.1</v>
      </c>
    </row>
    <row r="162" spans="1:6" s="49" customFormat="1" ht="28.15" customHeigh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ht="82.5" x14ac:dyDescent="0.3">
      <c r="A165" s="40" t="s">
        <v>334</v>
      </c>
      <c r="B165" s="214">
        <v>1</v>
      </c>
      <c r="C165" s="214"/>
      <c r="D165" s="215" t="s">
        <v>491</v>
      </c>
      <c r="E165" s="214"/>
      <c r="F165" s="214"/>
    </row>
    <row r="166" spans="1:6" x14ac:dyDescent="0.3">
      <c r="A166" s="86" t="s">
        <v>241</v>
      </c>
      <c r="B166" s="214">
        <v>2</v>
      </c>
      <c r="C166" s="214"/>
      <c r="D166" s="215"/>
      <c r="E166" s="214"/>
      <c r="F166" s="214"/>
    </row>
    <row r="167" spans="1:6" ht="19.5" customHeight="1" x14ac:dyDescent="0.3">
      <c r="A167" s="40" t="s">
        <v>95</v>
      </c>
      <c r="B167" s="214">
        <v>0</v>
      </c>
      <c r="C167" s="214"/>
      <c r="D167" s="215" t="s">
        <v>492</v>
      </c>
      <c r="E167" s="215" t="s">
        <v>493</v>
      </c>
      <c r="F167" s="214"/>
    </row>
    <row r="168" spans="1:6" ht="17.25" customHeight="1" x14ac:dyDescent="0.3">
      <c r="A168" s="284" t="s">
        <v>38</v>
      </c>
      <c r="B168" s="285"/>
      <c r="C168" s="286"/>
      <c r="D168" s="124">
        <f>SUM(B164:C167)</f>
        <v>3</v>
      </c>
    </row>
    <row r="169" spans="1:6" x14ac:dyDescent="0.3">
      <c r="A169" s="284" t="s">
        <v>342</v>
      </c>
      <c r="B169" s="285"/>
      <c r="C169" s="286"/>
      <c r="D169" s="64">
        <f>D168/(COUNT(B164:C167)*2)</f>
        <v>0.5</v>
      </c>
    </row>
    <row r="170" spans="1:6" s="49" customFormat="1" x14ac:dyDescent="0.3">
      <c r="A170" s="53"/>
      <c r="B170" s="54"/>
      <c r="C170" s="54"/>
      <c r="D170" s="55"/>
    </row>
    <row r="171" spans="1:6" ht="19.5" x14ac:dyDescent="0.4">
      <c r="A171" s="301" t="s">
        <v>17</v>
      </c>
      <c r="B171" s="302"/>
      <c r="C171" s="302"/>
      <c r="D171" s="302"/>
      <c r="E171" s="302"/>
      <c r="F171" s="302"/>
    </row>
    <row r="172" spans="1:6" ht="66" x14ac:dyDescent="0.3">
      <c r="A172" s="47" t="s">
        <v>202</v>
      </c>
      <c r="B172" s="214">
        <v>0</v>
      </c>
      <c r="C172" s="214"/>
      <c r="D172" s="215" t="s">
        <v>494</v>
      </c>
      <c r="E172" s="215" t="s">
        <v>495</v>
      </c>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84" t="s">
        <v>38</v>
      </c>
      <c r="B176" s="285"/>
      <c r="C176" s="286"/>
      <c r="D176" s="124">
        <f>SUM(B172:C175)</f>
        <v>5</v>
      </c>
    </row>
    <row r="177" spans="1:6" x14ac:dyDescent="0.3">
      <c r="A177" s="284" t="s">
        <v>342</v>
      </c>
      <c r="B177" s="285"/>
      <c r="C177" s="286"/>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ht="34.5" customHeight="1" x14ac:dyDescent="0.3">
      <c r="A182" s="40" t="s">
        <v>97</v>
      </c>
      <c r="B182" s="214">
        <v>1</v>
      </c>
      <c r="C182" s="214"/>
      <c r="D182" s="215" t="s">
        <v>497</v>
      </c>
      <c r="E182" s="214"/>
      <c r="F182" s="214"/>
    </row>
    <row r="183" spans="1:6" x14ac:dyDescent="0.3">
      <c r="A183" s="47" t="s">
        <v>269</v>
      </c>
      <c r="B183" s="214">
        <v>2</v>
      </c>
      <c r="C183" s="214"/>
      <c r="D183" s="215"/>
      <c r="E183" s="214"/>
      <c r="F183" s="214"/>
    </row>
    <row r="184" spans="1:6" ht="49.5" x14ac:dyDescent="0.3">
      <c r="A184" s="40" t="s">
        <v>356</v>
      </c>
      <c r="B184" s="214">
        <v>0</v>
      </c>
      <c r="C184" s="214"/>
      <c r="D184" s="215" t="s">
        <v>498</v>
      </c>
      <c r="E184" s="215" t="s">
        <v>499</v>
      </c>
      <c r="F184" s="214"/>
    </row>
    <row r="185" spans="1:6" x14ac:dyDescent="0.3">
      <c r="A185" s="284" t="s">
        <v>38</v>
      </c>
      <c r="B185" s="285"/>
      <c r="C185" s="286"/>
      <c r="D185" s="124">
        <f>SUM(B180:C184)</f>
        <v>7</v>
      </c>
    </row>
    <row r="186" spans="1:6" x14ac:dyDescent="0.3">
      <c r="A186" s="284" t="s">
        <v>342</v>
      </c>
      <c r="B186" s="285"/>
      <c r="C186" s="286"/>
      <c r="D186" s="64">
        <f>D185/(COUNT(B180:C184)*2)</f>
        <v>0.7</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ht="33" x14ac:dyDescent="0.3">
      <c r="A192" s="95" t="s">
        <v>212</v>
      </c>
      <c r="B192" s="214">
        <v>0</v>
      </c>
      <c r="C192" s="214"/>
      <c r="D192" s="214" t="s">
        <v>500</v>
      </c>
      <c r="E192" s="215" t="s">
        <v>501</v>
      </c>
      <c r="F192" s="214"/>
    </row>
    <row r="193" spans="1:4" x14ac:dyDescent="0.3">
      <c r="A193" s="284" t="s">
        <v>38</v>
      </c>
      <c r="B193" s="285"/>
      <c r="C193" s="286"/>
      <c r="D193" s="96">
        <f>SUM(B189:C192)</f>
        <v>2</v>
      </c>
    </row>
    <row r="194" spans="1:4" x14ac:dyDescent="0.3">
      <c r="A194" s="284" t="s">
        <v>342</v>
      </c>
      <c r="B194" s="285"/>
      <c r="C194" s="286"/>
      <c r="D194" s="64">
        <f>D193/(COUNT(B189:C192)*2)</f>
        <v>0.5</v>
      </c>
    </row>
    <row r="196" spans="1:4" ht="18" x14ac:dyDescent="0.35">
      <c r="A196" s="120" t="s">
        <v>513</v>
      </c>
      <c r="B196" s="119"/>
      <c r="C196" s="119"/>
      <c r="D196" s="213">
        <v>0.4</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0.8125</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06:B116 B45:B50 B136:B147 B164:B167 B172:B175 B180:B184 B121:B131">
      <formula1>$B$1:$B$4</formula1>
    </dataValidation>
  </dataValidations>
  <pageMargins left="0.7" right="0.7" top="0.75" bottom="0.75" header="0.3" footer="0.3"/>
  <pageSetup paperSize="9" scale="47" orientation="portrait" r:id="rId1"/>
  <rowBreaks count="3" manualBreakCount="3">
    <brk id="64" max="5" man="1"/>
    <brk id="103"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11" zoomScale="82" zoomScaleNormal="100" zoomScaleSheetLayoutView="82" workbookViewId="0">
      <selection activeCell="D504" sqref="D504"/>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t="s">
        <v>514</v>
      </c>
      <c r="C9" s="275"/>
      <c r="D9" s="275"/>
      <c r="E9" s="275"/>
      <c r="F9" s="275"/>
      <c r="G9" s="209"/>
      <c r="H9" s="209"/>
      <c r="I9" s="206"/>
    </row>
    <row r="10" spans="1:9" ht="24" x14ac:dyDescent="0.45">
      <c r="A10" s="38" t="s">
        <v>46</v>
      </c>
      <c r="B10" s="276" t="s">
        <v>515</v>
      </c>
      <c r="C10" s="276"/>
      <c r="D10" s="276"/>
      <c r="E10" s="276"/>
      <c r="F10" s="276"/>
      <c r="G10" s="209"/>
      <c r="H10" s="209"/>
      <c r="I10" s="206"/>
    </row>
    <row r="11" spans="1:9" ht="24" x14ac:dyDescent="0.45">
      <c r="A11" s="37" t="s">
        <v>45</v>
      </c>
      <c r="B11" s="271">
        <v>42843</v>
      </c>
      <c r="C11" s="271"/>
      <c r="D11" s="271"/>
      <c r="E11" s="271"/>
      <c r="F11" s="271"/>
      <c r="G11" s="209"/>
      <c r="H11" s="209"/>
      <c r="I11" s="206"/>
    </row>
    <row r="12" spans="1:9" ht="24" x14ac:dyDescent="0.45">
      <c r="A12" s="37" t="s">
        <v>276</v>
      </c>
      <c r="B12" s="277">
        <f>D505</f>
        <v>0.95714285714285718</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42843</v>
      </c>
      <c r="B17" s="35"/>
      <c r="C17" s="35"/>
      <c r="D17" s="35"/>
      <c r="E17" s="35"/>
      <c r="F17" s="35"/>
      <c r="G17" s="35"/>
      <c r="H17" s="35"/>
    </row>
    <row r="18" spans="1:8" ht="18" x14ac:dyDescent="0.25">
      <c r="A18" s="282" t="s">
        <v>1</v>
      </c>
      <c r="B18" s="283"/>
      <c r="C18" s="283"/>
      <c r="D18" s="283"/>
      <c r="E18" s="283"/>
      <c r="F18" s="283"/>
    </row>
    <row r="19" spans="1:8" x14ac:dyDescent="0.25">
      <c r="A19" s="162" t="s">
        <v>10</v>
      </c>
      <c r="B19" s="163">
        <v>2</v>
      </c>
      <c r="C19" s="163"/>
      <c r="D19" s="161"/>
      <c r="E19" s="142"/>
      <c r="F19" s="142"/>
    </row>
    <row r="20" spans="1:8" x14ac:dyDescent="0.25">
      <c r="A20" s="162" t="s">
        <v>211</v>
      </c>
      <c r="B20" s="163">
        <v>1</v>
      </c>
      <c r="C20" s="163"/>
      <c r="D20" s="161" t="s">
        <v>516</v>
      </c>
      <c r="E20" s="142"/>
      <c r="F20" s="142"/>
    </row>
    <row r="21" spans="1:8" x14ac:dyDescent="0.25">
      <c r="A21" s="162" t="s">
        <v>98</v>
      </c>
      <c r="B21" s="163">
        <v>2</v>
      </c>
      <c r="C21" s="163"/>
      <c r="D21" s="161"/>
      <c r="E21" s="142"/>
      <c r="F21" s="142"/>
    </row>
    <row r="22" spans="1:8" s="165" customFormat="1" x14ac:dyDescent="0.25">
      <c r="A22" s="99" t="s">
        <v>307</v>
      </c>
      <c r="B22" s="163">
        <v>2</v>
      </c>
      <c r="C22" s="164"/>
      <c r="E22" s="141"/>
      <c r="F22" s="166"/>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266" t="s">
        <v>18</v>
      </c>
      <c r="B26" s="267"/>
      <c r="C26" s="267"/>
      <c r="D26" s="267"/>
      <c r="E26" s="267"/>
      <c r="F26" s="267"/>
    </row>
    <row r="27" spans="1:8" x14ac:dyDescent="0.25">
      <c r="A27" s="18" t="s">
        <v>2</v>
      </c>
      <c r="B27" s="163">
        <v>2</v>
      </c>
      <c r="C27" s="163"/>
      <c r="D27" s="161"/>
      <c r="E27" s="142"/>
      <c r="F27" s="142"/>
    </row>
    <row r="28" spans="1:8" ht="18" x14ac:dyDescent="0.35">
      <c r="A28" s="75" t="s">
        <v>186</v>
      </c>
      <c r="B28" s="163">
        <v>2</v>
      </c>
      <c r="C28" s="210" t="str">
        <f>IF(B28=0, -5, "0")</f>
        <v>0</v>
      </c>
      <c r="D28" s="161"/>
      <c r="E28" s="142"/>
      <c r="F28" s="142"/>
    </row>
    <row r="29" spans="1:8" ht="30" x14ac:dyDescent="0.25">
      <c r="A29" s="162" t="s">
        <v>170</v>
      </c>
      <c r="B29" s="163">
        <v>2</v>
      </c>
      <c r="C29" s="163"/>
      <c r="D29" s="161"/>
      <c r="E29" s="142"/>
      <c r="F29" s="142"/>
    </row>
    <row r="30" spans="1:8" ht="45" x14ac:dyDescent="0.25">
      <c r="A30" s="162" t="s">
        <v>165</v>
      </c>
      <c r="B30" s="163">
        <v>2</v>
      </c>
      <c r="C30" s="163"/>
      <c r="D30" s="148"/>
      <c r="E30" s="142"/>
      <c r="F30" s="142"/>
    </row>
    <row r="31" spans="1:8" ht="30" x14ac:dyDescent="0.25">
      <c r="A31" s="18" t="s">
        <v>53</v>
      </c>
      <c r="B31" s="163">
        <v>2</v>
      </c>
      <c r="C31" s="163"/>
      <c r="D31" s="161"/>
      <c r="E31" s="142"/>
      <c r="F31" s="142"/>
    </row>
    <row r="32" spans="1:8" ht="75" x14ac:dyDescent="0.25">
      <c r="A32" s="162" t="s">
        <v>166</v>
      </c>
      <c r="B32" s="163">
        <v>2</v>
      </c>
      <c r="C32" s="163"/>
      <c r="D32" s="149"/>
      <c r="E32" s="142"/>
      <c r="F32" s="142"/>
      <c r="G32" s="165"/>
    </row>
    <row r="33" spans="1:7" ht="36" x14ac:dyDescent="0.25">
      <c r="A33" s="98" t="s">
        <v>11</v>
      </c>
      <c r="B33" s="163">
        <v>2</v>
      </c>
      <c r="C33" s="210" t="str">
        <f>IF(B33=0, -5, "0")</f>
        <v>0</v>
      </c>
      <c r="D33" s="128"/>
      <c r="E33" s="142"/>
      <c r="F33" s="142"/>
    </row>
    <row r="34" spans="1:7" x14ac:dyDescent="0.25">
      <c r="A34" s="18" t="s">
        <v>290</v>
      </c>
      <c r="B34" s="163">
        <v>2</v>
      </c>
      <c r="C34" s="164"/>
      <c r="D34" s="159"/>
      <c r="E34" s="166"/>
      <c r="F34" s="166"/>
      <c r="G34" s="165"/>
    </row>
    <row r="35" spans="1:7" x14ac:dyDescent="0.25">
      <c r="A35" s="18" t="s">
        <v>203</v>
      </c>
      <c r="B35" s="163">
        <v>2</v>
      </c>
      <c r="C35" s="163"/>
      <c r="D35" s="161"/>
      <c r="E35" s="142"/>
      <c r="F35" s="142"/>
    </row>
    <row r="36" spans="1:7" ht="45" x14ac:dyDescent="0.25">
      <c r="A36" s="108" t="s">
        <v>287</v>
      </c>
      <c r="B36" s="163">
        <v>2</v>
      </c>
      <c r="C36" s="147"/>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68" t="s">
        <v>137</v>
      </c>
      <c r="B43" s="268"/>
      <c r="C43" s="268"/>
      <c r="D43" s="268"/>
      <c r="E43" s="268"/>
      <c r="F43" s="268"/>
    </row>
    <row r="44" spans="1:7" x14ac:dyDescent="0.25">
      <c r="A44" s="176">
        <f>B11</f>
        <v>42843</v>
      </c>
      <c r="B44" s="6"/>
      <c r="C44" s="7"/>
      <c r="D44" s="6"/>
    </row>
    <row r="45" spans="1:7" ht="16.5" x14ac:dyDescent="0.25">
      <c r="A45" s="269" t="s">
        <v>63</v>
      </c>
      <c r="B45" s="270"/>
      <c r="C45" s="270"/>
      <c r="D45" s="270"/>
      <c r="E45" s="270"/>
      <c r="F45" s="270"/>
    </row>
    <row r="46" spans="1:7" x14ac:dyDescent="0.25">
      <c r="A46" s="32" t="s">
        <v>109</v>
      </c>
      <c r="B46" s="163" t="s">
        <v>34</v>
      </c>
      <c r="C46" s="163"/>
      <c r="D46" s="149"/>
      <c r="E46" s="142"/>
      <c r="F46" s="142"/>
    </row>
    <row r="47" spans="1:7" ht="30" x14ac:dyDescent="0.25">
      <c r="A47" s="42" t="s">
        <v>259</v>
      </c>
      <c r="B47" s="163">
        <v>2</v>
      </c>
      <c r="C47" s="163"/>
      <c r="D47" s="149"/>
      <c r="E47" s="142"/>
      <c r="F47" s="142"/>
    </row>
    <row r="48" spans="1:7" x14ac:dyDescent="0.25">
      <c r="A48" s="32" t="s">
        <v>297</v>
      </c>
      <c r="B48" s="163">
        <v>2</v>
      </c>
      <c r="C48" s="164"/>
      <c r="D48" s="156"/>
      <c r="E48" s="166"/>
      <c r="F48" s="142"/>
    </row>
    <row r="49" spans="1:6" ht="45" x14ac:dyDescent="0.25">
      <c r="A49" s="32" t="s">
        <v>28</v>
      </c>
      <c r="B49" s="163">
        <v>1</v>
      </c>
      <c r="C49" s="163"/>
      <c r="D49" s="149" t="s">
        <v>419</v>
      </c>
      <c r="E49" s="142"/>
      <c r="F49" s="142"/>
    </row>
    <row r="50" spans="1:6" ht="30" x14ac:dyDescent="0.25">
      <c r="A50" s="42" t="s">
        <v>141</v>
      </c>
      <c r="B50" s="163">
        <v>1</v>
      </c>
      <c r="C50" s="163"/>
      <c r="D50" s="149" t="s">
        <v>502</v>
      </c>
      <c r="E50" s="142"/>
      <c r="F50" s="142"/>
    </row>
    <row r="51" spans="1:6" ht="18" x14ac:dyDescent="0.35">
      <c r="A51" s="75" t="s">
        <v>7</v>
      </c>
      <c r="B51" s="163">
        <v>2</v>
      </c>
      <c r="C51" s="210" t="str">
        <f>IF(B51=0, -5, "0")</f>
        <v>0</v>
      </c>
      <c r="D51" s="150"/>
      <c r="E51" s="142"/>
      <c r="F51" s="142"/>
    </row>
    <row r="52" spans="1:6" x14ac:dyDescent="0.25">
      <c r="A52" s="23" t="s">
        <v>26</v>
      </c>
      <c r="B52" s="163">
        <v>2</v>
      </c>
      <c r="C52" s="134"/>
      <c r="D52" s="150"/>
      <c r="E52" s="142"/>
      <c r="F52" s="142"/>
    </row>
    <row r="53" spans="1:6" ht="36" x14ac:dyDescent="0.35">
      <c r="A53" s="82" t="s">
        <v>27</v>
      </c>
      <c r="B53" s="163">
        <v>2</v>
      </c>
      <c r="C53" s="210" t="str">
        <f>IF(B53=0, -5, "0")</f>
        <v>0</v>
      </c>
      <c r="D53" s="136"/>
      <c r="E53" s="142"/>
      <c r="F53" s="142"/>
    </row>
    <row r="54" spans="1:6" x14ac:dyDescent="0.25">
      <c r="A54" s="19" t="s">
        <v>38</v>
      </c>
      <c r="B54" s="19"/>
      <c r="C54" s="19"/>
      <c r="D54" s="19">
        <f>SUM(B46:C53)</f>
        <v>12</v>
      </c>
    </row>
    <row r="55" spans="1:6" x14ac:dyDescent="0.25">
      <c r="A55" s="19" t="s">
        <v>37</v>
      </c>
      <c r="B55" s="20"/>
      <c r="C55" s="21"/>
      <c r="D55" s="62">
        <f>D54/(COUNT(B46:C53)*2)</f>
        <v>0.8571428571428571</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2</v>
      </c>
      <c r="C58" s="163"/>
      <c r="D58" s="161"/>
      <c r="E58" s="142"/>
      <c r="F58" s="142"/>
    </row>
    <row r="59" spans="1:6" x14ac:dyDescent="0.25">
      <c r="A59" s="162" t="s">
        <v>204</v>
      </c>
      <c r="B59" s="163">
        <v>2</v>
      </c>
      <c r="C59" s="164"/>
      <c r="D59" s="155"/>
      <c r="E59" s="141"/>
      <c r="F59" s="166"/>
    </row>
    <row r="60" spans="1:6" x14ac:dyDescent="0.25">
      <c r="A60" s="24" t="s">
        <v>142</v>
      </c>
      <c r="B60" s="163">
        <v>2</v>
      </c>
      <c r="C60" s="163"/>
      <c r="D60" s="138"/>
      <c r="E60" s="142"/>
      <c r="F60" s="142"/>
    </row>
    <row r="61" spans="1:6" x14ac:dyDescent="0.25">
      <c r="A61" s="24" t="s">
        <v>123</v>
      </c>
      <c r="B61" s="163">
        <v>2</v>
      </c>
      <c r="C61" s="163"/>
      <c r="D61" s="138"/>
      <c r="E61" s="142"/>
      <c r="F61" s="142"/>
    </row>
    <row r="62" spans="1:6" ht="18" x14ac:dyDescent="0.35">
      <c r="A62" s="75" t="s">
        <v>67</v>
      </c>
      <c r="B62" s="163">
        <v>2</v>
      </c>
      <c r="C62" s="210" t="str">
        <f>IF(B62=0, -5, "0")</f>
        <v>0</v>
      </c>
      <c r="D62" s="161"/>
      <c r="E62" s="142"/>
      <c r="F62" s="142"/>
    </row>
    <row r="63" spans="1:6" ht="30" x14ac:dyDescent="0.25">
      <c r="A63" s="162" t="s">
        <v>277</v>
      </c>
      <c r="B63" s="163">
        <v>2</v>
      </c>
      <c r="C63" s="163"/>
      <c r="D63" s="161"/>
      <c r="E63" s="142"/>
      <c r="F63" s="142"/>
    </row>
    <row r="64" spans="1:6" ht="36" x14ac:dyDescent="0.25">
      <c r="A64" s="107" t="s">
        <v>272</v>
      </c>
      <c r="B64" s="163">
        <v>2</v>
      </c>
      <c r="C64" s="210" t="str">
        <f>IF(B64=0, -5, "0")</f>
        <v>0</v>
      </c>
      <c r="D64" s="161"/>
      <c r="E64" s="142"/>
      <c r="F64" s="142"/>
    </row>
    <row r="65" spans="1:6" ht="16.5" x14ac:dyDescent="0.3">
      <c r="A65" s="48" t="s">
        <v>271</v>
      </c>
      <c r="B65" s="163">
        <v>2</v>
      </c>
      <c r="C65" s="164"/>
      <c r="D65" s="141"/>
      <c r="E65" s="166"/>
      <c r="F65" s="142"/>
    </row>
    <row r="66" spans="1:6" x14ac:dyDescent="0.25">
      <c r="A66" s="162" t="s">
        <v>308</v>
      </c>
      <c r="B66" s="163" t="s">
        <v>34</v>
      </c>
      <c r="C66" s="163"/>
      <c r="D66" s="150"/>
      <c r="E66" s="166"/>
      <c r="F66" s="142"/>
    </row>
    <row r="67" spans="1:6" x14ac:dyDescent="0.25">
      <c r="A67" s="162" t="s">
        <v>187</v>
      </c>
      <c r="B67" s="163" t="s">
        <v>34</v>
      </c>
      <c r="C67" s="163"/>
      <c r="D67" s="150"/>
      <c r="E67" s="142"/>
      <c r="F67" s="142"/>
    </row>
    <row r="68" spans="1:6" x14ac:dyDescent="0.25">
      <c r="A68" s="162" t="s">
        <v>116</v>
      </c>
      <c r="B68" s="163" t="s">
        <v>34</v>
      </c>
      <c r="C68" s="163"/>
      <c r="D68" s="149"/>
      <c r="F68" s="142"/>
    </row>
    <row r="69" spans="1:6" x14ac:dyDescent="0.25">
      <c r="A69" s="162" t="s">
        <v>117</v>
      </c>
      <c r="B69" s="163">
        <v>2</v>
      </c>
      <c r="C69" s="164"/>
      <c r="D69" s="156"/>
      <c r="E69" s="141"/>
      <c r="F69" s="166"/>
    </row>
    <row r="70" spans="1:6" s="165" customFormat="1" ht="16.5" x14ac:dyDescent="0.25">
      <c r="A70" s="106" t="s">
        <v>171</v>
      </c>
      <c r="B70" s="163">
        <v>2</v>
      </c>
      <c r="C70" s="211" t="str">
        <f>IF(B70=0, -5, "0")</f>
        <v>0</v>
      </c>
      <c r="D70" s="145"/>
      <c r="E70" s="141"/>
      <c r="F70" s="166"/>
    </row>
    <row r="71" spans="1:6" s="165" customFormat="1" x14ac:dyDescent="0.25">
      <c r="A71" s="162" t="s">
        <v>291</v>
      </c>
      <c r="B71" s="163">
        <v>2</v>
      </c>
      <c r="C71" s="164"/>
      <c r="D71" s="145"/>
      <c r="E71" s="166"/>
      <c r="F71" s="166"/>
    </row>
    <row r="72" spans="1:6" s="165" customFormat="1" ht="16.5" x14ac:dyDescent="0.3">
      <c r="A72" s="48" t="s">
        <v>270</v>
      </c>
      <c r="B72" s="163" t="s">
        <v>34</v>
      </c>
      <c r="C72" s="164"/>
      <c r="D72" s="145"/>
      <c r="E72" s="166"/>
      <c r="F72" s="166"/>
    </row>
    <row r="73" spans="1:6" s="165" customFormat="1" ht="30" x14ac:dyDescent="0.25">
      <c r="A73" s="162" t="s">
        <v>172</v>
      </c>
      <c r="B73" s="163">
        <v>2</v>
      </c>
      <c r="C73" s="164"/>
      <c r="D73" s="149" t="s">
        <v>519</v>
      </c>
      <c r="E73" s="166"/>
      <c r="F73" s="166"/>
    </row>
    <row r="74" spans="1:6" s="165" customFormat="1" x14ac:dyDescent="0.25">
      <c r="A74" s="162" t="s">
        <v>188</v>
      </c>
      <c r="B74" s="163">
        <v>2</v>
      </c>
      <c r="C74" s="164"/>
      <c r="D74" s="145"/>
      <c r="E74" s="166"/>
      <c r="F74" s="166"/>
    </row>
    <row r="75" spans="1:6" s="165" customFormat="1" ht="18" x14ac:dyDescent="0.35">
      <c r="A75" s="172" t="s">
        <v>289</v>
      </c>
      <c r="B75" s="163">
        <v>2</v>
      </c>
      <c r="C75" s="211" t="str">
        <f>IF(B75=0, -5, "0")</f>
        <v>0</v>
      </c>
      <c r="D75" s="145"/>
      <c r="E75" s="153"/>
      <c r="F75" s="166"/>
    </row>
    <row r="76" spans="1:6" s="165" customFormat="1" ht="16.5" x14ac:dyDescent="0.25">
      <c r="A76" s="106" t="s">
        <v>168</v>
      </c>
      <c r="B76" s="163">
        <v>2</v>
      </c>
      <c r="C76" s="211" t="str">
        <f>IF(B76=0, -5, "0")</f>
        <v>0</v>
      </c>
      <c r="D76" s="145"/>
      <c r="E76" s="166"/>
      <c r="F76" s="166"/>
    </row>
    <row r="77" spans="1:6" s="165" customFormat="1" x14ac:dyDescent="0.25">
      <c r="A77" s="24" t="s">
        <v>83</v>
      </c>
      <c r="B77" s="163">
        <v>2</v>
      </c>
      <c r="C77" s="164"/>
      <c r="D77" s="145"/>
      <c r="E77" s="166"/>
      <c r="F77" s="166"/>
    </row>
    <row r="78" spans="1:6" s="165" customFormat="1" ht="30" x14ac:dyDescent="0.25">
      <c r="A78" s="24" t="s">
        <v>221</v>
      </c>
      <c r="B78" s="163">
        <v>2</v>
      </c>
      <c r="C78" s="163"/>
      <c r="D78" s="150"/>
      <c r="E78" s="166"/>
      <c r="F78" s="166"/>
    </row>
    <row r="79" spans="1:6" s="165" customFormat="1" x14ac:dyDescent="0.25">
      <c r="A79" s="162" t="s">
        <v>292</v>
      </c>
      <c r="B79" s="163">
        <v>2</v>
      </c>
      <c r="C79" s="164"/>
      <c r="D79" s="145"/>
      <c r="E79" s="141"/>
      <c r="F79" s="166"/>
    </row>
    <row r="80" spans="1:6" s="165" customFormat="1" ht="30" x14ac:dyDescent="0.25">
      <c r="A80" s="162" t="s">
        <v>199</v>
      </c>
      <c r="B80" s="163">
        <v>2</v>
      </c>
      <c r="C80" s="164"/>
      <c r="D80" s="145"/>
      <c r="E80" s="166"/>
      <c r="F80" s="166"/>
    </row>
    <row r="81" spans="1:6" x14ac:dyDescent="0.25">
      <c r="A81" s="19" t="s">
        <v>38</v>
      </c>
      <c r="B81" s="19"/>
      <c r="C81" s="19"/>
      <c r="D81" s="19">
        <f>SUM(B58:C80)</f>
        <v>38</v>
      </c>
    </row>
    <row r="82" spans="1:6" x14ac:dyDescent="0.25">
      <c r="A82" s="19" t="s">
        <v>37</v>
      </c>
      <c r="B82" s="20"/>
      <c r="C82" s="21"/>
      <c r="D82" s="62">
        <f>D81/(COUNT(B58:C80)*2)</f>
        <v>1</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2</v>
      </c>
      <c r="C85" s="163"/>
      <c r="D85" s="150"/>
      <c r="E85" s="142"/>
      <c r="F85" s="142"/>
    </row>
    <row r="86" spans="1:6" x14ac:dyDescent="0.25">
      <c r="A86" s="18" t="s">
        <v>105</v>
      </c>
      <c r="B86" s="163">
        <v>2</v>
      </c>
      <c r="C86" s="163"/>
      <c r="D86" s="148"/>
      <c r="E86" s="142"/>
      <c r="F86" s="142"/>
    </row>
    <row r="87" spans="1:6" ht="18" x14ac:dyDescent="0.35">
      <c r="A87" s="75" t="s">
        <v>59</v>
      </c>
      <c r="B87" s="163">
        <v>2</v>
      </c>
      <c r="C87" s="210" t="str">
        <f>IF(B87=0, -5, "0")</f>
        <v>0</v>
      </c>
      <c r="D87" s="150"/>
      <c r="E87" s="142"/>
      <c r="F87" s="142"/>
    </row>
    <row r="88" spans="1:6" ht="30" x14ac:dyDescent="0.25">
      <c r="A88" s="24" t="s">
        <v>250</v>
      </c>
      <c r="B88" s="163">
        <v>2</v>
      </c>
      <c r="C88" s="163"/>
      <c r="D88" s="150"/>
      <c r="E88" s="142"/>
      <c r="F88" s="142"/>
    </row>
    <row r="89" spans="1:6" x14ac:dyDescent="0.25">
      <c r="A89" s="18" t="s">
        <v>55</v>
      </c>
      <c r="B89" s="163">
        <v>2</v>
      </c>
      <c r="C89" s="163"/>
      <c r="D89" s="151"/>
      <c r="E89" s="142"/>
      <c r="F89" s="142"/>
    </row>
    <row r="90" spans="1:6" ht="120" x14ac:dyDescent="0.25">
      <c r="A90" s="162" t="s">
        <v>293</v>
      </c>
      <c r="B90" s="163">
        <v>1</v>
      </c>
      <c r="C90" s="163"/>
      <c r="D90" s="149" t="s">
        <v>518</v>
      </c>
      <c r="E90" s="166"/>
      <c r="F90" s="142"/>
    </row>
    <row r="91" spans="1:6" ht="30" x14ac:dyDescent="0.25">
      <c r="A91" s="18" t="s">
        <v>260</v>
      </c>
      <c r="B91" s="163">
        <v>2</v>
      </c>
      <c r="C91" s="163"/>
      <c r="D91" s="150"/>
      <c r="E91" s="142"/>
      <c r="F91" s="142"/>
    </row>
    <row r="92" spans="1:6" ht="45" x14ac:dyDescent="0.25">
      <c r="A92" s="108" t="s">
        <v>287</v>
      </c>
      <c r="B92" s="163">
        <v>1</v>
      </c>
      <c r="C92" s="147"/>
      <c r="D92" s="248">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0.95454545454545459</v>
      </c>
    </row>
    <row r="98" spans="1:6" x14ac:dyDescent="0.25">
      <c r="A98" s="5"/>
      <c r="B98" s="6"/>
      <c r="C98" s="7"/>
      <c r="D98" s="6"/>
    </row>
    <row r="99" spans="1:6" ht="18" x14ac:dyDescent="0.35">
      <c r="A99" s="268" t="s">
        <v>129</v>
      </c>
      <c r="B99" s="268"/>
      <c r="C99" s="268"/>
      <c r="D99" s="268"/>
      <c r="E99" s="268"/>
      <c r="F99" s="268"/>
    </row>
    <row r="100" spans="1:6" x14ac:dyDescent="0.25">
      <c r="A100" s="176">
        <f>B11</f>
        <v>42843</v>
      </c>
      <c r="B100" s="6"/>
      <c r="C100" s="7"/>
      <c r="D100" s="6"/>
    </row>
    <row r="101" spans="1:6" ht="16.5" x14ac:dyDescent="0.25">
      <c r="A101" s="269" t="s">
        <v>63</v>
      </c>
      <c r="B101" s="270"/>
      <c r="C101" s="270"/>
      <c r="D101" s="270"/>
      <c r="E101" s="270"/>
      <c r="F101" s="270"/>
    </row>
    <row r="102" spans="1:6" x14ac:dyDescent="0.25">
      <c r="A102" s="23" t="s">
        <v>57</v>
      </c>
      <c r="B102" s="163">
        <v>2</v>
      </c>
      <c r="C102" s="163"/>
      <c r="D102" s="161"/>
      <c r="E102" s="161"/>
      <c r="F102" s="142"/>
    </row>
    <row r="103" spans="1:6" x14ac:dyDescent="0.25">
      <c r="A103" s="23" t="s">
        <v>297</v>
      </c>
      <c r="B103" s="163">
        <v>2</v>
      </c>
      <c r="C103" s="163"/>
      <c r="D103" s="161"/>
      <c r="E103" s="142"/>
      <c r="F103" s="142"/>
    </row>
    <row r="104" spans="1:6" x14ac:dyDescent="0.25">
      <c r="A104" s="32" t="s">
        <v>100</v>
      </c>
      <c r="B104" s="163">
        <v>2</v>
      </c>
      <c r="C104" s="164"/>
      <c r="D104" s="141"/>
      <c r="E104" s="166"/>
      <c r="F104" s="142"/>
    </row>
    <row r="105" spans="1:6" x14ac:dyDescent="0.25">
      <c r="A105" s="32" t="s">
        <v>28</v>
      </c>
      <c r="B105" s="163">
        <v>2</v>
      </c>
      <c r="C105" s="163"/>
      <c r="D105" s="144"/>
      <c r="E105" s="142"/>
      <c r="F105" s="142"/>
    </row>
    <row r="106" spans="1:6" ht="30" x14ac:dyDescent="0.25">
      <c r="A106" s="32" t="s">
        <v>174</v>
      </c>
      <c r="B106" s="163">
        <v>2</v>
      </c>
      <c r="C106" s="163"/>
      <c r="D106" s="128"/>
      <c r="E106" s="142"/>
      <c r="F106" s="142"/>
    </row>
    <row r="107" spans="1:6" ht="18" x14ac:dyDescent="0.35">
      <c r="A107" s="75" t="s">
        <v>59</v>
      </c>
      <c r="B107" s="163">
        <v>2</v>
      </c>
      <c r="C107" s="210" t="str">
        <f>IF(B107=0, -5, "0")</f>
        <v>0</v>
      </c>
      <c r="D107" s="161"/>
      <c r="E107" s="142"/>
      <c r="F107" s="142"/>
    </row>
    <row r="108" spans="1:6" ht="30" x14ac:dyDescent="0.25">
      <c r="A108" s="23" t="s">
        <v>131</v>
      </c>
      <c r="B108" s="163">
        <v>2</v>
      </c>
      <c r="C108" s="134"/>
      <c r="D108" s="161"/>
      <c r="E108" s="142"/>
      <c r="F108" s="142"/>
    </row>
    <row r="109" spans="1:6" ht="36" x14ac:dyDescent="0.35">
      <c r="A109" s="82" t="s">
        <v>27</v>
      </c>
      <c r="B109" s="163">
        <v>2</v>
      </c>
      <c r="C109" s="210"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2</v>
      </c>
      <c r="C114" s="163"/>
      <c r="D114" s="161"/>
      <c r="E114" s="161"/>
      <c r="F114" s="142"/>
    </row>
    <row r="115" spans="1:6" ht="30" x14ac:dyDescent="0.25">
      <c r="A115" s="18" t="s">
        <v>294</v>
      </c>
      <c r="B115" s="163">
        <v>1</v>
      </c>
      <c r="C115" s="163"/>
      <c r="D115" s="138" t="s">
        <v>523</v>
      </c>
      <c r="E115" s="138"/>
      <c r="F115" s="142"/>
    </row>
    <row r="116" spans="1:6" x14ac:dyDescent="0.25">
      <c r="A116" s="18" t="s">
        <v>71</v>
      </c>
      <c r="B116" s="163">
        <v>2</v>
      </c>
      <c r="C116" s="163"/>
      <c r="D116" s="138"/>
      <c r="E116" s="166"/>
      <c r="F116" s="142"/>
    </row>
    <row r="117" spans="1:6" x14ac:dyDescent="0.25">
      <c r="A117" s="162" t="s">
        <v>295</v>
      </c>
      <c r="B117" s="163">
        <v>2</v>
      </c>
      <c r="C117" s="163"/>
      <c r="D117" s="11"/>
      <c r="E117" s="166"/>
      <c r="F117" s="142"/>
    </row>
    <row r="118" spans="1:6" x14ac:dyDescent="0.25">
      <c r="A118" s="18" t="s">
        <v>64</v>
      </c>
      <c r="B118" s="163">
        <v>2</v>
      </c>
      <c r="C118" s="163"/>
      <c r="D118" s="12"/>
      <c r="E118" s="161"/>
      <c r="F118" s="142"/>
    </row>
    <row r="119" spans="1:6" ht="30" x14ac:dyDescent="0.25">
      <c r="A119" s="162" t="s">
        <v>175</v>
      </c>
      <c r="B119" s="163">
        <v>2</v>
      </c>
      <c r="C119" s="163"/>
      <c r="D119" s="12"/>
      <c r="E119" s="142"/>
      <c r="F119" s="142"/>
    </row>
    <row r="120" spans="1:6" x14ac:dyDescent="0.25">
      <c r="A120" s="162" t="s">
        <v>291</v>
      </c>
      <c r="B120" s="163">
        <v>2</v>
      </c>
      <c r="C120" s="163"/>
      <c r="D120" s="12"/>
      <c r="E120" s="142"/>
      <c r="F120" s="142"/>
    </row>
    <row r="121" spans="1:6" ht="18" x14ac:dyDescent="0.35">
      <c r="A121" s="75" t="s">
        <v>74</v>
      </c>
      <c r="B121" s="163">
        <v>2</v>
      </c>
      <c r="C121" s="210" t="str">
        <f>IF(B121=0, -5, "0")</f>
        <v>0</v>
      </c>
      <c r="D121" s="161"/>
      <c r="E121" s="142"/>
      <c r="F121" s="142"/>
    </row>
    <row r="122" spans="1:6" x14ac:dyDescent="0.25">
      <c r="A122" s="18" t="s">
        <v>188</v>
      </c>
      <c r="B122" s="163">
        <v>2</v>
      </c>
      <c r="C122" s="163"/>
      <c r="D122" s="161"/>
      <c r="E122" s="142"/>
      <c r="F122" s="142"/>
    </row>
    <row r="123" spans="1:6" ht="16.5" x14ac:dyDescent="0.3">
      <c r="A123" s="47" t="s">
        <v>189</v>
      </c>
      <c r="B123" s="170">
        <v>2</v>
      </c>
      <c r="C123" s="170"/>
      <c r="D123" s="177"/>
      <c r="E123" s="161"/>
      <c r="F123" s="142"/>
    </row>
    <row r="124" spans="1:6" x14ac:dyDescent="0.25">
      <c r="A124" s="162" t="s">
        <v>278</v>
      </c>
      <c r="B124" s="163">
        <v>2</v>
      </c>
      <c r="C124" s="163"/>
      <c r="D124" s="144"/>
      <c r="E124" s="166"/>
      <c r="F124" s="142"/>
    </row>
    <row r="125" spans="1:6" ht="36" x14ac:dyDescent="0.25">
      <c r="A125" s="107" t="s">
        <v>272</v>
      </c>
      <c r="B125" s="163">
        <v>2</v>
      </c>
      <c r="C125" s="210" t="str">
        <f>IF(B125=0, -5, "0")</f>
        <v>0</v>
      </c>
      <c r="D125" s="161"/>
      <c r="E125" s="161"/>
      <c r="F125" s="142"/>
    </row>
    <row r="126" spans="1:6" ht="16.5" x14ac:dyDescent="0.3">
      <c r="A126" s="48" t="s">
        <v>271</v>
      </c>
      <c r="B126" s="170">
        <v>2</v>
      </c>
      <c r="C126" s="170"/>
      <c r="D126" s="177" t="s">
        <v>371</v>
      </c>
      <c r="E126" s="142"/>
      <c r="F126" s="142"/>
    </row>
    <row r="127" spans="1:6" ht="18" x14ac:dyDescent="0.35">
      <c r="A127" s="75" t="s">
        <v>173</v>
      </c>
      <c r="B127" s="163">
        <v>2</v>
      </c>
      <c r="C127" s="210" t="str">
        <f>IF(B127=0, -5, "0")</f>
        <v>0</v>
      </c>
      <c r="D127" s="161"/>
      <c r="E127" s="161"/>
      <c r="F127" s="142"/>
    </row>
    <row r="128" spans="1:6" ht="18" x14ac:dyDescent="0.35">
      <c r="A128" s="47" t="s">
        <v>289</v>
      </c>
      <c r="B128" s="163">
        <v>2</v>
      </c>
      <c r="C128" s="163"/>
      <c r="D128" s="161"/>
      <c r="E128" s="153"/>
      <c r="F128" s="142"/>
    </row>
    <row r="129" spans="1:6" ht="16.5" x14ac:dyDescent="0.25">
      <c r="A129" s="178" t="s">
        <v>168</v>
      </c>
      <c r="B129" s="164">
        <v>2</v>
      </c>
      <c r="C129" s="211" t="str">
        <f>IF(B129=0, -5, "0")</f>
        <v>0</v>
      </c>
      <c r="D129" s="141"/>
      <c r="E129" s="166"/>
      <c r="F129" s="166"/>
    </row>
    <row r="130" spans="1:6" x14ac:dyDescent="0.25">
      <c r="A130" s="24" t="s">
        <v>83</v>
      </c>
      <c r="B130" s="164">
        <v>2</v>
      </c>
      <c r="C130" s="163"/>
      <c r="D130" s="161"/>
      <c r="E130" s="142"/>
      <c r="F130" s="142"/>
    </row>
    <row r="131" spans="1:6" ht="33" x14ac:dyDescent="0.3">
      <c r="A131" s="48" t="s">
        <v>222</v>
      </c>
      <c r="B131" s="164">
        <v>2</v>
      </c>
      <c r="C131" s="163"/>
      <c r="D131" s="161"/>
      <c r="E131" s="142"/>
      <c r="F131" s="142"/>
    </row>
    <row r="132" spans="1:6" x14ac:dyDescent="0.25">
      <c r="A132" s="24" t="s">
        <v>248</v>
      </c>
      <c r="B132" s="164">
        <v>2</v>
      </c>
      <c r="C132" s="163"/>
      <c r="D132" s="161"/>
      <c r="E132" s="161"/>
      <c r="F132" s="142"/>
    </row>
    <row r="133" spans="1:6" ht="30" x14ac:dyDescent="0.25">
      <c r="A133" s="24" t="s">
        <v>199</v>
      </c>
      <c r="B133" s="164">
        <v>2</v>
      </c>
      <c r="C133" s="163"/>
      <c r="D133" s="161"/>
      <c r="E133" s="142"/>
      <c r="F133" s="142"/>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2</v>
      </c>
      <c r="C138" s="163"/>
      <c r="D138" s="161"/>
      <c r="E138" s="141"/>
      <c r="F138" s="142"/>
    </row>
    <row r="139" spans="1:6" x14ac:dyDescent="0.25">
      <c r="A139" s="18" t="s">
        <v>144</v>
      </c>
      <c r="B139" s="163">
        <v>2</v>
      </c>
      <c r="C139" s="163"/>
      <c r="D139" s="138"/>
      <c r="E139" s="142"/>
      <c r="F139" s="142"/>
    </row>
    <row r="140" spans="1:6" ht="18" x14ac:dyDescent="0.35">
      <c r="A140" s="75" t="s">
        <v>59</v>
      </c>
      <c r="B140" s="163">
        <v>2</v>
      </c>
      <c r="C140" s="210" t="str">
        <f>IF(B140=0, -5, "0")</f>
        <v>0</v>
      </c>
      <c r="D140" s="161"/>
      <c r="E140" s="161"/>
      <c r="F140" s="142"/>
    </row>
    <row r="141" spans="1:6" ht="36" x14ac:dyDescent="0.35">
      <c r="A141" s="82" t="s">
        <v>55</v>
      </c>
      <c r="B141" s="163">
        <v>2</v>
      </c>
      <c r="C141" s="210" t="str">
        <f>IF(B141=0, -5, "0")</f>
        <v>0</v>
      </c>
      <c r="D141" s="12"/>
      <c r="E141" s="161"/>
      <c r="F141" s="142"/>
    </row>
    <row r="142" spans="1:6" ht="16.5" x14ac:dyDescent="0.3">
      <c r="A142" s="52" t="s">
        <v>149</v>
      </c>
      <c r="B142" s="163">
        <v>2</v>
      </c>
      <c r="C142" s="163"/>
      <c r="D142" s="144"/>
      <c r="E142" s="142"/>
      <c r="F142" s="142"/>
    </row>
    <row r="143" spans="1:6" ht="18" x14ac:dyDescent="0.35">
      <c r="A143" s="82" t="s">
        <v>273</v>
      </c>
      <c r="B143" s="163">
        <v>2</v>
      </c>
      <c r="C143" s="210" t="str">
        <f>IF(B143=0, -5, "0")</f>
        <v>0</v>
      </c>
      <c r="D143" s="161"/>
      <c r="E143" s="161"/>
      <c r="F143" s="142"/>
    </row>
    <row r="144" spans="1:6" ht="16.5" x14ac:dyDescent="0.25">
      <c r="A144" s="179" t="s">
        <v>75</v>
      </c>
      <c r="B144" s="163">
        <v>2</v>
      </c>
      <c r="C144" s="170"/>
      <c r="D144" s="180"/>
      <c r="E144" s="161"/>
      <c r="F144" s="142"/>
    </row>
    <row r="145" spans="1:6" ht="66" x14ac:dyDescent="0.25">
      <c r="A145" s="109" t="s">
        <v>287</v>
      </c>
      <c r="B145" s="163">
        <v>2</v>
      </c>
      <c r="C145" s="147"/>
      <c r="D145" s="131">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69</v>
      </c>
    </row>
    <row r="150" spans="1:6" ht="18" x14ac:dyDescent="0.25">
      <c r="A150" s="77" t="s">
        <v>225</v>
      </c>
      <c r="B150" s="83"/>
      <c r="C150" s="84"/>
      <c r="D150" s="81">
        <f>D149/(COUNT(B138:C144,B102:C109,B114:C133)*2)</f>
        <v>0.98571428571428577</v>
      </c>
    </row>
    <row r="151" spans="1:6" x14ac:dyDescent="0.25">
      <c r="A151" s="9"/>
      <c r="B151" s="6"/>
      <c r="C151" s="7"/>
      <c r="D151" s="6"/>
    </row>
    <row r="152" spans="1:6" ht="18" x14ac:dyDescent="0.35">
      <c r="A152" s="268" t="s">
        <v>130</v>
      </c>
      <c r="B152" s="268"/>
      <c r="C152" s="268"/>
      <c r="D152" s="268"/>
      <c r="E152" s="268"/>
      <c r="F152" s="268"/>
    </row>
    <row r="153" spans="1:6" x14ac:dyDescent="0.25">
      <c r="A153" s="176">
        <f>B11</f>
        <v>42843</v>
      </c>
      <c r="B153" s="6"/>
      <c r="C153" s="7"/>
      <c r="D153" s="58"/>
    </row>
    <row r="154" spans="1:6" ht="16.5" x14ac:dyDescent="0.25">
      <c r="A154" s="269" t="s">
        <v>63</v>
      </c>
      <c r="B154" s="270"/>
      <c r="C154" s="270"/>
      <c r="D154" s="270"/>
      <c r="E154" s="270"/>
      <c r="F154" s="270"/>
    </row>
    <row r="155" spans="1:6" x14ac:dyDescent="0.25">
      <c r="A155" s="23" t="s">
        <v>132</v>
      </c>
      <c r="B155" s="163">
        <v>2</v>
      </c>
      <c r="C155" s="163"/>
      <c r="D155" s="161"/>
      <c r="E155" s="142"/>
      <c r="F155" s="142"/>
    </row>
    <row r="156" spans="1:6" x14ac:dyDescent="0.25">
      <c r="A156" s="23" t="s">
        <v>297</v>
      </c>
      <c r="B156" s="163">
        <v>2</v>
      </c>
      <c r="C156" s="163"/>
      <c r="D156" s="161"/>
      <c r="E156" s="142"/>
      <c r="F156" s="142"/>
    </row>
    <row r="157" spans="1:6" x14ac:dyDescent="0.25">
      <c r="A157" s="23" t="s">
        <v>69</v>
      </c>
      <c r="B157" s="163">
        <v>2</v>
      </c>
      <c r="C157" s="161"/>
      <c r="D157" s="161"/>
      <c r="E157" s="142"/>
      <c r="F157" s="142"/>
    </row>
    <row r="158" spans="1:6" x14ac:dyDescent="0.25">
      <c r="A158" s="32" t="s">
        <v>136</v>
      </c>
      <c r="B158" s="163">
        <v>2</v>
      </c>
      <c r="C158" s="163"/>
      <c r="D158" s="144"/>
      <c r="E158" s="142"/>
      <c r="F158" s="142"/>
    </row>
    <row r="159" spans="1:6" ht="30" x14ac:dyDescent="0.25">
      <c r="A159" s="23" t="s">
        <v>190</v>
      </c>
      <c r="B159" s="163">
        <v>2</v>
      </c>
      <c r="C159" s="163"/>
      <c r="D159" s="161"/>
      <c r="E159" s="142"/>
      <c r="F159" s="142"/>
    </row>
    <row r="160" spans="1:6" ht="18" x14ac:dyDescent="0.35">
      <c r="A160" s="75" t="s">
        <v>59</v>
      </c>
      <c r="B160" s="163">
        <v>2</v>
      </c>
      <c r="C160" s="210" t="str">
        <f>IF(B160=0, -5, "0")</f>
        <v>0</v>
      </c>
      <c r="D160" s="161"/>
      <c r="E160" s="142"/>
      <c r="F160" s="142"/>
    </row>
    <row r="161" spans="1:6" x14ac:dyDescent="0.25">
      <c r="A161" s="23" t="s">
        <v>145</v>
      </c>
      <c r="B161" s="163">
        <v>2</v>
      </c>
      <c r="C161" s="134"/>
      <c r="D161" s="161"/>
      <c r="E161" s="142"/>
      <c r="F161" s="142"/>
    </row>
    <row r="162" spans="1:6" x14ac:dyDescent="0.25">
      <c r="A162" s="23" t="s">
        <v>27</v>
      </c>
      <c r="B162" s="163">
        <v>2</v>
      </c>
      <c r="C162" s="163"/>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2</v>
      </c>
      <c r="C167" s="163"/>
      <c r="D167" s="138"/>
      <c r="E167" s="142"/>
      <c r="F167" s="142"/>
    </row>
    <row r="168" spans="1:6" x14ac:dyDescent="0.25">
      <c r="A168" s="18" t="s">
        <v>102</v>
      </c>
      <c r="B168" s="163">
        <v>2</v>
      </c>
      <c r="C168" s="163"/>
      <c r="D168" s="138"/>
      <c r="E168" s="142"/>
      <c r="F168" s="142"/>
    </row>
    <row r="169" spans="1:6" x14ac:dyDescent="0.25">
      <c r="A169" s="18" t="s">
        <v>135</v>
      </c>
      <c r="B169" s="163">
        <v>2</v>
      </c>
      <c r="C169" s="163"/>
      <c r="D169" s="138"/>
      <c r="E169" s="142"/>
      <c r="F169" s="142"/>
    </row>
    <row r="170" spans="1:6" x14ac:dyDescent="0.25">
      <c r="A170" s="18" t="s">
        <v>64</v>
      </c>
      <c r="B170" s="163">
        <v>2</v>
      </c>
      <c r="C170" s="163"/>
      <c r="D170" s="12"/>
      <c r="E170" s="142"/>
      <c r="F170" s="142"/>
    </row>
    <row r="171" spans="1:6" x14ac:dyDescent="0.25">
      <c r="A171" s="18" t="s">
        <v>279</v>
      </c>
      <c r="B171" s="163">
        <v>2</v>
      </c>
      <c r="C171" s="163"/>
      <c r="D171" s="12"/>
      <c r="E171" s="142"/>
      <c r="F171" s="142"/>
    </row>
    <row r="172" spans="1:6" ht="18" x14ac:dyDescent="0.35">
      <c r="A172" s="82" t="s">
        <v>80</v>
      </c>
      <c r="B172" s="163">
        <v>2</v>
      </c>
      <c r="C172" s="210" t="str">
        <f>IF(B172=0, -5, "0")</f>
        <v>0</v>
      </c>
      <c r="D172" s="12"/>
      <c r="E172" s="142"/>
      <c r="F172" s="142"/>
    </row>
    <row r="173" spans="1:6" x14ac:dyDescent="0.25">
      <c r="A173" s="162" t="s">
        <v>296</v>
      </c>
      <c r="B173" s="163">
        <v>2</v>
      </c>
      <c r="C173" s="164"/>
      <c r="D173" s="159"/>
      <c r="E173" s="166"/>
      <c r="F173" s="142"/>
    </row>
    <row r="174" spans="1:6" ht="18" x14ac:dyDescent="0.35">
      <c r="A174" s="75" t="s">
        <v>251</v>
      </c>
      <c r="B174" s="163">
        <v>2</v>
      </c>
      <c r="C174" s="210" t="str">
        <f>IF(B174=0, -5, "0")</f>
        <v>0</v>
      </c>
      <c r="D174" s="12"/>
      <c r="E174" s="161"/>
      <c r="F174" s="142"/>
    </row>
    <row r="175" spans="1:6" x14ac:dyDescent="0.25">
      <c r="A175" s="162" t="s">
        <v>313</v>
      </c>
      <c r="B175" s="163">
        <v>2</v>
      </c>
      <c r="C175" s="163"/>
      <c r="D175" s="144"/>
      <c r="E175" s="142"/>
      <c r="F175" s="142"/>
    </row>
    <row r="176" spans="1:6" ht="36" x14ac:dyDescent="0.35">
      <c r="A176" s="85" t="s">
        <v>209</v>
      </c>
      <c r="B176" s="163">
        <v>2</v>
      </c>
      <c r="C176" s="210" t="str">
        <f>IF(B176=0, -5, "0")</f>
        <v>0</v>
      </c>
      <c r="D176" s="161"/>
      <c r="E176" s="142"/>
      <c r="F176" s="142"/>
    </row>
    <row r="177" spans="1:7" x14ac:dyDescent="0.25">
      <c r="A177" s="162" t="s">
        <v>291</v>
      </c>
      <c r="B177" s="163">
        <v>2</v>
      </c>
      <c r="C177" s="163"/>
      <c r="D177" s="161"/>
      <c r="E177" s="142"/>
      <c r="F177" s="142"/>
    </row>
    <row r="178" spans="1:7" x14ac:dyDescent="0.25">
      <c r="A178" s="162" t="s">
        <v>188</v>
      </c>
      <c r="B178" s="163">
        <v>2</v>
      </c>
      <c r="C178" s="163"/>
      <c r="D178" s="161"/>
      <c r="E178" s="161"/>
      <c r="F178" s="142"/>
    </row>
    <row r="179" spans="1:7" ht="18" x14ac:dyDescent="0.35">
      <c r="A179" s="153" t="s">
        <v>289</v>
      </c>
      <c r="B179" s="163">
        <v>2</v>
      </c>
      <c r="C179" s="163"/>
      <c r="D179" s="161"/>
      <c r="E179" s="153"/>
      <c r="F179" s="142"/>
    </row>
    <row r="180" spans="1:7" ht="16.5" x14ac:dyDescent="0.25">
      <c r="A180" s="106" t="s">
        <v>168</v>
      </c>
      <c r="B180" s="163">
        <v>2</v>
      </c>
      <c r="C180" s="211" t="str">
        <f>IF(B180=0, -5, "0")</f>
        <v>0</v>
      </c>
      <c r="D180" s="141"/>
      <c r="E180" s="166"/>
      <c r="F180" s="142"/>
    </row>
    <row r="181" spans="1:7" x14ac:dyDescent="0.25">
      <c r="A181" s="24" t="s">
        <v>83</v>
      </c>
      <c r="B181" s="163">
        <v>2</v>
      </c>
      <c r="C181" s="163"/>
      <c r="D181" s="161"/>
      <c r="E181" s="142"/>
      <c r="F181" s="142"/>
    </row>
    <row r="182" spans="1:7" ht="33" x14ac:dyDescent="0.3">
      <c r="A182" s="173" t="s">
        <v>234</v>
      </c>
      <c r="B182" s="163">
        <v>2</v>
      </c>
      <c r="C182" s="163"/>
      <c r="D182" s="68"/>
      <c r="E182" s="142"/>
      <c r="F182" s="142"/>
      <c r="G182" s="165"/>
    </row>
    <row r="183" spans="1:7" x14ac:dyDescent="0.25">
      <c r="A183" s="24" t="s">
        <v>248</v>
      </c>
      <c r="B183" s="163">
        <v>2</v>
      </c>
      <c r="C183" s="163"/>
      <c r="D183" s="161"/>
      <c r="E183" s="161"/>
      <c r="F183" s="142"/>
    </row>
    <row r="184" spans="1:7" ht="30" x14ac:dyDescent="0.25">
      <c r="A184" s="24" t="s">
        <v>200</v>
      </c>
      <c r="B184" s="163">
        <v>2</v>
      </c>
      <c r="C184" s="163"/>
      <c r="D184" s="161"/>
      <c r="E184" s="142"/>
      <c r="F184" s="142"/>
    </row>
    <row r="185" spans="1:7" ht="45" x14ac:dyDescent="0.25">
      <c r="A185" s="100" t="s">
        <v>287</v>
      </c>
      <c r="B185" s="163">
        <v>2</v>
      </c>
      <c r="C185" s="147"/>
      <c r="D185" s="161" t="s">
        <v>526</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268" t="s">
        <v>167</v>
      </c>
      <c r="B192" s="268"/>
      <c r="C192" s="268"/>
      <c r="D192" s="268"/>
      <c r="E192" s="268"/>
      <c r="F192" s="268"/>
    </row>
    <row r="193" spans="1:7" x14ac:dyDescent="0.25">
      <c r="A193" s="182">
        <f>B11</f>
        <v>42843</v>
      </c>
      <c r="B193" s="6"/>
      <c r="C193" s="7"/>
      <c r="D193" s="6"/>
    </row>
    <row r="194" spans="1:7" ht="18" x14ac:dyDescent="0.25">
      <c r="A194" s="266" t="s">
        <v>158</v>
      </c>
      <c r="B194" s="267"/>
      <c r="C194" s="267"/>
      <c r="D194" s="267"/>
      <c r="E194" s="267"/>
      <c r="F194" s="267"/>
    </row>
    <row r="195" spans="1:7" ht="36" x14ac:dyDescent="0.35">
      <c r="A195" s="82" t="s">
        <v>27</v>
      </c>
      <c r="B195" s="163">
        <v>2</v>
      </c>
      <c r="C195" s="210" t="str">
        <f>IF(B195=0, -5, "0")</f>
        <v>0</v>
      </c>
      <c r="D195" s="161"/>
      <c r="E195" s="142"/>
      <c r="F195" s="142"/>
    </row>
    <row r="196" spans="1:7" x14ac:dyDescent="0.25">
      <c r="A196" s="23" t="s">
        <v>57</v>
      </c>
      <c r="B196" s="163">
        <v>2</v>
      </c>
      <c r="C196" s="163"/>
      <c r="D196" s="161"/>
      <c r="E196" s="142"/>
      <c r="F196" s="142"/>
    </row>
    <row r="197" spans="1:7" x14ac:dyDescent="0.25">
      <c r="A197" s="32" t="s">
        <v>297</v>
      </c>
      <c r="B197" s="163">
        <v>2</v>
      </c>
      <c r="C197" s="163"/>
      <c r="D197" s="161"/>
      <c r="E197" s="166"/>
      <c r="F197" s="142"/>
    </row>
    <row r="198" spans="1:7" x14ac:dyDescent="0.25">
      <c r="A198" s="23" t="s">
        <v>100</v>
      </c>
      <c r="B198" s="163">
        <v>2</v>
      </c>
      <c r="C198" s="163"/>
      <c r="D198" s="161"/>
      <c r="E198" s="142"/>
      <c r="F198" s="142"/>
    </row>
    <row r="199" spans="1:7" x14ac:dyDescent="0.25">
      <c r="A199" s="23" t="s">
        <v>154</v>
      </c>
      <c r="B199" s="163">
        <v>2</v>
      </c>
      <c r="C199" s="163"/>
      <c r="D199" s="161"/>
      <c r="E199" s="142"/>
      <c r="F199" s="142"/>
    </row>
    <row r="200" spans="1:7" x14ac:dyDescent="0.25">
      <c r="A200" s="32" t="s">
        <v>153</v>
      </c>
      <c r="B200" s="163">
        <v>2</v>
      </c>
      <c r="C200" s="163"/>
      <c r="D200" s="161"/>
      <c r="E200" s="142"/>
      <c r="F200" s="142"/>
    </row>
    <row r="201" spans="1:7" x14ac:dyDescent="0.25">
      <c r="A201" s="32" t="s">
        <v>28</v>
      </c>
      <c r="B201" s="163">
        <v>2</v>
      </c>
      <c r="C201" s="163"/>
      <c r="D201" s="161"/>
      <c r="E201" s="142"/>
      <c r="F201" s="142"/>
    </row>
    <row r="202" spans="1:7" x14ac:dyDescent="0.25">
      <c r="A202" s="32" t="s">
        <v>155</v>
      </c>
      <c r="B202" s="163">
        <v>2</v>
      </c>
      <c r="C202" s="163"/>
      <c r="D202" s="144"/>
      <c r="E202" s="142"/>
      <c r="F202" s="142"/>
    </row>
    <row r="203" spans="1:7" ht="18" x14ac:dyDescent="0.35">
      <c r="A203" s="183" t="s">
        <v>298</v>
      </c>
      <c r="B203" s="163">
        <v>2</v>
      </c>
      <c r="C203" s="210" t="str">
        <f>IF(B203=0, -5, "0")</f>
        <v>0</v>
      </c>
      <c r="D203" s="161"/>
      <c r="E203" s="142"/>
      <c r="F203" s="142"/>
    </row>
    <row r="204" spans="1:7" ht="16.5" x14ac:dyDescent="0.3">
      <c r="A204" s="184" t="s">
        <v>362</v>
      </c>
      <c r="B204" s="163">
        <v>2</v>
      </c>
      <c r="C204" s="210" t="str">
        <f>IF(B204=0, -5, "0")</f>
        <v>0</v>
      </c>
      <c r="D204" s="141"/>
      <c r="E204" s="142"/>
      <c r="F204" s="142"/>
      <c r="G204" s="165"/>
    </row>
    <row r="205" spans="1:7" x14ac:dyDescent="0.25">
      <c r="A205" s="167" t="s">
        <v>145</v>
      </c>
      <c r="B205" s="163">
        <v>2</v>
      </c>
      <c r="C205" s="163"/>
      <c r="D205" s="161"/>
      <c r="E205" s="142"/>
      <c r="F205" s="142"/>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2</v>
      </c>
      <c r="C210" s="163"/>
      <c r="D210" s="161"/>
      <c r="E210" s="166"/>
      <c r="F210" s="142"/>
    </row>
    <row r="211" spans="1:7" ht="54" x14ac:dyDescent="0.35">
      <c r="A211" s="82" t="s">
        <v>363</v>
      </c>
      <c r="B211" s="163">
        <v>0</v>
      </c>
      <c r="C211" s="210">
        <f>IF(B211=0, -5, "0")</f>
        <v>-5</v>
      </c>
      <c r="D211" s="161" t="s">
        <v>528</v>
      </c>
      <c r="E211" s="142"/>
      <c r="F211" s="142"/>
    </row>
    <row r="212" spans="1:7" x14ac:dyDescent="0.25">
      <c r="A212" s="18" t="s">
        <v>192</v>
      </c>
      <c r="B212" s="163">
        <v>2</v>
      </c>
      <c r="C212" s="163"/>
      <c r="D212" s="138"/>
      <c r="E212" s="142"/>
      <c r="F212" s="142"/>
    </row>
    <row r="213" spans="1:7" ht="30" x14ac:dyDescent="0.25">
      <c r="A213" s="162" t="s">
        <v>176</v>
      </c>
      <c r="B213" s="163">
        <v>2</v>
      </c>
      <c r="C213" s="163"/>
      <c r="D213" s="138"/>
      <c r="E213" s="161"/>
      <c r="F213" s="142"/>
    </row>
    <row r="214" spans="1:7" ht="18" x14ac:dyDescent="0.35">
      <c r="A214" s="82" t="s">
        <v>359</v>
      </c>
      <c r="B214" s="163">
        <v>2</v>
      </c>
      <c r="C214" s="210" t="str">
        <f>IF(B214=0, -5, "0")</f>
        <v>0</v>
      </c>
      <c r="D214" s="11"/>
      <c r="E214" s="142"/>
      <c r="F214" s="142"/>
    </row>
    <row r="215" spans="1:7" x14ac:dyDescent="0.25">
      <c r="A215" s="162" t="s">
        <v>64</v>
      </c>
      <c r="B215" s="163">
        <v>2</v>
      </c>
      <c r="C215" s="163"/>
      <c r="D215" s="144"/>
      <c r="E215" s="142"/>
      <c r="F215" s="142"/>
    </row>
    <row r="216" spans="1:7" x14ac:dyDescent="0.25">
      <c r="A216" s="18" t="s">
        <v>70</v>
      </c>
      <c r="B216" s="163">
        <v>2</v>
      </c>
      <c r="C216" s="163"/>
      <c r="D216" s="12"/>
      <c r="E216" s="161"/>
      <c r="F216" s="142"/>
    </row>
    <row r="217" spans="1:7" x14ac:dyDescent="0.25">
      <c r="A217" s="162" t="s">
        <v>291</v>
      </c>
      <c r="B217" s="163">
        <v>2</v>
      </c>
      <c r="C217" s="163"/>
      <c r="D217" s="12"/>
      <c r="E217" s="142"/>
      <c r="F217" s="142"/>
    </row>
    <row r="218" spans="1:7" x14ac:dyDescent="0.25">
      <c r="A218" s="18" t="s">
        <v>188</v>
      </c>
      <c r="B218" s="163">
        <v>2</v>
      </c>
      <c r="C218" s="163"/>
      <c r="D218" s="161"/>
      <c r="E218" s="142"/>
      <c r="F218" s="142"/>
    </row>
    <row r="219" spans="1:7" ht="33" x14ac:dyDescent="0.3">
      <c r="A219" s="48" t="s">
        <v>178</v>
      </c>
      <c r="B219" s="163">
        <v>2</v>
      </c>
      <c r="C219" s="163"/>
      <c r="D219" s="161"/>
      <c r="E219" s="161"/>
      <c r="F219" s="142"/>
      <c r="G219" s="165"/>
    </row>
    <row r="220" spans="1:7" x14ac:dyDescent="0.25">
      <c r="A220" s="162" t="s">
        <v>157</v>
      </c>
      <c r="B220" s="163">
        <v>2</v>
      </c>
      <c r="C220" s="163"/>
      <c r="D220" s="144"/>
      <c r="E220" s="142"/>
      <c r="F220" s="142"/>
    </row>
    <row r="221" spans="1:7" x14ac:dyDescent="0.25">
      <c r="A221" s="24" t="s">
        <v>159</v>
      </c>
      <c r="B221" s="163">
        <v>2</v>
      </c>
      <c r="C221" s="163"/>
      <c r="D221" s="161"/>
      <c r="E221" s="142"/>
      <c r="F221" s="142"/>
    </row>
    <row r="222" spans="1:7" ht="45" x14ac:dyDescent="0.25">
      <c r="A222" s="107" t="s">
        <v>72</v>
      </c>
      <c r="B222" s="163">
        <v>2</v>
      </c>
      <c r="C222" s="210" t="str">
        <f>IF(B222=0, -5, "0")</f>
        <v>0</v>
      </c>
      <c r="D222" s="161" t="s">
        <v>529</v>
      </c>
      <c r="E222" s="142"/>
      <c r="F222" s="142"/>
    </row>
    <row r="223" spans="1:7" ht="18" x14ac:dyDescent="0.35">
      <c r="A223" s="47" t="s">
        <v>289</v>
      </c>
      <c r="B223" s="163">
        <v>2</v>
      </c>
      <c r="C223" s="163"/>
      <c r="D223" s="161"/>
      <c r="E223" s="153"/>
      <c r="F223" s="142"/>
      <c r="G223" s="165"/>
    </row>
    <row r="224" spans="1:7" ht="16.5" x14ac:dyDescent="0.25">
      <c r="A224" s="106" t="s">
        <v>168</v>
      </c>
      <c r="B224" s="163">
        <v>1</v>
      </c>
      <c r="C224" s="211" t="str">
        <f>IF(B224=0, -5, "0")</f>
        <v>0</v>
      </c>
      <c r="D224" s="141" t="s">
        <v>531</v>
      </c>
      <c r="E224" s="142"/>
      <c r="F224" s="142"/>
    </row>
    <row r="225" spans="1:6" x14ac:dyDescent="0.25">
      <c r="A225" s="24" t="s">
        <v>83</v>
      </c>
      <c r="B225" s="163">
        <v>2</v>
      </c>
      <c r="C225" s="163"/>
      <c r="D225" s="161"/>
      <c r="E225" s="142"/>
      <c r="F225" s="142"/>
    </row>
    <row r="226" spans="1:6" ht="30" x14ac:dyDescent="0.25">
      <c r="A226" s="24" t="s">
        <v>244</v>
      </c>
      <c r="B226" s="163">
        <v>2</v>
      </c>
      <c r="C226" s="163"/>
      <c r="D226" s="68"/>
      <c r="E226" s="142"/>
      <c r="F226" s="142"/>
    </row>
    <row r="227" spans="1:6" x14ac:dyDescent="0.25">
      <c r="A227" s="24" t="s">
        <v>248</v>
      </c>
      <c r="B227" s="163">
        <v>2</v>
      </c>
      <c r="C227" s="163"/>
      <c r="D227" s="161"/>
      <c r="E227" s="142"/>
      <c r="F227" s="142"/>
    </row>
    <row r="228" spans="1:6" ht="30" x14ac:dyDescent="0.25">
      <c r="A228" s="24" t="s">
        <v>199</v>
      </c>
      <c r="B228" s="163">
        <v>2</v>
      </c>
      <c r="C228" s="24"/>
      <c r="D228" s="59"/>
      <c r="E228" s="142"/>
      <c r="F228" s="142"/>
    </row>
    <row r="229" spans="1:6" x14ac:dyDescent="0.25">
      <c r="A229" s="19" t="s">
        <v>38</v>
      </c>
      <c r="B229" s="19"/>
      <c r="C229" s="19"/>
      <c r="D229" s="19">
        <f>SUM(B210:C228)</f>
        <v>30</v>
      </c>
    </row>
    <row r="230" spans="1:6" x14ac:dyDescent="0.25">
      <c r="A230" s="19" t="s">
        <v>37</v>
      </c>
      <c r="B230" s="20"/>
      <c r="C230" s="21"/>
      <c r="D230" s="62">
        <f>D229/(COUNT(B210:C228)*2)</f>
        <v>0.75</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2</v>
      </c>
      <c r="C233" s="164"/>
      <c r="D233" s="145"/>
      <c r="E233" s="142"/>
      <c r="F233" s="142"/>
    </row>
    <row r="234" spans="1:6" ht="30" x14ac:dyDescent="0.25">
      <c r="A234" s="18" t="s">
        <v>205</v>
      </c>
      <c r="B234" s="164">
        <v>2</v>
      </c>
      <c r="C234" s="163"/>
      <c r="D234" s="148"/>
      <c r="E234" s="142"/>
      <c r="F234" s="142"/>
    </row>
    <row r="235" spans="1:6" ht="31.5" x14ac:dyDescent="0.35">
      <c r="A235" s="75" t="s">
        <v>59</v>
      </c>
      <c r="B235" s="164">
        <v>1</v>
      </c>
      <c r="C235" s="210" t="str">
        <f>IF(B235=0, -5, "0")</f>
        <v>0</v>
      </c>
      <c r="D235" s="150" t="s">
        <v>530</v>
      </c>
      <c r="E235" s="142"/>
      <c r="F235" s="142"/>
    </row>
    <row r="236" spans="1:6" ht="36" x14ac:dyDescent="0.35">
      <c r="A236" s="82" t="s">
        <v>177</v>
      </c>
      <c r="B236" s="164">
        <v>2</v>
      </c>
      <c r="C236" s="210" t="str">
        <f>IF(B236=0, -5, "0")</f>
        <v>0</v>
      </c>
      <c r="D236" s="150"/>
      <c r="E236" s="142"/>
      <c r="F236" s="142"/>
    </row>
    <row r="237" spans="1:6" x14ac:dyDescent="0.25">
      <c r="A237" s="18" t="s">
        <v>252</v>
      </c>
      <c r="B237" s="164">
        <v>2</v>
      </c>
      <c r="C237" s="163"/>
      <c r="D237" s="150"/>
      <c r="E237" s="142"/>
      <c r="F237" s="142"/>
    </row>
    <row r="238" spans="1:6" x14ac:dyDescent="0.25">
      <c r="A238" s="18" t="s">
        <v>55</v>
      </c>
      <c r="B238" s="164">
        <v>2</v>
      </c>
      <c r="C238" s="163"/>
      <c r="D238" s="151"/>
      <c r="E238" s="142"/>
      <c r="F238" s="142"/>
    </row>
    <row r="239" spans="1:6" x14ac:dyDescent="0.25">
      <c r="A239" s="162" t="s">
        <v>299</v>
      </c>
      <c r="B239" s="164">
        <v>2</v>
      </c>
      <c r="C239" s="164"/>
      <c r="D239" s="158"/>
      <c r="E239" s="166"/>
      <c r="F239" s="142"/>
    </row>
    <row r="240" spans="1:6" x14ac:dyDescent="0.25">
      <c r="A240" s="162" t="s">
        <v>156</v>
      </c>
      <c r="B240" s="164">
        <v>2</v>
      </c>
      <c r="C240" s="163"/>
      <c r="D240" s="149"/>
      <c r="E240" s="142"/>
      <c r="F240" s="142"/>
    </row>
    <row r="241" spans="1:6" ht="45" x14ac:dyDescent="0.25">
      <c r="A241" s="99" t="s">
        <v>287</v>
      </c>
      <c r="B241" s="164">
        <v>2</v>
      </c>
      <c r="C241" s="147"/>
      <c r="D241" s="253">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67</v>
      </c>
    </row>
    <row r="246" spans="1:6" ht="18" x14ac:dyDescent="0.25">
      <c r="A246" s="102" t="s">
        <v>227</v>
      </c>
      <c r="B246" s="103"/>
      <c r="C246" s="104"/>
      <c r="D246" s="105">
        <f>D245/(COUNT(B210:C228,B233:C240,B195:C205)*2)</f>
        <v>0.85897435897435892</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42843</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v>2</v>
      </c>
      <c r="C251" s="210" t="str">
        <f>IF(B251=0, -5, "0")</f>
        <v>0</v>
      </c>
      <c r="D251" s="161"/>
      <c r="E251" s="166"/>
      <c r="F251" s="166"/>
    </row>
    <row r="252" spans="1:6" s="3" customFormat="1" x14ac:dyDescent="0.25">
      <c r="A252" s="23" t="s">
        <v>148</v>
      </c>
      <c r="B252" s="163">
        <v>2</v>
      </c>
      <c r="C252" s="163"/>
      <c r="D252" s="161"/>
      <c r="E252" s="166"/>
      <c r="F252" s="166"/>
    </row>
    <row r="253" spans="1:6" s="3" customFormat="1" x14ac:dyDescent="0.25">
      <c r="A253" s="32" t="s">
        <v>300</v>
      </c>
      <c r="B253" s="163">
        <v>2</v>
      </c>
      <c r="C253" s="163"/>
      <c r="D253" s="141"/>
      <c r="E253" s="166"/>
      <c r="F253" s="166"/>
    </row>
    <row r="254" spans="1:6" s="3" customFormat="1" x14ac:dyDescent="0.25">
      <c r="A254" s="32" t="s">
        <v>301</v>
      </c>
      <c r="B254" s="163">
        <v>1</v>
      </c>
      <c r="C254" s="163"/>
      <c r="D254" s="255" t="s">
        <v>441</v>
      </c>
      <c r="E254" s="166"/>
      <c r="F254" s="166"/>
    </row>
    <row r="255" spans="1:6" s="3" customFormat="1" x14ac:dyDescent="0.25">
      <c r="A255" s="32" t="s">
        <v>28</v>
      </c>
      <c r="B255" s="163">
        <v>2</v>
      </c>
      <c r="C255" s="163"/>
      <c r="D255" s="144"/>
      <c r="E255" s="166"/>
      <c r="F255" s="166"/>
    </row>
    <row r="256" spans="1:6" s="3" customFormat="1" ht="36" x14ac:dyDescent="0.35">
      <c r="A256" s="82" t="s">
        <v>161</v>
      </c>
      <c r="B256" s="163">
        <v>2</v>
      </c>
      <c r="C256" s="210" t="str">
        <f>IF(B256=0, -5, "0")</f>
        <v>0</v>
      </c>
      <c r="D256" s="161"/>
      <c r="E256" s="166"/>
      <c r="F256" s="166"/>
    </row>
    <row r="257" spans="1:6" s="3" customFormat="1" ht="30" x14ac:dyDescent="0.25">
      <c r="A257" s="32" t="s">
        <v>193</v>
      </c>
      <c r="B257" s="163">
        <v>2</v>
      </c>
      <c r="C257" s="163"/>
      <c r="D257" s="144"/>
      <c r="E257" s="166"/>
      <c r="F257" s="166"/>
    </row>
    <row r="258" spans="1:6" s="3" customFormat="1" x14ac:dyDescent="0.25">
      <c r="A258" s="32" t="s">
        <v>160</v>
      </c>
      <c r="B258" s="163">
        <v>2</v>
      </c>
      <c r="C258" s="163"/>
      <c r="D258" s="144"/>
      <c r="E258" s="166"/>
      <c r="F258" s="166"/>
    </row>
    <row r="259" spans="1:6" s="3" customFormat="1" x14ac:dyDescent="0.25">
      <c r="A259" s="23" t="s">
        <v>68</v>
      </c>
      <c r="B259" s="163">
        <v>2</v>
      </c>
      <c r="C259" s="163"/>
      <c r="D259" s="161"/>
      <c r="E259" s="166"/>
      <c r="F259" s="166"/>
    </row>
    <row r="260" spans="1:6" s="3" customFormat="1" ht="18" x14ac:dyDescent="0.35">
      <c r="A260" s="75" t="s">
        <v>59</v>
      </c>
      <c r="B260" s="163">
        <v>2</v>
      </c>
      <c r="C260" s="210" t="str">
        <f>IF(B260=0, -5, "0")</f>
        <v>0</v>
      </c>
      <c r="D260" s="161"/>
      <c r="E260" s="166"/>
      <c r="F260" s="166"/>
    </row>
    <row r="261" spans="1:6" s="3" customFormat="1" x14ac:dyDescent="0.25">
      <c r="A261" s="23" t="s">
        <v>145</v>
      </c>
      <c r="B261" s="163">
        <v>2</v>
      </c>
      <c r="C261" s="163"/>
      <c r="D261" s="161"/>
      <c r="E261" s="166"/>
      <c r="F261" s="166"/>
    </row>
    <row r="262" spans="1:6" s="3" customFormat="1" x14ac:dyDescent="0.25">
      <c r="A262" s="23" t="s">
        <v>153</v>
      </c>
      <c r="B262" s="163">
        <v>2</v>
      </c>
      <c r="C262" s="163"/>
      <c r="D262" s="10"/>
      <c r="E262" s="166"/>
      <c r="F262" s="1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2</v>
      </c>
      <c r="C267" s="164"/>
      <c r="E267" s="166"/>
      <c r="F267" s="166"/>
    </row>
    <row r="268" spans="1:6" s="3" customFormat="1" x14ac:dyDescent="0.25">
      <c r="A268" s="18" t="s">
        <v>206</v>
      </c>
      <c r="B268" s="164">
        <v>2</v>
      </c>
      <c r="C268" s="163"/>
      <c r="D268" s="255"/>
      <c r="E268" s="166"/>
      <c r="F268" s="166"/>
    </row>
    <row r="269" spans="1:6" s="3" customFormat="1" x14ac:dyDescent="0.25">
      <c r="A269" s="162" t="s">
        <v>312</v>
      </c>
      <c r="B269" s="164">
        <v>2</v>
      </c>
      <c r="C269" s="163"/>
      <c r="D269" s="157"/>
      <c r="E269" s="166"/>
      <c r="F269" s="166"/>
    </row>
    <row r="270" spans="1:6" s="3" customFormat="1" x14ac:dyDescent="0.25">
      <c r="A270" s="162" t="s">
        <v>149</v>
      </c>
      <c r="B270" s="164">
        <v>2</v>
      </c>
      <c r="C270" s="163"/>
      <c r="D270" s="11"/>
      <c r="E270" s="166"/>
      <c r="F270" s="166"/>
    </row>
    <row r="271" spans="1:6" s="3" customFormat="1" ht="18" x14ac:dyDescent="0.35">
      <c r="A271" s="75" t="s">
        <v>7</v>
      </c>
      <c r="B271" s="164">
        <v>2</v>
      </c>
      <c r="C271" s="210" t="str">
        <f>IF(B271=0, -5, "0")</f>
        <v>0</v>
      </c>
      <c r="D271" s="11"/>
      <c r="E271" s="166"/>
      <c r="F271" s="166"/>
    </row>
    <row r="272" spans="1:6" s="3" customFormat="1" x14ac:dyDescent="0.25">
      <c r="A272" s="18" t="s">
        <v>253</v>
      </c>
      <c r="B272" s="164">
        <v>2</v>
      </c>
      <c r="C272" s="163"/>
      <c r="D272" s="11"/>
      <c r="E272" s="166"/>
      <c r="F272" s="166"/>
    </row>
    <row r="273" spans="1:6" s="3" customFormat="1" ht="30" x14ac:dyDescent="0.3">
      <c r="A273" s="47" t="s">
        <v>80</v>
      </c>
      <c r="B273" s="164">
        <v>1</v>
      </c>
      <c r="C273" s="163"/>
      <c r="D273" s="254" t="s">
        <v>444</v>
      </c>
      <c r="E273" s="141"/>
      <c r="F273" s="166"/>
    </row>
    <row r="274" spans="1:6" s="3" customFormat="1" ht="30" x14ac:dyDescent="0.25">
      <c r="A274" s="162" t="s">
        <v>302</v>
      </c>
      <c r="B274" s="164">
        <v>2</v>
      </c>
      <c r="C274" s="163"/>
      <c r="D274" s="11"/>
      <c r="E274" s="166"/>
      <c r="F274" s="166"/>
    </row>
    <row r="275" spans="1:6" s="3" customFormat="1" x14ac:dyDescent="0.25">
      <c r="A275" s="162" t="s">
        <v>188</v>
      </c>
      <c r="B275" s="164">
        <v>2</v>
      </c>
      <c r="C275" s="163"/>
      <c r="D275" s="11"/>
      <c r="E275" s="141"/>
      <c r="F275" s="166"/>
    </row>
    <row r="276" spans="1:6" s="3" customFormat="1" x14ac:dyDescent="0.25">
      <c r="A276" s="162" t="s">
        <v>291</v>
      </c>
      <c r="B276" s="164">
        <v>2</v>
      </c>
      <c r="C276" s="164"/>
      <c r="D276" s="157"/>
      <c r="E276" s="166"/>
      <c r="F276" s="166"/>
    </row>
    <row r="277" spans="1:6" s="3" customFormat="1" ht="45" x14ac:dyDescent="0.25">
      <c r="A277" s="107" t="s">
        <v>173</v>
      </c>
      <c r="B277" s="164">
        <v>2</v>
      </c>
      <c r="C277" s="211" t="str">
        <f>IF(B277=0, -5, "0")</f>
        <v>0</v>
      </c>
      <c r="D277" s="161" t="s">
        <v>529</v>
      </c>
      <c r="E277" s="166"/>
      <c r="F277" s="166"/>
    </row>
    <row r="278" spans="1:6" s="3" customFormat="1" ht="18" x14ac:dyDescent="0.35">
      <c r="A278" s="47" t="s">
        <v>289</v>
      </c>
      <c r="B278" s="164">
        <v>2</v>
      </c>
      <c r="C278" s="164"/>
      <c r="D278" s="157"/>
      <c r="E278" s="153"/>
      <c r="F278" s="166"/>
    </row>
    <row r="279" spans="1:6" s="3" customFormat="1" ht="16.5" x14ac:dyDescent="0.25">
      <c r="A279" s="106" t="s">
        <v>168</v>
      </c>
      <c r="B279" s="164">
        <v>2</v>
      </c>
      <c r="C279" s="211" t="str">
        <f>IF(B279=0, -5, "0")</f>
        <v>0</v>
      </c>
      <c r="D279" s="157"/>
      <c r="E279" s="166"/>
      <c r="F279" s="166"/>
    </row>
    <row r="280" spans="1:6" s="3" customFormat="1" x14ac:dyDescent="0.25">
      <c r="A280" s="24" t="s">
        <v>83</v>
      </c>
      <c r="B280" s="164">
        <v>1</v>
      </c>
      <c r="C280" s="163"/>
      <c r="D280" s="254" t="s">
        <v>448</v>
      </c>
      <c r="E280" s="166"/>
      <c r="F280" s="166"/>
    </row>
    <row r="281" spans="1:6" s="3" customFormat="1" ht="30" x14ac:dyDescent="0.25">
      <c r="A281" s="24" t="s">
        <v>234</v>
      </c>
      <c r="B281" s="164">
        <v>2</v>
      </c>
      <c r="C281" s="163"/>
      <c r="D281" s="11"/>
      <c r="E281" s="166"/>
      <c r="F281" s="166"/>
    </row>
    <row r="282" spans="1:6" s="3" customFormat="1" x14ac:dyDescent="0.25">
      <c r="A282" s="24" t="s">
        <v>248</v>
      </c>
      <c r="B282" s="164">
        <v>2</v>
      </c>
      <c r="C282" s="163"/>
      <c r="D282" s="11"/>
      <c r="E282" s="166"/>
      <c r="F282" s="166"/>
    </row>
    <row r="283" spans="1:6" s="3" customFormat="1" ht="30" x14ac:dyDescent="0.25">
      <c r="A283" s="24" t="s">
        <v>199</v>
      </c>
      <c r="B283" s="164">
        <v>1</v>
      </c>
      <c r="C283" s="163"/>
      <c r="D283" s="254" t="s">
        <v>449</v>
      </c>
      <c r="E283" s="166"/>
      <c r="F283" s="166"/>
    </row>
    <row r="284" spans="1:6" s="3" customFormat="1" ht="45" x14ac:dyDescent="0.25">
      <c r="A284" s="100" t="s">
        <v>287</v>
      </c>
      <c r="B284" s="164">
        <v>1</v>
      </c>
      <c r="C284" s="147"/>
      <c r="D284" s="256">
        <v>0.4</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42843</v>
      </c>
      <c r="B292" s="6"/>
      <c r="C292" s="7"/>
      <c r="D292" s="58"/>
    </row>
    <row r="293" spans="1:7" ht="18" x14ac:dyDescent="0.25">
      <c r="A293" s="266" t="s">
        <v>19</v>
      </c>
      <c r="B293" s="267"/>
      <c r="C293" s="267"/>
      <c r="D293" s="267"/>
      <c r="E293" s="267"/>
      <c r="F293" s="267"/>
    </row>
    <row r="294" spans="1:7" x14ac:dyDescent="0.25">
      <c r="A294" s="31" t="s">
        <v>62</v>
      </c>
      <c r="B294" s="163">
        <v>2</v>
      </c>
      <c r="C294" s="163"/>
      <c r="D294" s="161"/>
      <c r="E294" s="142"/>
      <c r="F294" s="142"/>
    </row>
    <row r="295" spans="1:7" x14ac:dyDescent="0.25">
      <c r="A295" s="22" t="s">
        <v>6</v>
      </c>
      <c r="B295" s="163">
        <v>2</v>
      </c>
      <c r="C295" s="163"/>
      <c r="D295" s="161"/>
      <c r="E295" s="142"/>
      <c r="F295" s="142"/>
    </row>
    <row r="296" spans="1:7" x14ac:dyDescent="0.25">
      <c r="A296" s="154" t="s">
        <v>297</v>
      </c>
      <c r="B296" s="163">
        <v>2</v>
      </c>
      <c r="C296" s="163"/>
      <c r="D296" s="161"/>
      <c r="E296" s="142"/>
      <c r="F296" s="142"/>
    </row>
    <row r="297" spans="1:7" x14ac:dyDescent="0.25">
      <c r="A297" s="31" t="s">
        <v>20</v>
      </c>
      <c r="B297" s="163" t="s">
        <v>34</v>
      </c>
      <c r="C297" s="163"/>
      <c r="D297" s="144"/>
      <c r="E297" s="142"/>
      <c r="F297" s="142"/>
    </row>
    <row r="298" spans="1:7" x14ac:dyDescent="0.25">
      <c r="A298" s="22" t="s">
        <v>39</v>
      </c>
      <c r="B298" s="163">
        <v>2</v>
      </c>
      <c r="C298" s="163"/>
      <c r="D298" s="161"/>
      <c r="E298" s="142"/>
      <c r="F298" s="142"/>
    </row>
    <row r="299" spans="1:7" x14ac:dyDescent="0.25">
      <c r="A299" s="31" t="s">
        <v>50</v>
      </c>
      <c r="B299" s="163">
        <v>2</v>
      </c>
      <c r="C299" s="163"/>
      <c r="D299" s="149"/>
      <c r="E299" s="142"/>
      <c r="F299" s="142"/>
    </row>
    <row r="300" spans="1:7" ht="18" x14ac:dyDescent="0.35">
      <c r="A300" s="75" t="s">
        <v>54</v>
      </c>
      <c r="B300" s="163">
        <v>2</v>
      </c>
      <c r="C300" s="210" t="str">
        <f>IF(B300=0, -5, "0")</f>
        <v>0</v>
      </c>
      <c r="D300" s="161"/>
      <c r="E300" s="142"/>
      <c r="F300" s="142"/>
      <c r="G300" s="165"/>
    </row>
    <row r="301" spans="1:7" x14ac:dyDescent="0.25">
      <c r="A301" s="22" t="s">
        <v>145</v>
      </c>
      <c r="B301" s="163">
        <v>2</v>
      </c>
      <c r="C301" s="163"/>
      <c r="D301" s="161"/>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2</v>
      </c>
      <c r="C306" s="164"/>
      <c r="D306" s="141"/>
      <c r="E306" s="166"/>
      <c r="F306" s="166"/>
    </row>
    <row r="307" spans="1:6" x14ac:dyDescent="0.25">
      <c r="A307" s="162" t="s">
        <v>373</v>
      </c>
      <c r="B307" s="164">
        <v>2</v>
      </c>
      <c r="C307" s="163"/>
      <c r="D307" s="161"/>
      <c r="E307" s="142"/>
      <c r="F307" s="142"/>
    </row>
    <row r="308" spans="1:6" ht="30" x14ac:dyDescent="0.25">
      <c r="A308" s="18" t="s">
        <v>5</v>
      </c>
      <c r="B308" s="164">
        <v>1</v>
      </c>
      <c r="C308" s="163"/>
      <c r="D308" s="150" t="s">
        <v>536</v>
      </c>
      <c r="E308" s="142"/>
      <c r="F308" s="142"/>
    </row>
    <row r="309" spans="1:6" ht="18" x14ac:dyDescent="0.35">
      <c r="A309" s="75" t="s">
        <v>367</v>
      </c>
      <c r="B309" s="164">
        <v>2</v>
      </c>
      <c r="C309" s="210" t="str">
        <f>IF(B309=0, -5, "0")</f>
        <v>0</v>
      </c>
      <c r="D309" s="97"/>
      <c r="E309" s="142"/>
      <c r="F309" s="142"/>
    </row>
    <row r="310" spans="1:6" x14ac:dyDescent="0.25">
      <c r="A310" s="162" t="s">
        <v>108</v>
      </c>
      <c r="B310" s="164">
        <v>2</v>
      </c>
      <c r="C310" s="163"/>
      <c r="D310" s="149"/>
      <c r="E310" s="161"/>
      <c r="F310" s="142"/>
    </row>
    <row r="311" spans="1:6" ht="18" x14ac:dyDescent="0.35">
      <c r="A311" s="75" t="s">
        <v>61</v>
      </c>
      <c r="B311" s="164">
        <v>2</v>
      </c>
      <c r="C311" s="210" t="str">
        <f>IF(B311=0, -5, "0")</f>
        <v>0</v>
      </c>
      <c r="D311" s="150"/>
      <c r="E311" s="161"/>
      <c r="F311" s="142"/>
    </row>
    <row r="312" spans="1:6" x14ac:dyDescent="0.25">
      <c r="A312" s="18" t="s">
        <v>254</v>
      </c>
      <c r="B312" s="164">
        <v>2</v>
      </c>
      <c r="C312" s="163"/>
      <c r="D312" s="97"/>
      <c r="E312" s="142"/>
      <c r="F312" s="142"/>
    </row>
    <row r="313" spans="1:6" ht="30" x14ac:dyDescent="0.25">
      <c r="A313" s="18" t="s">
        <v>199</v>
      </c>
      <c r="B313" s="164">
        <v>2</v>
      </c>
      <c r="C313" s="163"/>
      <c r="D313" s="161"/>
      <c r="E313" s="142"/>
      <c r="F313" s="142"/>
    </row>
    <row r="314" spans="1:6" x14ac:dyDescent="0.25">
      <c r="A314" s="18" t="s">
        <v>248</v>
      </c>
      <c r="B314" s="164">
        <v>2</v>
      </c>
      <c r="C314" s="163"/>
      <c r="D314" s="161"/>
      <c r="E314" s="142"/>
      <c r="F314" s="142"/>
    </row>
    <row r="315" spans="1:6" ht="16.5" x14ac:dyDescent="0.25">
      <c r="A315" s="106" t="s">
        <v>168</v>
      </c>
      <c r="B315" s="164">
        <v>2</v>
      </c>
      <c r="C315" s="211" t="str">
        <f>IF(B315=0, -5, "0")</f>
        <v>0</v>
      </c>
      <c r="D315" s="141"/>
      <c r="E315" s="142"/>
      <c r="F315" s="142"/>
    </row>
    <row r="316" spans="1:6" x14ac:dyDescent="0.25">
      <c r="A316" s="24" t="s">
        <v>83</v>
      </c>
      <c r="B316" s="164">
        <v>2</v>
      </c>
      <c r="C316" s="163"/>
      <c r="D316" s="161"/>
      <c r="E316" s="142"/>
      <c r="F316" s="142"/>
    </row>
    <row r="317" spans="1:6" ht="45" x14ac:dyDescent="0.25">
      <c r="A317" s="100" t="s">
        <v>287</v>
      </c>
      <c r="B317" s="164">
        <v>2</v>
      </c>
      <c r="C317" s="147"/>
      <c r="D317" s="131">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0.97222222222222221</v>
      </c>
    </row>
    <row r="323" spans="1:9" x14ac:dyDescent="0.25">
      <c r="A323" s="9"/>
      <c r="B323" s="6"/>
      <c r="C323" s="7"/>
      <c r="D323" s="6"/>
    </row>
    <row r="324" spans="1:9" ht="18" x14ac:dyDescent="0.35">
      <c r="A324" s="268" t="s">
        <v>21</v>
      </c>
      <c r="B324" s="268"/>
      <c r="C324" s="268"/>
      <c r="D324" s="268"/>
      <c r="E324" s="268"/>
      <c r="F324" s="268"/>
    </row>
    <row r="325" spans="1:9" x14ac:dyDescent="0.25">
      <c r="A325" s="186">
        <f>B11</f>
        <v>42843</v>
      </c>
      <c r="B325" s="6"/>
      <c r="C325" s="7"/>
      <c r="D325" s="6"/>
    </row>
    <row r="326" spans="1:9" ht="18" x14ac:dyDescent="0.25">
      <c r="A326" s="266" t="s">
        <v>12</v>
      </c>
      <c r="B326" s="267"/>
      <c r="C326" s="267"/>
      <c r="D326" s="267"/>
      <c r="E326" s="267"/>
      <c r="F326" s="267"/>
    </row>
    <row r="327" spans="1:9" x14ac:dyDescent="0.25">
      <c r="A327" s="162" t="s">
        <v>109</v>
      </c>
      <c r="B327" s="163">
        <v>2</v>
      </c>
      <c r="C327" s="163"/>
      <c r="D327" s="138"/>
      <c r="E327" s="142"/>
      <c r="F327" s="142"/>
    </row>
    <row r="328" spans="1:9" x14ac:dyDescent="0.25">
      <c r="A328" s="162" t="s">
        <v>51</v>
      </c>
      <c r="B328" s="163">
        <v>2</v>
      </c>
      <c r="C328" s="163"/>
      <c r="E328" s="142"/>
      <c r="F328" s="142"/>
    </row>
    <row r="329" spans="1:9" x14ac:dyDescent="0.25">
      <c r="A329" s="162" t="s">
        <v>100</v>
      </c>
      <c r="B329" s="163">
        <v>2</v>
      </c>
      <c r="C329" s="163"/>
      <c r="D329" s="138"/>
      <c r="E329" s="142"/>
      <c r="F329" s="142"/>
    </row>
    <row r="330" spans="1:9" ht="18" x14ac:dyDescent="0.35">
      <c r="A330" s="75" t="s">
        <v>22</v>
      </c>
      <c r="B330" s="163">
        <v>2</v>
      </c>
      <c r="C330" s="210" t="str">
        <f>IF(B330=0, -5, "0")</f>
        <v>0</v>
      </c>
      <c r="D330" s="161"/>
      <c r="E330" s="142"/>
      <c r="F330" s="142"/>
    </row>
    <row r="331" spans="1:9" ht="18" x14ac:dyDescent="0.35">
      <c r="A331" s="75" t="s">
        <v>60</v>
      </c>
      <c r="B331" s="163">
        <v>2</v>
      </c>
      <c r="C331" s="210" t="str">
        <f>IF(B331=0, -5, "0")</f>
        <v>0</v>
      </c>
      <c r="D331" s="161"/>
      <c r="E331" s="142"/>
      <c r="F331" s="142"/>
    </row>
    <row r="332" spans="1:9" x14ac:dyDescent="0.25">
      <c r="A332" s="162" t="s">
        <v>145</v>
      </c>
      <c r="B332" s="163">
        <v>2</v>
      </c>
      <c r="C332" s="163"/>
      <c r="D332" s="161"/>
      <c r="E332" s="142"/>
      <c r="F332" s="142"/>
    </row>
    <row r="333" spans="1:9" ht="36" x14ac:dyDescent="0.35">
      <c r="A333" s="82" t="s">
        <v>23</v>
      </c>
      <c r="B333" s="163">
        <v>2</v>
      </c>
      <c r="C333" s="210" t="str">
        <f>IF(B333=0, -5, "0")</f>
        <v>0</v>
      </c>
      <c r="D333" s="128"/>
      <c r="E333" s="142"/>
      <c r="F333" s="142"/>
    </row>
    <row r="334" spans="1:9" ht="30" x14ac:dyDescent="0.25">
      <c r="A334" s="162" t="s">
        <v>304</v>
      </c>
      <c r="B334" s="163">
        <v>1</v>
      </c>
      <c r="C334" s="164"/>
      <c r="D334" s="155" t="s">
        <v>455</v>
      </c>
      <c r="E334" s="141"/>
      <c r="F334" s="166"/>
      <c r="G334" s="165"/>
      <c r="H334" s="165"/>
      <c r="I334" s="165"/>
    </row>
    <row r="335" spans="1:9" x14ac:dyDescent="0.25">
      <c r="A335" s="100" t="s">
        <v>248</v>
      </c>
      <c r="B335" s="163">
        <v>2</v>
      </c>
      <c r="C335" s="147"/>
      <c r="D335" s="161"/>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66" t="s">
        <v>25</v>
      </c>
      <c r="B339" s="267"/>
      <c r="C339" s="267"/>
      <c r="D339" s="267"/>
      <c r="E339" s="267"/>
      <c r="F339" s="267"/>
    </row>
    <row r="340" spans="1:6" ht="30" x14ac:dyDescent="0.25">
      <c r="A340" s="162" t="s">
        <v>110</v>
      </c>
      <c r="B340" s="163">
        <v>1</v>
      </c>
      <c r="C340" s="163"/>
      <c r="D340" s="161" t="s">
        <v>537</v>
      </c>
      <c r="E340" s="142"/>
      <c r="F340" s="142"/>
    </row>
    <row r="341" spans="1:6" ht="18" x14ac:dyDescent="0.35">
      <c r="A341" s="75" t="s">
        <v>7</v>
      </c>
      <c r="B341" s="163">
        <v>2</v>
      </c>
      <c r="C341" s="210" t="str">
        <f>IF(B341=0, -5, "0")</f>
        <v>0</v>
      </c>
      <c r="D341" s="161"/>
      <c r="E341" s="166"/>
      <c r="F341" s="142"/>
    </row>
    <row r="342" spans="1:6" x14ac:dyDescent="0.25">
      <c r="A342" s="162" t="s">
        <v>145</v>
      </c>
      <c r="B342" s="163">
        <v>2</v>
      </c>
      <c r="C342" s="163"/>
      <c r="D342" s="161"/>
      <c r="E342" s="142"/>
      <c r="F342" s="142"/>
    </row>
    <row r="343" spans="1:6" x14ac:dyDescent="0.25">
      <c r="A343" s="162" t="s">
        <v>253</v>
      </c>
      <c r="B343" s="163">
        <v>2</v>
      </c>
      <c r="C343" s="163"/>
      <c r="D343" s="161"/>
      <c r="E343" s="142"/>
      <c r="F343" s="142"/>
    </row>
    <row r="344" spans="1:6" x14ac:dyDescent="0.25">
      <c r="A344" s="24" t="s">
        <v>111</v>
      </c>
      <c r="B344" s="163">
        <v>2</v>
      </c>
      <c r="C344" s="163"/>
      <c r="D344" s="138"/>
      <c r="E344" s="142"/>
      <c r="F344" s="142"/>
    </row>
    <row r="345" spans="1:6" ht="45" x14ac:dyDescent="0.25">
      <c r="A345" s="100" t="s">
        <v>287</v>
      </c>
      <c r="B345" s="163">
        <v>1</v>
      </c>
      <c r="C345" s="147"/>
      <c r="D345" s="257">
        <v>0.5</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5">
        <f>D349/(COUNT(B340:C344,B327:C335)*2)</f>
        <v>0.9285714285714286</v>
      </c>
    </row>
    <row r="351" spans="1:6" x14ac:dyDescent="0.25">
      <c r="A351" s="9"/>
      <c r="B351" s="6"/>
      <c r="C351" s="7"/>
      <c r="D351" s="6"/>
    </row>
    <row r="352" spans="1:6" ht="18" x14ac:dyDescent="0.35">
      <c r="A352" s="268" t="s">
        <v>8</v>
      </c>
      <c r="B352" s="268"/>
      <c r="C352" s="268"/>
      <c r="D352" s="268"/>
      <c r="E352" s="268"/>
      <c r="F352" s="268"/>
    </row>
    <row r="353" spans="1:6" x14ac:dyDescent="0.25">
      <c r="A353" s="176">
        <f>B11</f>
        <v>42843</v>
      </c>
      <c r="B353" s="6"/>
      <c r="C353" s="7"/>
      <c r="D353" s="58"/>
    </row>
    <row r="354" spans="1:6" ht="16.5" x14ac:dyDescent="0.25">
      <c r="A354" s="269" t="s">
        <v>113</v>
      </c>
      <c r="B354" s="270"/>
      <c r="C354" s="270"/>
      <c r="D354" s="270"/>
      <c r="E354" s="270"/>
      <c r="F354" s="270"/>
    </row>
    <row r="355" spans="1:6" x14ac:dyDescent="0.25">
      <c r="A355" s="42" t="s">
        <v>112</v>
      </c>
      <c r="B355" s="163">
        <v>2</v>
      </c>
      <c r="C355" s="163"/>
      <c r="D355" s="161"/>
      <c r="E355" s="142"/>
      <c r="F355" s="142"/>
    </row>
    <row r="356" spans="1:6" x14ac:dyDescent="0.25">
      <c r="A356" s="42" t="s">
        <v>309</v>
      </c>
      <c r="B356" s="163">
        <v>2</v>
      </c>
      <c r="C356" s="163"/>
      <c r="D356" s="161"/>
      <c r="E356" s="152"/>
      <c r="F356" s="142"/>
    </row>
    <row r="357" spans="1:6" x14ac:dyDescent="0.25">
      <c r="A357" s="32" t="s">
        <v>28</v>
      </c>
      <c r="B357" s="163">
        <v>2</v>
      </c>
      <c r="C357" s="163"/>
      <c r="D357" s="144"/>
      <c r="E357" s="142"/>
      <c r="F357" s="142"/>
    </row>
    <row r="358" spans="1:6" x14ac:dyDescent="0.25">
      <c r="A358" s="23" t="s">
        <v>13</v>
      </c>
      <c r="B358" s="163">
        <v>2</v>
      </c>
      <c r="C358" s="163"/>
      <c r="D358" s="161"/>
      <c r="E358" s="142"/>
      <c r="F358" s="142"/>
    </row>
    <row r="359" spans="1:6" ht="18" x14ac:dyDescent="0.35">
      <c r="A359" s="75" t="s">
        <v>59</v>
      </c>
      <c r="B359" s="163">
        <v>2</v>
      </c>
      <c r="C359" s="210" t="str">
        <f>IF(B359=0, -5, "0")</f>
        <v>0</v>
      </c>
      <c r="D359" s="161"/>
      <c r="E359" s="142"/>
      <c r="F359" s="142"/>
    </row>
    <row r="360" spans="1:6" x14ac:dyDescent="0.25">
      <c r="A360" s="23" t="s">
        <v>145</v>
      </c>
      <c r="B360" s="163">
        <v>2</v>
      </c>
      <c r="C360" s="134"/>
      <c r="D360" s="161"/>
      <c r="E360" s="142"/>
      <c r="F360" s="142"/>
    </row>
    <row r="361" spans="1:6" x14ac:dyDescent="0.25">
      <c r="A361" s="23" t="s">
        <v>280</v>
      </c>
      <c r="B361" s="163">
        <v>2</v>
      </c>
      <c r="C361" s="134"/>
      <c r="D361" s="10"/>
      <c r="E361" s="142"/>
      <c r="F361" s="142"/>
    </row>
    <row r="362" spans="1:6" x14ac:dyDescent="0.25">
      <c r="A362" s="23" t="s">
        <v>27</v>
      </c>
      <c r="B362" s="163">
        <v>2</v>
      </c>
      <c r="C362" s="163"/>
      <c r="D362" s="10"/>
      <c r="E362" s="142"/>
      <c r="F362" s="142"/>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2</v>
      </c>
      <c r="C367" s="164"/>
      <c r="D367" s="145"/>
      <c r="E367" s="142"/>
      <c r="F367" s="142"/>
    </row>
    <row r="368" spans="1:6" x14ac:dyDescent="0.25">
      <c r="A368" s="18" t="s">
        <v>105</v>
      </c>
      <c r="B368" s="164">
        <v>2</v>
      </c>
      <c r="C368" s="163"/>
      <c r="D368" s="138"/>
      <c r="E368" s="142"/>
      <c r="F368" s="142"/>
    </row>
    <row r="369" spans="1:6" ht="18" x14ac:dyDescent="0.35">
      <c r="A369" s="75" t="s">
        <v>59</v>
      </c>
      <c r="B369" s="164">
        <v>2</v>
      </c>
      <c r="C369" s="210" t="str">
        <f>IF(B369=0, -5, "0")</f>
        <v>0</v>
      </c>
      <c r="D369" s="161"/>
      <c r="E369" s="142"/>
      <c r="F369" s="142"/>
    </row>
    <row r="370" spans="1:6" x14ac:dyDescent="0.25">
      <c r="A370" s="18" t="s">
        <v>253</v>
      </c>
      <c r="B370" s="164">
        <v>2</v>
      </c>
      <c r="C370" s="163"/>
      <c r="D370" s="161"/>
      <c r="E370" s="142"/>
      <c r="F370" s="142"/>
    </row>
    <row r="371" spans="1:6" x14ac:dyDescent="0.25">
      <c r="A371" s="18" t="s">
        <v>55</v>
      </c>
      <c r="B371" s="164">
        <v>2</v>
      </c>
      <c r="C371" s="163"/>
      <c r="D371" s="12"/>
      <c r="E371" s="142"/>
      <c r="F371" s="142"/>
    </row>
    <row r="372" spans="1:6" x14ac:dyDescent="0.25">
      <c r="A372" s="18" t="s">
        <v>14</v>
      </c>
      <c r="B372" s="164">
        <v>2</v>
      </c>
      <c r="C372" s="163"/>
      <c r="D372" s="12"/>
      <c r="E372" s="142"/>
      <c r="F372" s="142"/>
    </row>
    <row r="373" spans="1:6" x14ac:dyDescent="0.25">
      <c r="A373" s="24" t="s">
        <v>114</v>
      </c>
      <c r="B373" s="164">
        <v>2</v>
      </c>
      <c r="C373" s="163"/>
      <c r="D373" s="128"/>
      <c r="E373" s="142"/>
      <c r="F373" s="142"/>
    </row>
    <row r="374" spans="1:6" ht="18" x14ac:dyDescent="0.35">
      <c r="A374" s="75" t="s">
        <v>115</v>
      </c>
      <c r="B374" s="164">
        <v>2</v>
      </c>
      <c r="C374" s="210" t="str">
        <f>IF(B374=0, -5, "0")</f>
        <v>0</v>
      </c>
      <c r="D374" s="161"/>
      <c r="E374" s="142"/>
      <c r="F374" s="142"/>
    </row>
    <row r="375" spans="1:6" ht="30" x14ac:dyDescent="0.25">
      <c r="A375" s="18" t="s">
        <v>199</v>
      </c>
      <c r="B375" s="164">
        <v>2</v>
      </c>
      <c r="C375" s="163"/>
      <c r="D375" s="161"/>
      <c r="E375" s="142"/>
      <c r="F375" s="142"/>
    </row>
    <row r="376" spans="1:6" x14ac:dyDescent="0.25">
      <c r="A376" s="18" t="s">
        <v>248</v>
      </c>
      <c r="B376" s="164">
        <v>2</v>
      </c>
      <c r="C376" s="163"/>
      <c r="D376" s="161"/>
      <c r="E376" s="142"/>
      <c r="F376" s="142"/>
    </row>
    <row r="377" spans="1:6" x14ac:dyDescent="0.25">
      <c r="A377" s="24" t="s">
        <v>168</v>
      </c>
      <c r="B377" s="164">
        <v>2</v>
      </c>
      <c r="C377" s="163"/>
      <c r="D377" s="161"/>
      <c r="E377" s="142"/>
      <c r="F377" s="142"/>
    </row>
    <row r="378" spans="1:6" x14ac:dyDescent="0.25">
      <c r="A378" s="24" t="s">
        <v>83</v>
      </c>
      <c r="B378" s="164">
        <v>2</v>
      </c>
      <c r="C378" s="163"/>
      <c r="D378" s="161"/>
      <c r="E378" s="142"/>
      <c r="F378" s="142"/>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2</v>
      </c>
      <c r="C383" s="163"/>
      <c r="D383" s="161"/>
      <c r="E383" s="142"/>
      <c r="F383" s="142"/>
    </row>
    <row r="384" spans="1:6" ht="18" x14ac:dyDescent="0.35">
      <c r="A384" s="75" t="s">
        <v>59</v>
      </c>
      <c r="B384" s="163">
        <v>2</v>
      </c>
      <c r="C384" s="210" t="str">
        <f>IF(B384=0, -5, "0")</f>
        <v>0</v>
      </c>
      <c r="D384" s="161"/>
      <c r="E384" s="142"/>
      <c r="F384" s="142"/>
    </row>
    <row r="385" spans="1:16384" x14ac:dyDescent="0.25">
      <c r="A385" s="18" t="s">
        <v>255</v>
      </c>
      <c r="B385" s="163">
        <v>2</v>
      </c>
      <c r="C385" s="163"/>
      <c r="D385" s="161"/>
      <c r="E385" s="142"/>
      <c r="F385" s="142"/>
    </row>
    <row r="386" spans="1:16384" ht="27" customHeight="1" x14ac:dyDescent="0.25">
      <c r="A386" s="162" t="s">
        <v>310</v>
      </c>
      <c r="B386" s="163">
        <v>2</v>
      </c>
      <c r="C386" s="164"/>
      <c r="D386" s="141"/>
      <c r="E386" s="166"/>
      <c r="F386" s="142"/>
    </row>
    <row r="387" spans="1:16384" ht="13.5" customHeight="1" x14ac:dyDescent="0.35">
      <c r="A387" s="75" t="s">
        <v>115</v>
      </c>
      <c r="B387" s="163">
        <v>2</v>
      </c>
      <c r="C387" s="210" t="str">
        <f>IF(B387=0, -5, "0")</f>
        <v>0</v>
      </c>
      <c r="D387" s="161"/>
      <c r="E387" s="142"/>
      <c r="F387" s="142"/>
    </row>
    <row r="388" spans="1:16384" s="3" customFormat="1" ht="13.5" customHeight="1" x14ac:dyDescent="0.25">
      <c r="A388" s="114" t="s">
        <v>38</v>
      </c>
      <c r="B388" s="114"/>
      <c r="C388" s="114"/>
      <c r="D388" s="114">
        <f>SUM(B383:C387)</f>
        <v>10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2</v>
      </c>
      <c r="C392" s="164"/>
      <c r="D392" s="145"/>
      <c r="E392" s="142"/>
      <c r="F392" s="142"/>
    </row>
    <row r="393" spans="1:16384" x14ac:dyDescent="0.25">
      <c r="A393" s="162" t="s">
        <v>56</v>
      </c>
      <c r="B393" s="164">
        <v>2</v>
      </c>
      <c r="C393" s="163"/>
      <c r="D393" s="150"/>
      <c r="E393" s="142"/>
      <c r="F393" s="142"/>
    </row>
    <row r="394" spans="1:16384" x14ac:dyDescent="0.25">
      <c r="A394" s="24" t="s">
        <v>311</v>
      </c>
      <c r="B394" s="164">
        <v>2</v>
      </c>
      <c r="C394" s="163"/>
      <c r="D394" s="150"/>
      <c r="E394" s="161"/>
      <c r="F394" s="142"/>
    </row>
    <row r="395" spans="1:16384" ht="18" x14ac:dyDescent="0.35">
      <c r="A395" s="75" t="s">
        <v>150</v>
      </c>
      <c r="B395" s="164">
        <v>2</v>
      </c>
      <c r="C395" s="210" t="str">
        <f>IF(B395=0, -5, "0")</f>
        <v>0</v>
      </c>
      <c r="D395" s="150"/>
      <c r="E395" s="142"/>
      <c r="F395" s="142"/>
    </row>
    <row r="396" spans="1:16384" ht="18" x14ac:dyDescent="0.35">
      <c r="A396" s="75" t="s">
        <v>119</v>
      </c>
      <c r="B396" s="164">
        <v>2</v>
      </c>
      <c r="C396" s="210" t="str">
        <f>IF(B396=0, -5, "0")</f>
        <v>0</v>
      </c>
      <c r="D396" s="150"/>
      <c r="E396" s="142"/>
      <c r="F396" s="142"/>
    </row>
    <row r="397" spans="1:16384" ht="32.25" customHeight="1" x14ac:dyDescent="0.25">
      <c r="A397" s="18" t="s">
        <v>256</v>
      </c>
      <c r="B397" s="164">
        <v>2</v>
      </c>
      <c r="C397" s="163"/>
      <c r="D397" s="150"/>
      <c r="E397" s="142"/>
      <c r="F397" s="142"/>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42843</v>
      </c>
      <c r="B406" s="6"/>
      <c r="C406" s="7"/>
      <c r="D406" s="6"/>
    </row>
    <row r="407" spans="1:6" ht="16.5" x14ac:dyDescent="0.25">
      <c r="A407" s="269" t="s">
        <v>19</v>
      </c>
      <c r="B407" s="270"/>
      <c r="C407" s="270"/>
      <c r="D407" s="270"/>
      <c r="E407" s="270"/>
      <c r="F407" s="270"/>
    </row>
    <row r="408" spans="1:6" x14ac:dyDescent="0.25">
      <c r="A408" s="31" t="s">
        <v>62</v>
      </c>
      <c r="B408" s="163">
        <v>2</v>
      </c>
      <c r="C408" s="163"/>
      <c r="D408" s="161"/>
      <c r="E408" s="142"/>
      <c r="F408" s="142"/>
    </row>
    <row r="409" spans="1:6" x14ac:dyDescent="0.25">
      <c r="A409" s="22" t="s">
        <v>6</v>
      </c>
      <c r="B409" s="163">
        <v>2</v>
      </c>
      <c r="C409" s="163"/>
      <c r="D409" s="161"/>
      <c r="E409" s="142"/>
      <c r="F409" s="142"/>
    </row>
    <row r="410" spans="1:6" x14ac:dyDescent="0.25">
      <c r="A410" s="31" t="s">
        <v>20</v>
      </c>
      <c r="B410" s="163">
        <v>2</v>
      </c>
      <c r="C410" s="163"/>
      <c r="D410" s="144"/>
      <c r="E410" s="142"/>
      <c r="F410" s="142"/>
    </row>
    <row r="411" spans="1:6" x14ac:dyDescent="0.25">
      <c r="A411" s="22" t="s">
        <v>126</v>
      </c>
      <c r="B411" s="163">
        <v>2</v>
      </c>
      <c r="C411" s="163"/>
      <c r="D411" s="161"/>
      <c r="E411" s="142"/>
      <c r="F411" s="142"/>
    </row>
    <row r="412" spans="1:6" ht="30" x14ac:dyDescent="0.25">
      <c r="A412" s="31" t="s">
        <v>194</v>
      </c>
      <c r="B412" s="163">
        <v>1</v>
      </c>
      <c r="C412" s="163"/>
      <c r="D412" s="161" t="s">
        <v>458</v>
      </c>
      <c r="E412" s="142"/>
      <c r="F412" s="142"/>
    </row>
    <row r="413" spans="1:6" ht="18" x14ac:dyDescent="0.35">
      <c r="A413" s="75" t="s">
        <v>54</v>
      </c>
      <c r="B413" s="163">
        <v>2</v>
      </c>
      <c r="C413" s="210" t="str">
        <f>IF(B413=0, -5, "0")</f>
        <v>0</v>
      </c>
      <c r="D413" s="161"/>
      <c r="E413" s="142"/>
      <c r="F413" s="142"/>
    </row>
    <row r="414" spans="1:6" x14ac:dyDescent="0.25">
      <c r="A414" s="22" t="s">
        <v>118</v>
      </c>
      <c r="B414" s="163">
        <v>2</v>
      </c>
      <c r="C414" s="163"/>
      <c r="D414" s="161"/>
      <c r="E414" s="142"/>
      <c r="F414" s="142"/>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3"/>
      <c r="B417" s="6"/>
      <c r="C417" s="7"/>
      <c r="D417" s="6"/>
    </row>
    <row r="418" spans="1:6" ht="16.5" x14ac:dyDescent="0.25">
      <c r="A418" s="269" t="s">
        <v>122</v>
      </c>
      <c r="B418" s="270"/>
      <c r="C418" s="270"/>
      <c r="D418" s="270"/>
      <c r="E418" s="270"/>
      <c r="F418" s="270"/>
    </row>
    <row r="419" spans="1:6" ht="60" x14ac:dyDescent="0.25">
      <c r="A419" s="106" t="s">
        <v>127</v>
      </c>
      <c r="B419" s="163">
        <v>1</v>
      </c>
      <c r="C419" s="210" t="str">
        <f>IF(B419=0, -5, "0")</f>
        <v>0</v>
      </c>
      <c r="D419" s="161" t="s">
        <v>541</v>
      </c>
      <c r="E419" s="142"/>
      <c r="F419" s="142"/>
    </row>
    <row r="420" spans="1:6" ht="30" x14ac:dyDescent="0.25">
      <c r="A420" s="162" t="s">
        <v>281</v>
      </c>
      <c r="B420" s="163">
        <v>2</v>
      </c>
      <c r="C420" s="163"/>
      <c r="D420" s="161"/>
      <c r="E420" s="142"/>
      <c r="F420" s="142"/>
    </row>
    <row r="421" spans="1:6" x14ac:dyDescent="0.25">
      <c r="A421" s="162" t="s">
        <v>407</v>
      </c>
      <c r="B421" s="163">
        <v>2</v>
      </c>
      <c r="C421" s="163"/>
      <c r="D421" s="161"/>
      <c r="E421" s="142"/>
      <c r="F421" s="142"/>
    </row>
    <row r="422" spans="1:6" x14ac:dyDescent="0.25">
      <c r="A422" s="162" t="s">
        <v>146</v>
      </c>
      <c r="B422" s="163">
        <v>2</v>
      </c>
      <c r="C422" s="163"/>
      <c r="D422" s="144"/>
      <c r="E422" s="142"/>
      <c r="F422" s="142"/>
    </row>
    <row r="423" spans="1:6" ht="31.5" x14ac:dyDescent="0.35">
      <c r="A423" s="75" t="s">
        <v>61</v>
      </c>
      <c r="B423" s="163">
        <v>2</v>
      </c>
      <c r="C423" s="210" t="str">
        <f>IF(B423=0, -5, "0")</f>
        <v>0</v>
      </c>
      <c r="D423" s="161" t="s">
        <v>542</v>
      </c>
      <c r="E423" s="142"/>
      <c r="F423" s="142"/>
    </row>
    <row r="424" spans="1:6" ht="30" x14ac:dyDescent="0.25">
      <c r="A424" s="18" t="s">
        <v>199</v>
      </c>
      <c r="B424" s="163">
        <v>2</v>
      </c>
      <c r="C424" s="163"/>
      <c r="D424" s="161"/>
      <c r="E424" s="142"/>
      <c r="F424" s="142"/>
    </row>
    <row r="425" spans="1:6" x14ac:dyDescent="0.25">
      <c r="A425" s="18" t="s">
        <v>248</v>
      </c>
      <c r="B425" s="163">
        <v>2</v>
      </c>
      <c r="C425" s="163"/>
      <c r="D425" s="161"/>
      <c r="E425" s="142"/>
      <c r="F425" s="142"/>
    </row>
    <row r="426" spans="1:6" ht="16.5" x14ac:dyDescent="0.25">
      <c r="A426" s="106" t="s">
        <v>168</v>
      </c>
      <c r="B426" s="163">
        <v>2</v>
      </c>
      <c r="C426" s="211" t="str">
        <f>IF(B426=0, -5, "0")</f>
        <v>0</v>
      </c>
      <c r="D426" s="141"/>
      <c r="E426" s="166"/>
      <c r="F426" s="166"/>
    </row>
    <row r="427" spans="1:6" x14ac:dyDescent="0.25">
      <c r="A427" s="24" t="s">
        <v>83</v>
      </c>
      <c r="B427" s="163">
        <v>2</v>
      </c>
      <c r="C427" s="163"/>
      <c r="D427" s="161"/>
      <c r="E427" s="142"/>
      <c r="F427" s="142"/>
    </row>
    <row r="428" spans="1:6" ht="45" x14ac:dyDescent="0.25">
      <c r="A428" s="100" t="s">
        <v>287</v>
      </c>
      <c r="B428" s="163">
        <v>1</v>
      </c>
      <c r="C428" s="147"/>
      <c r="D428" s="131">
        <v>0.5</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268" t="s">
        <v>374</v>
      </c>
      <c r="B435" s="268"/>
      <c r="C435" s="268"/>
      <c r="D435" s="268"/>
      <c r="E435" s="268"/>
      <c r="F435" s="268"/>
    </row>
    <row r="436" spans="1:7" x14ac:dyDescent="0.25">
      <c r="A436" s="188">
        <f>+B11</f>
        <v>42843</v>
      </c>
      <c r="B436" s="6"/>
      <c r="C436" s="7"/>
      <c r="D436" s="6"/>
    </row>
    <row r="437" spans="1:7" ht="18" x14ac:dyDescent="0.25">
      <c r="A437" s="266" t="s">
        <v>375</v>
      </c>
      <c r="B437" s="267"/>
      <c r="C437" s="267"/>
      <c r="D437" s="267"/>
      <c r="E437" s="267"/>
      <c r="F437" s="267"/>
    </row>
    <row r="438" spans="1:7" ht="30" x14ac:dyDescent="0.25">
      <c r="A438" s="18" t="s">
        <v>305</v>
      </c>
      <c r="B438" s="163">
        <v>2</v>
      </c>
      <c r="C438" s="163"/>
      <c r="D438" s="161"/>
      <c r="E438" s="142"/>
      <c r="F438" s="142"/>
    </row>
    <row r="439" spans="1:7" ht="16.5" x14ac:dyDescent="0.25">
      <c r="A439" s="106" t="s">
        <v>369</v>
      </c>
      <c r="B439" s="163">
        <v>2</v>
      </c>
      <c r="C439" s="210" t="str">
        <f>IF(B439=0, -5, "0")</f>
        <v>0</v>
      </c>
      <c r="D439" s="161"/>
      <c r="E439" s="142"/>
      <c r="F439" s="142"/>
    </row>
    <row r="440" spans="1:7" x14ac:dyDescent="0.25">
      <c r="A440" s="162" t="s">
        <v>315</v>
      </c>
      <c r="B440" s="163">
        <v>2</v>
      </c>
      <c r="C440" s="164"/>
      <c r="D440" s="142"/>
      <c r="E440" s="166"/>
      <c r="F440" s="142"/>
    </row>
    <row r="441" spans="1:7" ht="16.5" x14ac:dyDescent="0.3">
      <c r="A441" s="47" t="s">
        <v>195</v>
      </c>
      <c r="B441" s="163">
        <v>2</v>
      </c>
      <c r="C441" s="164"/>
      <c r="D441" s="141"/>
      <c r="E441" s="166"/>
      <c r="F441" s="142"/>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6" t="s">
        <v>31</v>
      </c>
      <c r="B444" s="267"/>
      <c r="C444" s="267"/>
      <c r="D444" s="267"/>
      <c r="E444" s="267"/>
      <c r="F444" s="267"/>
    </row>
    <row r="445" spans="1:7" x14ac:dyDescent="0.25">
      <c r="A445" s="22" t="s">
        <v>3</v>
      </c>
      <c r="B445" s="163">
        <v>2</v>
      </c>
      <c r="C445" s="163"/>
      <c r="D445" s="161"/>
      <c r="E445" s="142"/>
      <c r="F445" s="142"/>
    </row>
    <row r="446" spans="1:7" x14ac:dyDescent="0.25">
      <c r="A446" s="31" t="s">
        <v>30</v>
      </c>
      <c r="B446" s="163">
        <v>2</v>
      </c>
      <c r="C446" s="163"/>
      <c r="D446" s="161"/>
      <c r="E446" s="142"/>
      <c r="F446" s="142"/>
    </row>
    <row r="447" spans="1:7" ht="45" x14ac:dyDescent="0.25">
      <c r="A447" s="115" t="s">
        <v>287</v>
      </c>
      <c r="B447" s="163" t="s">
        <v>34</v>
      </c>
      <c r="C447" s="147"/>
      <c r="D447" s="161"/>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2</v>
      </c>
      <c r="C456" s="163"/>
      <c r="D456" s="161"/>
      <c r="E456" s="142"/>
      <c r="F456" s="142"/>
    </row>
    <row r="457" spans="1:6" ht="30" x14ac:dyDescent="0.25">
      <c r="A457" s="31" t="s">
        <v>245</v>
      </c>
      <c r="B457" s="163">
        <v>1</v>
      </c>
      <c r="C457" s="163"/>
      <c r="D457" s="149" t="s">
        <v>543</v>
      </c>
      <c r="E457" s="142"/>
      <c r="F457" s="142"/>
    </row>
    <row r="458" spans="1:6" x14ac:dyDescent="0.25">
      <c r="A458" s="31" t="s">
        <v>86</v>
      </c>
      <c r="B458" s="163">
        <v>2</v>
      </c>
      <c r="C458" s="164"/>
      <c r="D458" s="155"/>
      <c r="E458" s="166"/>
      <c r="F458" s="142"/>
    </row>
    <row r="459" spans="1:6" x14ac:dyDescent="0.25">
      <c r="A459" s="31" t="s">
        <v>16</v>
      </c>
      <c r="B459" s="163">
        <v>2</v>
      </c>
      <c r="C459" s="163"/>
      <c r="D459" s="149"/>
      <c r="E459" s="142"/>
      <c r="F459" s="142"/>
    </row>
    <row r="460" spans="1:6" ht="45" x14ac:dyDescent="0.25">
      <c r="A460" s="115" t="s">
        <v>287</v>
      </c>
      <c r="B460" s="163">
        <v>0</v>
      </c>
      <c r="C460" s="147"/>
      <c r="D460" s="253">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2</v>
      </c>
      <c r="C466" s="164"/>
      <c r="D466" s="141"/>
      <c r="E466" s="166"/>
      <c r="F466" s="142"/>
    </row>
    <row r="467" spans="1:7" ht="15.75" x14ac:dyDescent="0.3">
      <c r="A467" s="174" t="s">
        <v>306</v>
      </c>
      <c r="B467" s="164">
        <v>2</v>
      </c>
      <c r="C467" s="211" t="str">
        <f>IF(B467=0, -5, "0")</f>
        <v>0</v>
      </c>
      <c r="D467" s="141"/>
      <c r="E467" s="165"/>
      <c r="F467" s="142"/>
      <c r="G467" s="165"/>
    </row>
    <row r="468" spans="1:7" ht="30" x14ac:dyDescent="0.25">
      <c r="A468" s="31" t="s">
        <v>196</v>
      </c>
      <c r="B468" s="164">
        <v>2</v>
      </c>
      <c r="C468" s="164"/>
      <c r="D468" s="155"/>
      <c r="E468" s="166"/>
      <c r="F468" s="142"/>
    </row>
    <row r="469" spans="1:7" ht="45" x14ac:dyDescent="0.25">
      <c r="A469" s="31" t="s">
        <v>287</v>
      </c>
      <c r="B469" s="164">
        <v>2</v>
      </c>
      <c r="C469" s="147"/>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2</v>
      </c>
      <c r="C475" s="163"/>
      <c r="D475" s="161"/>
      <c r="E475" s="142"/>
      <c r="F475" s="142"/>
    </row>
    <row r="476" spans="1:7" ht="36" x14ac:dyDescent="0.35">
      <c r="A476" s="82" t="s">
        <v>274</v>
      </c>
      <c r="B476" s="163">
        <v>2</v>
      </c>
      <c r="C476" s="210" t="str">
        <f>IF(B476=0, -5, "0")</f>
        <v>0</v>
      </c>
      <c r="D476" s="161"/>
      <c r="E476" s="142"/>
      <c r="F476" s="142"/>
    </row>
    <row r="477" spans="1:7" ht="36" x14ac:dyDescent="0.35">
      <c r="A477" s="82" t="s">
        <v>106</v>
      </c>
      <c r="B477" s="163">
        <v>2</v>
      </c>
      <c r="C477" s="210" t="str">
        <f>IF(B477=0, -5, "0")</f>
        <v>0</v>
      </c>
      <c r="D477" s="161"/>
      <c r="E477" s="142"/>
      <c r="F477" s="142"/>
    </row>
    <row r="478" spans="1:7" x14ac:dyDescent="0.25">
      <c r="A478" s="162" t="s">
        <v>179</v>
      </c>
      <c r="B478" s="163">
        <v>2</v>
      </c>
      <c r="C478" s="163"/>
      <c r="D478" s="161"/>
      <c r="E478" s="142"/>
      <c r="F478" s="142"/>
    </row>
    <row r="479" spans="1:7" x14ac:dyDescent="0.25">
      <c r="A479" s="18" t="s">
        <v>275</v>
      </c>
      <c r="B479" s="163" t="s">
        <v>34</v>
      </c>
      <c r="C479" s="163"/>
      <c r="D479" s="138" t="s">
        <v>545</v>
      </c>
      <c r="E479" s="161"/>
      <c r="F479" s="142"/>
    </row>
    <row r="480" spans="1:7" ht="30" x14ac:dyDescent="0.25">
      <c r="A480" s="18" t="s">
        <v>49</v>
      </c>
      <c r="B480" s="163">
        <v>2</v>
      </c>
      <c r="C480" s="163"/>
      <c r="D480" s="161"/>
      <c r="E480" s="142"/>
      <c r="F480" s="142"/>
    </row>
    <row r="481" spans="1:7" x14ac:dyDescent="0.25">
      <c r="A481" s="18" t="s">
        <v>258</v>
      </c>
      <c r="B481" s="163">
        <v>2</v>
      </c>
      <c r="C481" s="163"/>
      <c r="D481" s="161"/>
      <c r="E481" s="142"/>
      <c r="F481" s="142"/>
    </row>
    <row r="482" spans="1:7" x14ac:dyDescent="0.25">
      <c r="A482" s="24" t="s">
        <v>120</v>
      </c>
      <c r="B482" s="163">
        <v>2</v>
      </c>
      <c r="C482" s="163"/>
      <c r="D482" s="161"/>
      <c r="E482" s="142"/>
      <c r="F482" s="142"/>
    </row>
    <row r="483" spans="1:7" x14ac:dyDescent="0.25">
      <c r="A483" s="18" t="s">
        <v>88</v>
      </c>
      <c r="B483" s="163">
        <v>2</v>
      </c>
      <c r="C483" s="163"/>
      <c r="D483" s="161"/>
      <c r="E483" s="142"/>
      <c r="F483" s="142"/>
    </row>
    <row r="484" spans="1:7" ht="30" x14ac:dyDescent="0.25">
      <c r="A484" s="162" t="s">
        <v>257</v>
      </c>
      <c r="B484" s="163">
        <v>2</v>
      </c>
      <c r="C484" s="163"/>
      <c r="D484" s="161"/>
      <c r="E484" s="142"/>
      <c r="F484" s="142"/>
    </row>
    <row r="485" spans="1:7" ht="30" x14ac:dyDescent="0.25">
      <c r="A485" s="162" t="s">
        <v>210</v>
      </c>
      <c r="B485" s="163">
        <v>2</v>
      </c>
      <c r="C485" s="163"/>
      <c r="D485" s="161"/>
      <c r="E485" s="142"/>
      <c r="F485" s="142"/>
    </row>
    <row r="486" spans="1:7" x14ac:dyDescent="0.25">
      <c r="A486" s="187" t="s">
        <v>370</v>
      </c>
      <c r="B486" s="163" t="s">
        <v>34</v>
      </c>
      <c r="C486" s="163"/>
      <c r="D486" s="161"/>
      <c r="E486" s="142"/>
      <c r="F486" s="142"/>
    </row>
    <row r="487" spans="1:7" x14ac:dyDescent="0.25">
      <c r="A487" s="99" t="s">
        <v>408</v>
      </c>
      <c r="B487" s="163" t="s">
        <v>34</v>
      </c>
      <c r="C487" s="142"/>
      <c r="D487" s="142" t="s">
        <v>544</v>
      </c>
      <c r="E487" s="142"/>
      <c r="F487" s="142"/>
      <c r="G487" s="165"/>
    </row>
    <row r="488" spans="1:7" ht="30" x14ac:dyDescent="0.25">
      <c r="A488" s="99" t="s">
        <v>409</v>
      </c>
      <c r="B488" s="163">
        <v>2</v>
      </c>
      <c r="C488" s="170"/>
      <c r="D488" s="168"/>
      <c r="E488" s="169"/>
      <c r="F488" s="169"/>
    </row>
    <row r="489" spans="1:7" ht="45" x14ac:dyDescent="0.25">
      <c r="A489" s="99" t="s">
        <v>410</v>
      </c>
      <c r="B489" s="163" t="s">
        <v>34</v>
      </c>
      <c r="C489" s="147"/>
      <c r="D489" s="168"/>
      <c r="E489" s="142"/>
      <c r="F489" s="142"/>
    </row>
    <row r="490" spans="1:7" ht="45" x14ac:dyDescent="0.25">
      <c r="A490" s="99" t="s">
        <v>287</v>
      </c>
      <c r="B490" s="163">
        <v>2</v>
      </c>
      <c r="C490" s="147"/>
      <c r="D490" s="171"/>
      <c r="E490" s="101"/>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2</v>
      </c>
      <c r="C496" s="163"/>
      <c r="D496" s="245"/>
      <c r="E496" s="246"/>
      <c r="F496" s="246"/>
    </row>
    <row r="497" spans="1:6" x14ac:dyDescent="0.25">
      <c r="A497" s="18" t="s">
        <v>58</v>
      </c>
      <c r="B497" s="163">
        <v>2</v>
      </c>
      <c r="C497" s="163"/>
      <c r="D497" s="150"/>
      <c r="E497" s="246"/>
      <c r="F497" s="246"/>
    </row>
    <row r="498" spans="1:6" ht="16.5" x14ac:dyDescent="0.35">
      <c r="A498" s="116" t="s">
        <v>121</v>
      </c>
      <c r="B498" s="163">
        <v>2</v>
      </c>
      <c r="C498" s="210" t="str">
        <f>IF(B498=0, -5, "0")</f>
        <v>0</v>
      </c>
      <c r="D498" s="150"/>
      <c r="E498" s="246"/>
      <c r="F498" s="246"/>
    </row>
    <row r="499" spans="1:6" ht="45" x14ac:dyDescent="0.3">
      <c r="A499" s="122" t="s">
        <v>287</v>
      </c>
      <c r="B499" s="163" t="s">
        <v>34</v>
      </c>
      <c r="C499" s="163"/>
      <c r="D499" s="15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0.74545454545454537</v>
      </c>
    </row>
    <row r="504" spans="1:6" ht="22.5" x14ac:dyDescent="0.3">
      <c r="A504" s="70" t="s">
        <v>47</v>
      </c>
      <c r="B504" s="71"/>
      <c r="C504" s="72"/>
      <c r="D504" s="73">
        <f>SUM(D500,D491,D461,D451,D402,D349,D321,D40,D470,D288,D245,D149,D432,D189,D96)</f>
        <v>536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0.95714285714285718</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3" zoomScale="80" zoomScaleNormal="80" workbookViewId="0">
      <selection activeCell="E196" sqref="E196"/>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t="str">
        <f>'A2 Exploitation'!B9:F9</f>
        <v>Dr Hend KAMOUN</v>
      </c>
      <c r="C8" s="297"/>
      <c r="D8" s="297"/>
      <c r="E8" s="297"/>
      <c r="F8" s="297"/>
      <c r="G8" s="209"/>
      <c r="H8" s="209"/>
      <c r="I8" s="209"/>
    </row>
    <row r="9" spans="1:9" s="35" customFormat="1" ht="24" x14ac:dyDescent="0.45">
      <c r="A9" s="38" t="s">
        <v>46</v>
      </c>
      <c r="B9" s="298" t="str">
        <f>'A2 Exploitation'!B10:F10</f>
        <v>Directeur magasin et chefs rayons</v>
      </c>
      <c r="C9" s="298"/>
      <c r="D9" s="298"/>
      <c r="E9" s="298"/>
      <c r="F9" s="298"/>
      <c r="G9" s="209"/>
      <c r="H9" s="209"/>
      <c r="I9" s="209"/>
    </row>
    <row r="10" spans="1:9" s="35" customFormat="1" ht="24" x14ac:dyDescent="0.45">
      <c r="A10" s="37" t="s">
        <v>45</v>
      </c>
      <c r="B10" s="295">
        <f>'A2 Exploitation'!B11:F11</f>
        <v>42843</v>
      </c>
      <c r="C10" s="295"/>
      <c r="D10" s="295"/>
      <c r="E10" s="295"/>
      <c r="F10" s="295"/>
      <c r="G10" s="209"/>
      <c r="H10" s="209"/>
      <c r="I10" s="209"/>
    </row>
    <row r="11" spans="1:9" s="35" customFormat="1" ht="24" x14ac:dyDescent="0.45">
      <c r="A11" s="37" t="s">
        <v>341</v>
      </c>
      <c r="B11" s="287">
        <f>D198</f>
        <v>0.93421052631578949</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49.5" x14ac:dyDescent="0.3">
      <c r="A20" s="40" t="s">
        <v>164</v>
      </c>
      <c r="B20" s="214">
        <v>1</v>
      </c>
      <c r="C20" s="214"/>
      <c r="D20" s="215" t="s">
        <v>517</v>
      </c>
      <c r="E20" s="214"/>
      <c r="F20" s="214"/>
    </row>
    <row r="21" spans="1:6" x14ac:dyDescent="0.3">
      <c r="A21" s="86" t="s">
        <v>236</v>
      </c>
      <c r="B21" s="214">
        <v>2</v>
      </c>
      <c r="C21" s="214"/>
      <c r="D21" s="217"/>
      <c r="E21" s="214"/>
      <c r="F21" s="214"/>
    </row>
    <row r="22" spans="1:6" x14ac:dyDescent="0.3">
      <c r="A22" s="290" t="s">
        <v>38</v>
      </c>
      <c r="B22" s="291"/>
      <c r="C22" s="292"/>
      <c r="D22" s="208">
        <f>SUM(B17:C21)</f>
        <v>8</v>
      </c>
    </row>
    <row r="23" spans="1:6" x14ac:dyDescent="0.3">
      <c r="A23" s="284" t="s">
        <v>342</v>
      </c>
      <c r="B23" s="285"/>
      <c r="C23" s="286"/>
      <c r="D23" s="64">
        <f>D22/(COUNT(B17:C21)*2)</f>
        <v>0.8</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x14ac:dyDescent="0.3">
      <c r="A28" s="40" t="s">
        <v>327</v>
      </c>
      <c r="B28" s="214">
        <v>2</v>
      </c>
      <c r="C28" s="214"/>
      <c r="D28" s="215"/>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84" t="s">
        <v>38</v>
      </c>
      <c r="B32" s="285"/>
      <c r="C32" s="286"/>
      <c r="D32" s="207">
        <f>SUM(B26:C31)</f>
        <v>12</v>
      </c>
    </row>
    <row r="33" spans="1:6" x14ac:dyDescent="0.3">
      <c r="A33" s="284" t="s">
        <v>342</v>
      </c>
      <c r="B33" s="285"/>
      <c r="C33" s="286"/>
      <c r="D33" s="64">
        <f>D32/(COUNT(B26:C31)*2)</f>
        <v>1</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84" t="s">
        <v>38</v>
      </c>
      <c r="B41" s="285"/>
      <c r="C41" s="286"/>
      <c r="D41" s="207">
        <f>SUM(B36:C40)</f>
        <v>10</v>
      </c>
      <c r="E41" s="36"/>
      <c r="F41" s="36"/>
    </row>
    <row r="42" spans="1:6" s="49" customFormat="1" x14ac:dyDescent="0.3">
      <c r="A42" s="284" t="s">
        <v>342</v>
      </c>
      <c r="B42" s="285"/>
      <c r="C42" s="286"/>
      <c r="D42" s="64">
        <f>D41/(COUNT(B36:C40)*2)</f>
        <v>1</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84" t="s">
        <v>38</v>
      </c>
      <c r="B51" s="285"/>
      <c r="C51" s="286"/>
      <c r="D51" s="207">
        <f>SUM(B45:C50)</f>
        <v>12</v>
      </c>
    </row>
    <row r="52" spans="1:6" x14ac:dyDescent="0.3">
      <c r="A52" s="284" t="s">
        <v>342</v>
      </c>
      <c r="B52" s="285"/>
      <c r="C52" s="286"/>
      <c r="D52" s="64">
        <f>D51/(COUNT(B45:C50)*2)</f>
        <v>1</v>
      </c>
    </row>
    <row r="53" spans="1:6" s="49" customFormat="1" x14ac:dyDescent="0.3">
      <c r="A53" s="53"/>
      <c r="B53" s="54"/>
      <c r="C53" s="54"/>
      <c r="D53" s="55"/>
    </row>
    <row r="54" spans="1:6" ht="19.5" x14ac:dyDescent="0.4">
      <c r="A54" s="293" t="s">
        <v>8</v>
      </c>
      <c r="B54" s="294"/>
      <c r="C54" s="294"/>
      <c r="D54" s="294"/>
      <c r="E54" s="294"/>
      <c r="F54" s="294"/>
    </row>
    <row r="55" spans="1:6" ht="60" x14ac:dyDescent="0.35">
      <c r="A55" s="82" t="s">
        <v>197</v>
      </c>
      <c r="B55" s="214">
        <v>1</v>
      </c>
      <c r="C55" s="241" t="str">
        <f>IF(B55=0, -5, "0")</f>
        <v>0</v>
      </c>
      <c r="D55" s="222" t="s">
        <v>540</v>
      </c>
      <c r="E55" s="214"/>
      <c r="F55" s="214"/>
    </row>
    <row r="56" spans="1:6" x14ac:dyDescent="0.3">
      <c r="A56" s="48" t="s">
        <v>185</v>
      </c>
      <c r="B56" s="214">
        <v>2</v>
      </c>
      <c r="C56" s="214"/>
      <c r="D56" s="214"/>
      <c r="E56" s="219"/>
      <c r="F56" s="214"/>
    </row>
    <row r="57" spans="1:6" x14ac:dyDescent="0.3">
      <c r="A57" s="50" t="s">
        <v>282</v>
      </c>
      <c r="B57" s="214">
        <v>2</v>
      </c>
      <c r="C57" s="214"/>
      <c r="D57" s="215"/>
      <c r="E57" s="215"/>
      <c r="F57" s="214"/>
    </row>
    <row r="58" spans="1:6" x14ac:dyDescent="0.3">
      <c r="A58" s="50" t="s">
        <v>101</v>
      </c>
      <c r="B58" s="214">
        <v>2</v>
      </c>
      <c r="C58" s="214"/>
      <c r="D58" s="218"/>
      <c r="E58" s="214"/>
      <c r="F58" s="214"/>
    </row>
    <row r="59" spans="1:6" ht="50.25" x14ac:dyDescent="0.35">
      <c r="A59" s="82" t="s">
        <v>249</v>
      </c>
      <c r="B59" s="214">
        <v>2</v>
      </c>
      <c r="C59" s="241" t="str">
        <f>IF(B59=0, -5, "0")</f>
        <v>0</v>
      </c>
      <c r="D59" s="215" t="s">
        <v>539</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84" t="s">
        <v>38</v>
      </c>
      <c r="B62" s="285"/>
      <c r="C62" s="286"/>
      <c r="D62" s="207">
        <f>SUM(B55:C61)</f>
        <v>13</v>
      </c>
    </row>
    <row r="63" spans="1:6" x14ac:dyDescent="0.3">
      <c r="A63" s="284" t="s">
        <v>342</v>
      </c>
      <c r="B63" s="285"/>
      <c r="C63" s="286"/>
      <c r="D63" s="64">
        <f>D62/(COUNT(B55:C61)*2)</f>
        <v>0.9285714285714286</v>
      </c>
    </row>
    <row r="64" spans="1:6" s="49" customFormat="1" x14ac:dyDescent="0.3">
      <c r="A64" s="53"/>
      <c r="B64" s="54"/>
      <c r="C64" s="54"/>
      <c r="D64" s="55"/>
    </row>
    <row r="65" spans="1:6" ht="19.5" x14ac:dyDescent="0.4">
      <c r="A65" s="293" t="s">
        <v>143</v>
      </c>
      <c r="B65" s="294"/>
      <c r="C65" s="294"/>
      <c r="D65" s="294"/>
      <c r="E65" s="294"/>
      <c r="F65" s="294"/>
    </row>
    <row r="66" spans="1:6" ht="30" x14ac:dyDescent="0.4">
      <c r="A66" s="40" t="s">
        <v>318</v>
      </c>
      <c r="B66" s="220">
        <v>1</v>
      </c>
      <c r="C66" s="221"/>
      <c r="D66" s="222" t="s">
        <v>538</v>
      </c>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v>2</v>
      </c>
      <c r="C69" s="221"/>
      <c r="D69" s="223"/>
      <c r="E69" s="223"/>
      <c r="F69" s="214"/>
    </row>
    <row r="70" spans="1:6" ht="19.5" x14ac:dyDescent="0.4">
      <c r="A70" s="40" t="s">
        <v>93</v>
      </c>
      <c r="B70" s="220" t="s">
        <v>34</v>
      </c>
      <c r="C70" s="221"/>
      <c r="D70" s="223"/>
      <c r="E70" s="223"/>
      <c r="F70" s="214"/>
    </row>
    <row r="71" spans="1:6" ht="19.5" x14ac:dyDescent="0.4">
      <c r="A71" s="40" t="s">
        <v>336</v>
      </c>
      <c r="B71" s="220">
        <v>2</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1</v>
      </c>
      <c r="C74" s="241" t="str">
        <f>IF(B74=0, -5, "0")</f>
        <v>0</v>
      </c>
      <c r="D74" s="225" t="s">
        <v>520</v>
      </c>
      <c r="E74" s="225"/>
      <c r="F74" s="214"/>
    </row>
    <row r="75" spans="1:6" ht="18" x14ac:dyDescent="0.35">
      <c r="A75" s="88" t="s">
        <v>265</v>
      </c>
      <c r="B75" s="220" t="s">
        <v>34</v>
      </c>
      <c r="C75" s="241" t="str">
        <f>IF(B75=0, -5, "0")</f>
        <v>0</v>
      </c>
      <c r="D75" s="225"/>
      <c r="E75" s="225"/>
      <c r="F75" s="214"/>
    </row>
    <row r="76" spans="1:6" ht="18" x14ac:dyDescent="0.35">
      <c r="A76" s="88" t="s">
        <v>332</v>
      </c>
      <c r="B76" s="220">
        <v>2</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27" t="s">
        <v>522</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84" t="s">
        <v>38</v>
      </c>
      <c r="B83" s="285"/>
      <c r="C83" s="286"/>
      <c r="D83" s="207">
        <f>SUM(B66:C82)</f>
        <v>26</v>
      </c>
    </row>
    <row r="84" spans="1:6" x14ac:dyDescent="0.3">
      <c r="A84" s="284" t="s">
        <v>342</v>
      </c>
      <c r="B84" s="285"/>
      <c r="C84" s="286"/>
      <c r="D84" s="64">
        <f>D83/(COUNT(B66:C82)*2)</f>
        <v>0.9285714285714286</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1</v>
      </c>
      <c r="C87" s="221"/>
      <c r="D87" s="215" t="s">
        <v>521</v>
      </c>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1</v>
      </c>
      <c r="C92" s="241" t="str">
        <f>IF(B92=0, -5, "0")</f>
        <v>0</v>
      </c>
      <c r="D92" s="227" t="s">
        <v>520</v>
      </c>
      <c r="E92" s="214"/>
      <c r="F92" s="214"/>
    </row>
    <row r="93" spans="1:6" ht="18" x14ac:dyDescent="0.35">
      <c r="A93" s="75" t="s">
        <v>266</v>
      </c>
      <c r="B93" s="230">
        <v>2</v>
      </c>
      <c r="C93" s="244" t="str">
        <f>IF(B93=0, -5, "0")</f>
        <v>0</v>
      </c>
      <c r="D93" s="215"/>
      <c r="E93" s="214"/>
      <c r="F93" s="214"/>
    </row>
    <row r="94" spans="1:6" x14ac:dyDescent="0.3">
      <c r="A94" s="47" t="s">
        <v>182</v>
      </c>
      <c r="B94" s="230">
        <v>2</v>
      </c>
      <c r="C94" s="214"/>
      <c r="D94" s="215"/>
      <c r="E94" s="214"/>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t="s">
        <v>525</v>
      </c>
      <c r="E98" s="214"/>
      <c r="F98" s="214"/>
    </row>
    <row r="99" spans="1:6" ht="18" x14ac:dyDescent="0.35">
      <c r="A99" s="87" t="s">
        <v>344</v>
      </c>
      <c r="B99" s="230">
        <v>2</v>
      </c>
      <c r="C99" s="241" t="str">
        <f>IF(B99=0, -5, "0")</f>
        <v>0</v>
      </c>
      <c r="D99" s="215"/>
      <c r="E99" s="214"/>
      <c r="F99" s="214"/>
    </row>
    <row r="100" spans="1:6" ht="33" x14ac:dyDescent="0.3">
      <c r="A100" s="93" t="s">
        <v>263</v>
      </c>
      <c r="B100" s="230">
        <v>1</v>
      </c>
      <c r="C100" s="214"/>
      <c r="D100" s="215" t="s">
        <v>524</v>
      </c>
      <c r="E100" s="214"/>
      <c r="F100" s="214"/>
    </row>
    <row r="101" spans="1:6" x14ac:dyDescent="0.3">
      <c r="A101" s="284" t="s">
        <v>38</v>
      </c>
      <c r="B101" s="285"/>
      <c r="C101" s="286"/>
      <c r="D101" s="207">
        <f>SUM(B87:C100)</f>
        <v>25</v>
      </c>
    </row>
    <row r="102" spans="1:6" x14ac:dyDescent="0.3">
      <c r="A102" s="284" t="s">
        <v>342</v>
      </c>
      <c r="B102" s="285"/>
      <c r="C102" s="286"/>
      <c r="D102" s="64">
        <f>D101/(COUNT(B87:C100)*2)</f>
        <v>0.8928571428571429</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t="s">
        <v>527</v>
      </c>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84" t="s">
        <v>38</v>
      </c>
      <c r="B117" s="285"/>
      <c r="C117" s="286"/>
      <c r="D117" s="207">
        <f>SUM(B106:C116)</f>
        <v>22</v>
      </c>
      <c r="E117" s="36"/>
      <c r="F117" s="36"/>
    </row>
    <row r="118" spans="1:6" s="49" customFormat="1" x14ac:dyDescent="0.3">
      <c r="A118" s="284" t="s">
        <v>342</v>
      </c>
      <c r="B118" s="285"/>
      <c r="C118" s="286"/>
      <c r="D118" s="64">
        <f>D117/(COUNT(B106:C116)*2)</f>
        <v>1</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2</v>
      </c>
      <c r="C121" s="214"/>
      <c r="D121" s="233"/>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t="s">
        <v>532</v>
      </c>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84" t="s">
        <v>38</v>
      </c>
      <c r="B132" s="285"/>
      <c r="C132" s="286"/>
      <c r="D132" s="207">
        <f>SUM(B121:C131)</f>
        <v>22</v>
      </c>
    </row>
    <row r="133" spans="1:6" x14ac:dyDescent="0.3">
      <c r="A133" s="284" t="s">
        <v>342</v>
      </c>
      <c r="B133" s="285"/>
      <c r="C133" s="286"/>
      <c r="D133" s="62">
        <f>D132/(COUNT(B121:C131)*2)</f>
        <v>1</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2</v>
      </c>
      <c r="C136" s="221"/>
      <c r="D136" s="223"/>
      <c r="E136" s="214"/>
      <c r="F136" s="214"/>
    </row>
    <row r="137" spans="1:6" ht="18" customHeight="1" x14ac:dyDescent="0.35">
      <c r="A137" s="75" t="s">
        <v>140</v>
      </c>
      <c r="B137" s="230">
        <v>2</v>
      </c>
      <c r="C137" s="243" t="str">
        <f>IF(B137=0, -5, "0")</f>
        <v>0</v>
      </c>
      <c r="D137" s="227" t="s">
        <v>520</v>
      </c>
      <c r="E137" s="214"/>
      <c r="F137" s="214"/>
    </row>
    <row r="138" spans="1:6" x14ac:dyDescent="0.3">
      <c r="A138" s="48" t="s">
        <v>324</v>
      </c>
      <c r="B138" s="230">
        <v>2</v>
      </c>
      <c r="C138" s="215"/>
      <c r="D138" s="235"/>
      <c r="E138" s="214"/>
      <c r="F138" s="214"/>
    </row>
    <row r="139" spans="1:6" ht="33" x14ac:dyDescent="0.3">
      <c r="A139" s="94" t="s">
        <v>325</v>
      </c>
      <c r="B139" s="230">
        <v>1</v>
      </c>
      <c r="C139" s="215"/>
      <c r="D139" s="252" t="s">
        <v>521</v>
      </c>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533</v>
      </c>
      <c r="E143" s="214"/>
      <c r="F143" s="214"/>
    </row>
    <row r="144" spans="1:6" ht="18" x14ac:dyDescent="0.35">
      <c r="A144" s="75" t="s">
        <v>218</v>
      </c>
      <c r="B144" s="230">
        <v>2</v>
      </c>
      <c r="C144" s="243" t="str">
        <f>IF(B144=0, -5, "0")</f>
        <v>0</v>
      </c>
      <c r="D144" s="252"/>
      <c r="E144" s="214"/>
      <c r="F144" s="214"/>
    </row>
    <row r="145" spans="1:6" x14ac:dyDescent="0.3">
      <c r="A145" s="50" t="s">
        <v>104</v>
      </c>
      <c r="B145" s="230">
        <v>1</v>
      </c>
      <c r="C145" s="215"/>
      <c r="D145" s="252" t="s">
        <v>534</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84" t="s">
        <v>38</v>
      </c>
      <c r="B148" s="285"/>
      <c r="C148" s="286"/>
      <c r="D148" s="207">
        <f>SUM(B136:C147)</f>
        <v>21</v>
      </c>
    </row>
    <row r="149" spans="1:6" x14ac:dyDescent="0.3">
      <c r="A149" s="284" t="s">
        <v>342</v>
      </c>
      <c r="B149" s="285"/>
      <c r="C149" s="286"/>
      <c r="D149" s="64">
        <f>D148/(COUNT(B136:C147)*2)</f>
        <v>0.875</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18" x14ac:dyDescent="0.35">
      <c r="A154" s="75" t="s">
        <v>353</v>
      </c>
      <c r="B154" s="214">
        <v>2</v>
      </c>
      <c r="C154" s="241" t="str">
        <f>IF(B154=0, -5, "0")</f>
        <v>0</v>
      </c>
      <c r="D154" s="215"/>
      <c r="E154" s="214"/>
      <c r="F154" s="214"/>
    </row>
    <row r="155" spans="1:6" ht="18" x14ac:dyDescent="0.35">
      <c r="A155" s="75" t="s">
        <v>354</v>
      </c>
      <c r="B155" s="214">
        <v>2</v>
      </c>
      <c r="C155" s="241" t="str">
        <f>IF(B155=0, -5, "0")</f>
        <v>0</v>
      </c>
      <c r="D155" s="215"/>
      <c r="E155" s="214"/>
      <c r="F155" s="214"/>
    </row>
    <row r="156" spans="1:6" ht="18" x14ac:dyDescent="0.35">
      <c r="A156" s="75" t="s">
        <v>355</v>
      </c>
      <c r="B156" s="214">
        <v>2</v>
      </c>
      <c r="C156" s="241" t="str">
        <f>IF(B156=0, -5, "0")</f>
        <v>0</v>
      </c>
      <c r="D156" s="215"/>
      <c r="E156" s="214"/>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84" t="s">
        <v>38</v>
      </c>
      <c r="B160" s="291"/>
      <c r="C160" s="292"/>
      <c r="D160" s="208">
        <f>SUM(B152:C159)</f>
        <v>16</v>
      </c>
    </row>
    <row r="161" spans="1:6" x14ac:dyDescent="0.3">
      <c r="A161" s="284" t="s">
        <v>342</v>
      </c>
      <c r="B161" s="285"/>
      <c r="C161" s="286"/>
      <c r="D161" s="64">
        <f>D160/(COUNT(B152:C159)*2)</f>
        <v>1</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v>2</v>
      </c>
      <c r="C164" s="241" t="str">
        <f>IF(B164=0, -5, "0")</f>
        <v>0</v>
      </c>
      <c r="D164" s="214"/>
      <c r="E164" s="214"/>
      <c r="F164" s="214"/>
    </row>
    <row r="165" spans="1:6" ht="49.5" x14ac:dyDescent="0.3">
      <c r="A165" s="40" t="s">
        <v>334</v>
      </c>
      <c r="B165" s="214">
        <v>1</v>
      </c>
      <c r="C165" s="214"/>
      <c r="D165" s="215" t="s">
        <v>535</v>
      </c>
      <c r="E165" s="214"/>
      <c r="F165" s="214"/>
    </row>
    <row r="166" spans="1:6" x14ac:dyDescent="0.3">
      <c r="A166" s="86" t="s">
        <v>241</v>
      </c>
      <c r="B166" s="214">
        <v>2</v>
      </c>
      <c r="C166" s="214"/>
      <c r="D166" s="215"/>
      <c r="E166" s="214"/>
      <c r="F166" s="214"/>
    </row>
    <row r="167" spans="1:6" x14ac:dyDescent="0.3">
      <c r="A167" s="40" t="s">
        <v>95</v>
      </c>
      <c r="B167" s="214">
        <v>2</v>
      </c>
      <c r="C167" s="214"/>
      <c r="D167" s="214"/>
      <c r="E167" s="215"/>
      <c r="F167" s="214"/>
    </row>
    <row r="168" spans="1:6" x14ac:dyDescent="0.3">
      <c r="A168" s="284" t="s">
        <v>38</v>
      </c>
      <c r="B168" s="285"/>
      <c r="C168" s="286"/>
      <c r="D168" s="207">
        <f>SUM(B164:C167)</f>
        <v>7</v>
      </c>
    </row>
    <row r="169" spans="1:6" x14ac:dyDescent="0.3">
      <c r="A169" s="284" t="s">
        <v>342</v>
      </c>
      <c r="B169" s="285"/>
      <c r="C169" s="286"/>
      <c r="D169" s="64">
        <f>D168/(COUNT(B164:C167)*2)</f>
        <v>0.875</v>
      </c>
    </row>
    <row r="170" spans="1:6" s="49" customFormat="1" x14ac:dyDescent="0.3">
      <c r="A170" s="53"/>
      <c r="B170" s="54"/>
      <c r="C170" s="54"/>
      <c r="D170" s="55"/>
    </row>
    <row r="171" spans="1:6" ht="19.5" x14ac:dyDescent="0.4">
      <c r="A171" s="301" t="s">
        <v>17</v>
      </c>
      <c r="B171" s="302"/>
      <c r="C171" s="302"/>
      <c r="D171" s="302"/>
      <c r="E171" s="302"/>
      <c r="F171" s="302"/>
    </row>
    <row r="172" spans="1:6" ht="66" x14ac:dyDescent="0.3">
      <c r="A172" s="47" t="s">
        <v>202</v>
      </c>
      <c r="B172" s="214">
        <v>0</v>
      </c>
      <c r="C172" s="214"/>
      <c r="D172" s="215" t="s">
        <v>494</v>
      </c>
      <c r="E172" s="214"/>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84" t="s">
        <v>38</v>
      </c>
      <c r="B176" s="285"/>
      <c r="C176" s="286"/>
      <c r="D176" s="207">
        <f>SUM(B172:C175)</f>
        <v>5</v>
      </c>
    </row>
    <row r="177" spans="1:6" x14ac:dyDescent="0.3">
      <c r="A177" s="284" t="s">
        <v>342</v>
      </c>
      <c r="B177" s="285"/>
      <c r="C177" s="286"/>
      <c r="D177" s="64">
        <f>D176/(COUNT(B172:C175)*2)</f>
        <v>0.625</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x14ac:dyDescent="0.3">
      <c r="A182" s="40" t="s">
        <v>97</v>
      </c>
      <c r="B182" s="214">
        <v>2</v>
      </c>
      <c r="C182" s="214"/>
      <c r="D182" s="215"/>
      <c r="E182" s="214"/>
      <c r="F182" s="214"/>
    </row>
    <row r="183" spans="1:6" x14ac:dyDescent="0.3">
      <c r="A183" s="47" t="s">
        <v>269</v>
      </c>
      <c r="B183" s="214">
        <v>2</v>
      </c>
      <c r="C183" s="214"/>
      <c r="D183" s="215"/>
      <c r="E183" s="214"/>
      <c r="F183" s="214"/>
    </row>
    <row r="184" spans="1:6" x14ac:dyDescent="0.3">
      <c r="A184" s="40" t="s">
        <v>356</v>
      </c>
      <c r="B184" s="214">
        <v>2</v>
      </c>
      <c r="C184" s="214"/>
      <c r="D184" s="215"/>
      <c r="E184" s="214"/>
      <c r="F184" s="214"/>
    </row>
    <row r="185" spans="1:6" x14ac:dyDescent="0.3">
      <c r="A185" s="284" t="s">
        <v>38</v>
      </c>
      <c r="B185" s="285"/>
      <c r="C185" s="286"/>
      <c r="D185" s="207">
        <f>SUM(B180:C184)</f>
        <v>10</v>
      </c>
    </row>
    <row r="186" spans="1:6" x14ac:dyDescent="0.3">
      <c r="A186" s="284" t="s">
        <v>342</v>
      </c>
      <c r="B186" s="285"/>
      <c r="C186" s="286"/>
      <c r="D186" s="64">
        <f>D185/(COUNT(B180:C184)*2)</f>
        <v>1</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x14ac:dyDescent="0.3">
      <c r="A192" s="95" t="s">
        <v>212</v>
      </c>
      <c r="B192" s="214">
        <v>2</v>
      </c>
      <c r="C192" s="214"/>
      <c r="D192" s="214"/>
      <c r="E192" s="214"/>
      <c r="F192" s="214"/>
    </row>
    <row r="193" spans="1:4" x14ac:dyDescent="0.3">
      <c r="A193" s="284" t="s">
        <v>38</v>
      </c>
      <c r="B193" s="285"/>
      <c r="C193" s="286"/>
      <c r="D193" s="96">
        <f>SUM(B189:C192)</f>
        <v>4</v>
      </c>
    </row>
    <row r="194" spans="1:4" x14ac:dyDescent="0.3">
      <c r="A194" s="284" t="s">
        <v>342</v>
      </c>
      <c r="B194" s="285"/>
      <c r="C194" s="286"/>
      <c r="D194" s="64">
        <f>D193/(COUNT(B189:C192)*2)</f>
        <v>1</v>
      </c>
    </row>
    <row r="196" spans="1:4" ht="18" x14ac:dyDescent="0.35">
      <c r="A196" s="120" t="s">
        <v>284</v>
      </c>
      <c r="B196" s="119"/>
      <c r="C196" s="119"/>
      <c r="D196" s="213">
        <v>0.56499999999999995</v>
      </c>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0.93421052631578949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0"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211"/>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210"/>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'A3 Exploitation'!B9:F9</f>
        <v>0</v>
      </c>
      <c r="C8" s="297"/>
      <c r="D8" s="297"/>
      <c r="E8" s="297"/>
      <c r="F8" s="297"/>
      <c r="G8" s="209"/>
      <c r="H8" s="209"/>
      <c r="I8" s="209"/>
    </row>
    <row r="9" spans="1:9" s="35" customFormat="1" ht="24" x14ac:dyDescent="0.45">
      <c r="A9" s="38" t="s">
        <v>46</v>
      </c>
      <c r="B9" s="298">
        <f>'A3 Exploitation'!B10:F10</f>
        <v>0</v>
      </c>
      <c r="C9" s="298"/>
      <c r="D9" s="298"/>
      <c r="E9" s="298"/>
      <c r="F9" s="298"/>
      <c r="G9" s="209"/>
      <c r="H9" s="209"/>
      <c r="I9" s="209"/>
    </row>
    <row r="10" spans="1:9" s="35" customFormat="1" ht="24" x14ac:dyDescent="0.45">
      <c r="A10" s="37" t="s">
        <v>45</v>
      </c>
      <c r="B10" s="295">
        <f>'A3 Exploitation'!B11:F11</f>
        <v>0</v>
      </c>
      <c r="C10" s="295"/>
      <c r="D10" s="295"/>
      <c r="E10" s="295"/>
      <c r="F10" s="295"/>
      <c r="G10" s="209"/>
      <c r="H10" s="209"/>
      <c r="I10" s="209"/>
    </row>
    <row r="11" spans="1:9" s="35" customFormat="1" ht="24" x14ac:dyDescent="0.45">
      <c r="A11" s="37" t="s">
        <v>341</v>
      </c>
      <c r="B11" s="287">
        <f>D198</f>
        <v>0</v>
      </c>
      <c r="C11" s="287"/>
      <c r="D11" s="287"/>
      <c r="E11" s="287"/>
      <c r="F11" s="287"/>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7" x14ac:dyDescent="0.3">
      <c r="A33" s="284" t="s">
        <v>342</v>
      </c>
      <c r="B33" s="285"/>
      <c r="C33" s="286"/>
      <c r="D33" s="64">
        <f>D32/(COUNT(B26:C31)*2)</f>
        <v>0</v>
      </c>
    </row>
    <row r="34" spans="1:7" s="49" customFormat="1" x14ac:dyDescent="0.3">
      <c r="A34" s="53"/>
      <c r="B34" s="54"/>
      <c r="C34" s="54"/>
      <c r="D34" s="55"/>
    </row>
    <row r="35" spans="1:7" s="49" customFormat="1" ht="19.5" x14ac:dyDescent="0.4">
      <c r="A35" s="293" t="s">
        <v>246</v>
      </c>
      <c r="B35" s="294"/>
      <c r="C35" s="294"/>
      <c r="D35" s="294"/>
      <c r="E35" s="294"/>
      <c r="F35" s="294"/>
    </row>
    <row r="36" spans="1:7" s="49" customFormat="1" ht="18" x14ac:dyDescent="0.35">
      <c r="A36" s="75" t="s">
        <v>107</v>
      </c>
      <c r="B36" s="214" t="s">
        <v>34</v>
      </c>
      <c r="C36" s="241" t="str">
        <f>IF(B36=0, -5, "0")</f>
        <v>0</v>
      </c>
      <c r="D36" s="215"/>
      <c r="E36" s="214"/>
      <c r="F36" s="214"/>
      <c r="G36" s="232"/>
    </row>
    <row r="37" spans="1:7" s="49" customFormat="1" x14ac:dyDescent="0.3">
      <c r="A37" s="40" t="s">
        <v>264</v>
      </c>
      <c r="B37" s="214">
        <v>0</v>
      </c>
      <c r="C37" s="214"/>
      <c r="D37" s="215"/>
      <c r="E37" s="214"/>
      <c r="F37" s="214"/>
      <c r="G37" s="232"/>
    </row>
    <row r="38" spans="1:7" s="49" customFormat="1" x14ac:dyDescent="0.3">
      <c r="A38" s="40" t="s">
        <v>328</v>
      </c>
      <c r="B38" s="214">
        <v>0</v>
      </c>
      <c r="C38" s="214"/>
      <c r="D38" s="215"/>
      <c r="E38" s="214"/>
      <c r="F38" s="214"/>
      <c r="G38" s="232"/>
    </row>
    <row r="39" spans="1:7" s="49" customFormat="1" x14ac:dyDescent="0.3">
      <c r="A39" s="40" t="s">
        <v>91</v>
      </c>
      <c r="B39" s="40">
        <v>0</v>
      </c>
      <c r="C39" s="40"/>
      <c r="D39" s="61"/>
      <c r="E39" s="40"/>
      <c r="F39" s="40"/>
    </row>
    <row r="40" spans="1:7" s="49" customFormat="1" x14ac:dyDescent="0.3">
      <c r="A40" s="40" t="s">
        <v>340</v>
      </c>
      <c r="B40" s="40">
        <v>0</v>
      </c>
      <c r="C40" s="40"/>
      <c r="D40" s="61"/>
      <c r="E40" s="40"/>
      <c r="F40" s="40"/>
    </row>
    <row r="41" spans="1:7" s="49" customFormat="1" x14ac:dyDescent="0.3">
      <c r="A41" s="284" t="s">
        <v>38</v>
      </c>
      <c r="B41" s="285"/>
      <c r="C41" s="286"/>
      <c r="D41" s="207">
        <f>SUM(B36:C40)</f>
        <v>0</v>
      </c>
      <c r="E41" s="36"/>
      <c r="F41" s="36"/>
    </row>
    <row r="42" spans="1:7" s="49" customFormat="1" x14ac:dyDescent="0.3">
      <c r="A42" s="284" t="s">
        <v>342</v>
      </c>
      <c r="B42" s="285"/>
      <c r="C42" s="286"/>
      <c r="D42" s="64">
        <f>D41/(COUNT(B36:C40)*2)</f>
        <v>0</v>
      </c>
      <c r="E42" s="36"/>
      <c r="F42" s="36"/>
    </row>
    <row r="43" spans="1:7" s="49" customFormat="1" x14ac:dyDescent="0.3">
      <c r="A43" s="89"/>
      <c r="B43" s="90"/>
      <c r="C43" s="90"/>
      <c r="D43" s="91"/>
    </row>
    <row r="44" spans="1:7" ht="19.5" x14ac:dyDescent="0.4">
      <c r="A44" s="299" t="s">
        <v>21</v>
      </c>
      <c r="B44" s="300"/>
      <c r="C44" s="300"/>
      <c r="D44" s="300"/>
      <c r="E44" s="300"/>
      <c r="F44" s="300"/>
    </row>
    <row r="45" spans="1:7" x14ac:dyDescent="0.3">
      <c r="A45" s="40" t="s">
        <v>317</v>
      </c>
      <c r="B45" s="214">
        <v>0</v>
      </c>
      <c r="C45" s="214"/>
      <c r="D45" s="218"/>
      <c r="E45" s="214"/>
      <c r="F45" s="214"/>
    </row>
    <row r="46" spans="1:7" x14ac:dyDescent="0.3">
      <c r="A46" s="40" t="s">
        <v>92</v>
      </c>
      <c r="B46" s="214">
        <v>0</v>
      </c>
      <c r="C46" s="214"/>
      <c r="D46" s="218"/>
      <c r="E46" s="214"/>
      <c r="F46" s="214"/>
    </row>
    <row r="47" spans="1:7" x14ac:dyDescent="0.3">
      <c r="A47" s="40" t="s">
        <v>262</v>
      </c>
      <c r="B47" s="214">
        <v>0</v>
      </c>
      <c r="C47" s="214"/>
      <c r="D47" s="215"/>
      <c r="E47" s="214"/>
      <c r="F47" s="214"/>
    </row>
    <row r="48" spans="1:7"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3"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72"/>
      <c r="E1" s="272"/>
      <c r="F1" s="272"/>
      <c r="G1" s="272"/>
      <c r="H1" s="272"/>
      <c r="I1" s="272"/>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73" t="s">
        <v>201</v>
      </c>
      <c r="B7" s="273"/>
      <c r="C7" s="273"/>
      <c r="D7" s="273"/>
      <c r="E7" s="273"/>
      <c r="F7" s="273"/>
      <c r="G7" s="206"/>
      <c r="H7" s="206"/>
      <c r="I7" s="206"/>
    </row>
    <row r="8" spans="1:9" ht="29.25" x14ac:dyDescent="0.45">
      <c r="A8" s="274" t="str">
        <f>'Page de garde'!D18</f>
        <v>Ksar Said</v>
      </c>
      <c r="B8" s="274"/>
      <c r="C8" s="274"/>
      <c r="D8" s="274"/>
      <c r="E8" s="274"/>
      <c r="F8" s="274"/>
      <c r="G8" s="209"/>
      <c r="H8" s="209"/>
      <c r="I8" s="206"/>
    </row>
    <row r="9" spans="1:9" ht="24" x14ac:dyDescent="0.45">
      <c r="A9" s="37" t="s">
        <v>44</v>
      </c>
      <c r="B9" s="275"/>
      <c r="C9" s="275"/>
      <c r="D9" s="275"/>
      <c r="E9" s="275"/>
      <c r="F9" s="275"/>
      <c r="G9" s="209"/>
      <c r="H9" s="209"/>
      <c r="I9" s="206"/>
    </row>
    <row r="10" spans="1:9" ht="24" x14ac:dyDescent="0.45">
      <c r="A10" s="38" t="s">
        <v>46</v>
      </c>
      <c r="B10" s="276"/>
      <c r="C10" s="276"/>
      <c r="D10" s="276"/>
      <c r="E10" s="276"/>
      <c r="F10" s="276"/>
      <c r="G10" s="209"/>
      <c r="H10" s="209"/>
      <c r="I10" s="206"/>
    </row>
    <row r="11" spans="1:9" ht="24" x14ac:dyDescent="0.45">
      <c r="A11" s="37" t="s">
        <v>45</v>
      </c>
      <c r="B11" s="271"/>
      <c r="C11" s="271"/>
      <c r="D11" s="271"/>
      <c r="E11" s="271"/>
      <c r="F11" s="271"/>
      <c r="G11" s="209"/>
      <c r="H11" s="209"/>
      <c r="I11" s="206"/>
    </row>
    <row r="12" spans="1:9" ht="24" x14ac:dyDescent="0.45">
      <c r="A12" s="37" t="s">
        <v>276</v>
      </c>
      <c r="B12" s="277">
        <f>D505</f>
        <v>0</v>
      </c>
      <c r="C12" s="277"/>
      <c r="D12" s="277"/>
      <c r="E12" s="277"/>
      <c r="F12" s="277"/>
      <c r="G12" s="209"/>
      <c r="H12" s="209"/>
      <c r="I12" s="206"/>
    </row>
    <row r="13" spans="1:9" ht="22.5" x14ac:dyDescent="0.45">
      <c r="A13" s="34"/>
      <c r="B13" s="35"/>
      <c r="C13" s="35"/>
      <c r="D13" s="278"/>
      <c r="E13" s="278"/>
      <c r="F13" s="278"/>
      <c r="G13" s="278"/>
      <c r="H13" s="278"/>
      <c r="I13" s="3"/>
    </row>
    <row r="14" spans="1:9" ht="16.5" customHeight="1" x14ac:dyDescent="0.3">
      <c r="A14" s="279" t="s">
        <v>32</v>
      </c>
      <c r="B14" s="280" t="s">
        <v>33</v>
      </c>
      <c r="C14" s="280"/>
      <c r="D14" s="280" t="s">
        <v>48</v>
      </c>
      <c r="E14" s="281" t="s">
        <v>358</v>
      </c>
      <c r="F14" s="280" t="s">
        <v>214</v>
      </c>
      <c r="G14" s="35"/>
      <c r="H14" s="35"/>
    </row>
    <row r="15" spans="1:9" ht="16.5" customHeight="1" x14ac:dyDescent="0.3">
      <c r="A15" s="279"/>
      <c r="B15" s="76" t="s">
        <v>36</v>
      </c>
      <c r="C15" s="76" t="s">
        <v>35</v>
      </c>
      <c r="D15" s="280"/>
      <c r="E15" s="281"/>
      <c r="F15" s="280"/>
      <c r="G15" s="35"/>
      <c r="H15" s="35"/>
    </row>
    <row r="16" spans="1:9" ht="18" x14ac:dyDescent="0.35">
      <c r="A16" s="268" t="s">
        <v>0</v>
      </c>
      <c r="B16" s="268"/>
      <c r="C16" s="268"/>
      <c r="D16" s="268"/>
      <c r="E16" s="268"/>
      <c r="F16" s="268"/>
      <c r="G16" s="35"/>
      <c r="H16" s="35"/>
    </row>
    <row r="17" spans="1:8" ht="18" x14ac:dyDescent="0.3">
      <c r="A17" s="175">
        <f>B11</f>
        <v>0</v>
      </c>
      <c r="B17" s="35"/>
      <c r="C17" s="35"/>
      <c r="D17" s="35"/>
      <c r="E17" s="35"/>
      <c r="F17" s="35"/>
      <c r="G17" s="35"/>
      <c r="H17" s="35"/>
    </row>
    <row r="18" spans="1:8" ht="18" x14ac:dyDescent="0.25">
      <c r="A18" s="282" t="s">
        <v>1</v>
      </c>
      <c r="B18" s="283"/>
      <c r="C18" s="283"/>
      <c r="D18" s="283"/>
      <c r="E18" s="283"/>
      <c r="F18" s="283"/>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76">
        <f>B11</f>
        <v>0</v>
      </c>
      <c r="B44" s="6"/>
      <c r="C44" s="7"/>
      <c r="D44" s="6"/>
    </row>
    <row r="45" spans="1:7" ht="16.5" x14ac:dyDescent="0.25">
      <c r="A45" s="269" t="s">
        <v>63</v>
      </c>
      <c r="B45" s="270"/>
      <c r="C45" s="270"/>
      <c r="D45" s="270"/>
      <c r="E45" s="270"/>
      <c r="F45" s="270"/>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6" t="s">
        <v>65</v>
      </c>
      <c r="B57" s="267"/>
      <c r="C57" s="267"/>
      <c r="D57" s="267"/>
      <c r="E57" s="267"/>
      <c r="F57" s="267"/>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6" t="s">
        <v>25</v>
      </c>
      <c r="B84" s="267"/>
      <c r="C84" s="267"/>
      <c r="D84" s="267"/>
      <c r="E84" s="267"/>
      <c r="F84" s="267"/>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248"/>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76">
        <f>B11</f>
        <v>0</v>
      </c>
      <c r="B100" s="6"/>
      <c r="C100" s="7"/>
      <c r="D100" s="6"/>
    </row>
    <row r="101" spans="1:6" ht="16.5" x14ac:dyDescent="0.25">
      <c r="A101" s="269" t="s">
        <v>63</v>
      </c>
      <c r="B101" s="270"/>
      <c r="C101" s="270"/>
      <c r="D101" s="270"/>
      <c r="E101" s="270"/>
      <c r="F101" s="270"/>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76">
        <f>B11</f>
        <v>0</v>
      </c>
      <c r="B153" s="6"/>
      <c r="C153" s="7"/>
      <c r="D153" s="58"/>
    </row>
    <row r="154" spans="1:6" ht="16.5" x14ac:dyDescent="0.25">
      <c r="A154" s="269" t="s">
        <v>63</v>
      </c>
      <c r="B154" s="270"/>
      <c r="C154" s="270"/>
      <c r="D154" s="270"/>
      <c r="E154" s="270"/>
      <c r="F154" s="270"/>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2">
        <f>B11</f>
        <v>0</v>
      </c>
      <c r="B193" s="6"/>
      <c r="C193" s="7"/>
      <c r="D193" s="6"/>
    </row>
    <row r="194" spans="1:7" ht="18" x14ac:dyDescent="0.25">
      <c r="A194" s="266" t="s">
        <v>158</v>
      </c>
      <c r="B194" s="267"/>
      <c r="C194" s="267"/>
      <c r="D194" s="267"/>
      <c r="E194" s="267"/>
      <c r="F194" s="267"/>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253"/>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8" t="s">
        <v>78</v>
      </c>
      <c r="B248" s="268"/>
      <c r="C248" s="268"/>
      <c r="D248" s="268"/>
      <c r="E248" s="268"/>
      <c r="F248" s="268"/>
    </row>
    <row r="249" spans="1:6" s="3" customFormat="1" x14ac:dyDescent="0.25">
      <c r="A249" s="176">
        <f>B11</f>
        <v>0</v>
      </c>
      <c r="B249" s="6"/>
      <c r="C249" s="7"/>
      <c r="D249" s="6"/>
    </row>
    <row r="250" spans="1:6" s="3" customFormat="1" ht="18" x14ac:dyDescent="0.25">
      <c r="A250" s="266" t="s">
        <v>79</v>
      </c>
      <c r="B250" s="267"/>
      <c r="C250" s="267"/>
      <c r="D250" s="267"/>
      <c r="E250" s="267"/>
      <c r="F250" s="267"/>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256"/>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8" t="s">
        <v>4</v>
      </c>
      <c r="B291" s="268"/>
      <c r="C291" s="268"/>
      <c r="D291" s="268"/>
      <c r="E291" s="268"/>
      <c r="F291" s="268"/>
    </row>
    <row r="292" spans="1:7" x14ac:dyDescent="0.25">
      <c r="A292" s="185">
        <f>B11</f>
        <v>0</v>
      </c>
      <c r="B292" s="6"/>
      <c r="C292" s="7"/>
      <c r="D292" s="58"/>
    </row>
    <row r="293" spans="1:7" ht="18" x14ac:dyDescent="0.25">
      <c r="A293" s="266" t="s">
        <v>19</v>
      </c>
      <c r="B293" s="267"/>
      <c r="C293" s="267"/>
      <c r="D293" s="267"/>
      <c r="E293" s="267"/>
      <c r="F293" s="267"/>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210"/>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6" t="s">
        <v>122</v>
      </c>
      <c r="B305" s="267"/>
      <c r="C305" s="267"/>
      <c r="D305" s="267"/>
      <c r="E305" s="267"/>
      <c r="F305" s="267"/>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86">
        <f>B11</f>
        <v>0</v>
      </c>
      <c r="B325" s="6"/>
      <c r="C325" s="7"/>
      <c r="D325" s="6"/>
    </row>
    <row r="326" spans="1:9" ht="18" x14ac:dyDescent="0.25">
      <c r="A326" s="266" t="s">
        <v>12</v>
      </c>
      <c r="B326" s="267"/>
      <c r="C326" s="267"/>
      <c r="D326" s="267"/>
      <c r="E326" s="267"/>
      <c r="F326" s="267"/>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257"/>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76">
        <f>B11</f>
        <v>0</v>
      </c>
      <c r="B353" s="6"/>
      <c r="C353" s="7"/>
      <c r="D353" s="58"/>
    </row>
    <row r="354" spans="1:6" ht="16.5" x14ac:dyDescent="0.25">
      <c r="A354" s="269" t="s">
        <v>113</v>
      </c>
      <c r="B354" s="270"/>
      <c r="C354" s="270"/>
      <c r="D354" s="270"/>
      <c r="E354" s="270"/>
      <c r="F354" s="270"/>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6" t="s">
        <v>124</v>
      </c>
      <c r="B382" s="267"/>
      <c r="C382" s="267"/>
      <c r="D382" s="267"/>
      <c r="E382" s="267"/>
      <c r="F382" s="267"/>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6" t="s">
        <v>29</v>
      </c>
      <c r="B391" s="267"/>
      <c r="C391" s="267"/>
      <c r="D391" s="267"/>
      <c r="E391" s="267"/>
      <c r="F391" s="267"/>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248"/>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8" t="s">
        <v>125</v>
      </c>
      <c r="B405" s="268"/>
      <c r="C405" s="268"/>
      <c r="D405" s="268"/>
      <c r="E405" s="268"/>
      <c r="F405" s="268"/>
    </row>
    <row r="406" spans="1:6" x14ac:dyDescent="0.25">
      <c r="A406" s="185">
        <f>B11</f>
        <v>0</v>
      </c>
      <c r="B406" s="6"/>
      <c r="C406" s="7"/>
      <c r="D406" s="6"/>
    </row>
    <row r="407" spans="1:6" ht="16.5" x14ac:dyDescent="0.25">
      <c r="A407" s="269" t="s">
        <v>19</v>
      </c>
      <c r="B407" s="270"/>
      <c r="C407" s="270"/>
      <c r="D407" s="270"/>
      <c r="E407" s="270"/>
      <c r="F407" s="270"/>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9" t="s">
        <v>122</v>
      </c>
      <c r="B418" s="270"/>
      <c r="C418" s="270"/>
      <c r="D418" s="270"/>
      <c r="E418" s="270"/>
      <c r="F418" s="270"/>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88">
        <f>+B11</f>
        <v>0</v>
      </c>
      <c r="B436" s="6"/>
      <c r="C436" s="7"/>
      <c r="D436" s="6"/>
    </row>
    <row r="437" spans="1:7" ht="18" x14ac:dyDescent="0.25">
      <c r="A437" s="266" t="s">
        <v>375</v>
      </c>
      <c r="B437" s="267"/>
      <c r="C437" s="267"/>
      <c r="D437" s="267"/>
      <c r="E437" s="267"/>
      <c r="F437" s="267"/>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6" t="s">
        <v>31</v>
      </c>
      <c r="B444" s="267"/>
      <c r="C444" s="267"/>
      <c r="D444" s="267"/>
      <c r="E444" s="267"/>
      <c r="F444" s="267"/>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253"/>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257"/>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 x14ac:dyDescent="0.45">
      <c r="A1" s="34"/>
      <c r="B1" s="51">
        <v>0</v>
      </c>
      <c r="D1" s="296"/>
      <c r="E1" s="296"/>
      <c r="F1" s="296"/>
      <c r="G1" s="296"/>
      <c r="H1" s="296"/>
      <c r="I1" s="296"/>
    </row>
    <row r="2" spans="1:9" s="35" customFormat="1" ht="24" x14ac:dyDescent="0.45">
      <c r="A2" s="34"/>
      <c r="B2" s="51">
        <v>1</v>
      </c>
      <c r="D2" s="209"/>
      <c r="E2" s="209"/>
      <c r="F2" s="209"/>
      <c r="G2" s="209"/>
      <c r="H2" s="209"/>
      <c r="I2" s="209"/>
    </row>
    <row r="3" spans="1:9" s="35" customFormat="1" ht="24" x14ac:dyDescent="0.45">
      <c r="A3" s="34"/>
      <c r="B3" s="51">
        <v>2</v>
      </c>
      <c r="D3" s="209"/>
      <c r="E3" s="209"/>
      <c r="F3" s="209"/>
      <c r="G3" s="209"/>
      <c r="H3" s="209"/>
      <c r="I3" s="209"/>
    </row>
    <row r="4" spans="1:9" s="35" customFormat="1" ht="16.5" customHeight="1" x14ac:dyDescent="0.45">
      <c r="A4" s="34"/>
      <c r="B4" s="51" t="s">
        <v>34</v>
      </c>
      <c r="D4" s="36"/>
      <c r="E4" s="209"/>
      <c r="F4" s="209"/>
      <c r="G4" s="209"/>
      <c r="H4" s="209"/>
      <c r="I4" s="209"/>
    </row>
    <row r="5" spans="1:9" s="35" customFormat="1" ht="16.5" customHeight="1" x14ac:dyDescent="0.45">
      <c r="A5" s="34"/>
      <c r="D5" s="209"/>
      <c r="E5" s="209"/>
      <c r="F5" s="209"/>
      <c r="G5" s="209"/>
      <c r="H5" s="209"/>
      <c r="I5" s="209"/>
    </row>
    <row r="6" spans="1:9" s="35" customFormat="1" ht="37.5" customHeight="1" x14ac:dyDescent="0.45">
      <c r="A6" s="273" t="s">
        <v>52</v>
      </c>
      <c r="B6" s="273"/>
      <c r="C6" s="273"/>
      <c r="D6" s="273"/>
      <c r="E6" s="273"/>
      <c r="F6" s="273"/>
      <c r="G6" s="209"/>
      <c r="H6" s="209"/>
      <c r="I6" s="209"/>
    </row>
    <row r="7" spans="1:9" s="35" customFormat="1" ht="21.75" customHeight="1" x14ac:dyDescent="0.45">
      <c r="A7" s="274" t="str">
        <f>'A1 Exploitation'!A8:F8</f>
        <v>Ksar Said</v>
      </c>
      <c r="B7" s="274"/>
      <c r="C7" s="274"/>
      <c r="D7" s="274"/>
      <c r="E7" s="274"/>
      <c r="F7" s="274"/>
      <c r="G7" s="209"/>
      <c r="H7" s="209"/>
      <c r="I7" s="209"/>
    </row>
    <row r="8" spans="1:9" s="35" customFormat="1" ht="24" x14ac:dyDescent="0.45">
      <c r="A8" s="37" t="s">
        <v>44</v>
      </c>
      <c r="B8" s="297">
        <f>'A4 Exploitation'!B9:F9</f>
        <v>0</v>
      </c>
      <c r="C8" s="297"/>
      <c r="D8" s="297"/>
      <c r="E8" s="297"/>
      <c r="F8" s="297"/>
      <c r="G8" s="209"/>
      <c r="H8" s="209"/>
      <c r="I8" s="209"/>
    </row>
    <row r="9" spans="1:9" s="35" customFormat="1" ht="24" x14ac:dyDescent="0.45">
      <c r="A9" s="38" t="s">
        <v>46</v>
      </c>
      <c r="B9" s="298">
        <f>'A4 Exploitation'!B10:F10</f>
        <v>0</v>
      </c>
      <c r="C9" s="298"/>
      <c r="D9" s="298"/>
      <c r="E9" s="298"/>
      <c r="F9" s="298"/>
      <c r="G9" s="209"/>
      <c r="H9" s="209"/>
      <c r="I9" s="209"/>
    </row>
    <row r="10" spans="1:9" s="35" customFormat="1" ht="24" x14ac:dyDescent="0.45">
      <c r="A10" s="37" t="s">
        <v>45</v>
      </c>
      <c r="B10" s="295">
        <f>'A4 Exploitation'!B11:F11</f>
        <v>0</v>
      </c>
      <c r="C10" s="295"/>
      <c r="D10" s="295"/>
      <c r="E10" s="295"/>
      <c r="F10" s="295"/>
      <c r="G10" s="209"/>
      <c r="H10" s="209"/>
      <c r="I10" s="209"/>
    </row>
    <row r="11" spans="1:9" s="35" customFormat="1" ht="24" x14ac:dyDescent="0.45">
      <c r="A11" s="37" t="s">
        <v>341</v>
      </c>
      <c r="B11" s="303">
        <f>D198</f>
        <v>0</v>
      </c>
      <c r="C11" s="303"/>
      <c r="D11" s="303"/>
      <c r="E11" s="303"/>
      <c r="F11" s="303"/>
      <c r="G11" s="209"/>
      <c r="H11" s="209"/>
      <c r="I11" s="209"/>
    </row>
    <row r="12" spans="1:9" s="35" customFormat="1" ht="22.5" x14ac:dyDescent="0.45">
      <c r="A12" s="34"/>
      <c r="D12" s="278"/>
      <c r="E12" s="278"/>
      <c r="F12" s="278"/>
      <c r="G12" s="278"/>
      <c r="H12" s="278"/>
      <c r="I12" s="39"/>
    </row>
    <row r="13" spans="1:9" s="35" customFormat="1" ht="11.25" customHeight="1" x14ac:dyDescent="0.3">
      <c r="A13" s="279" t="s">
        <v>32</v>
      </c>
      <c r="B13" s="280" t="s">
        <v>33</v>
      </c>
      <c r="C13" s="280"/>
      <c r="D13" s="280" t="s">
        <v>48</v>
      </c>
      <c r="E13" s="280" t="s">
        <v>213</v>
      </c>
      <c r="F13" s="280" t="s">
        <v>214</v>
      </c>
    </row>
    <row r="14" spans="1:9" s="35" customFormat="1" ht="12.75" customHeight="1" x14ac:dyDescent="0.3">
      <c r="A14" s="279"/>
      <c r="B14" s="69" t="s">
        <v>36</v>
      </c>
      <c r="C14" s="69" t="s">
        <v>35</v>
      </c>
      <c r="D14" s="280"/>
      <c r="E14" s="280"/>
      <c r="F14" s="280"/>
    </row>
    <row r="15" spans="1:9" x14ac:dyDescent="0.3">
      <c r="A15" s="40"/>
      <c r="B15" s="40"/>
      <c r="C15" s="40"/>
      <c r="D15" s="40"/>
    </row>
    <row r="16" spans="1:9" ht="19.5" x14ac:dyDescent="0.4">
      <c r="A16" s="288" t="s">
        <v>0</v>
      </c>
      <c r="B16" s="289"/>
      <c r="C16" s="289"/>
      <c r="D16" s="289"/>
      <c r="E16" s="289"/>
      <c r="F16" s="289"/>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90" t="s">
        <v>38</v>
      </c>
      <c r="B22" s="291"/>
      <c r="C22" s="292"/>
      <c r="D22" s="208">
        <f>SUM(B17:C21)</f>
        <v>0</v>
      </c>
    </row>
    <row r="23" spans="1:6" x14ac:dyDescent="0.3">
      <c r="A23" s="284" t="s">
        <v>342</v>
      </c>
      <c r="B23" s="285"/>
      <c r="C23" s="286"/>
      <c r="D23" s="64">
        <f>D22/(COUNT(B17:C21)*2)</f>
        <v>0</v>
      </c>
    </row>
    <row r="24" spans="1:6" s="49" customFormat="1" x14ac:dyDescent="0.3">
      <c r="A24" s="53"/>
      <c r="B24" s="54"/>
      <c r="C24" s="54"/>
      <c r="D24" s="55"/>
    </row>
    <row r="25" spans="1:6" ht="19.5" x14ac:dyDescent="0.4">
      <c r="A25" s="293" t="s">
        <v>4</v>
      </c>
      <c r="B25" s="294"/>
      <c r="C25" s="294"/>
      <c r="D25" s="294"/>
      <c r="E25" s="294"/>
      <c r="F25" s="294"/>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84" t="s">
        <v>38</v>
      </c>
      <c r="B32" s="285"/>
      <c r="C32" s="286"/>
      <c r="D32" s="207">
        <f>SUM(B26:C31)</f>
        <v>0</v>
      </c>
    </row>
    <row r="33" spans="1:6" x14ac:dyDescent="0.3">
      <c r="A33" s="284" t="s">
        <v>342</v>
      </c>
      <c r="B33" s="285"/>
      <c r="C33" s="286"/>
      <c r="D33" s="64">
        <f>D32/(COUNT(B26:C31)*2)</f>
        <v>0</v>
      </c>
    </row>
    <row r="34" spans="1:6" s="49" customFormat="1" x14ac:dyDescent="0.3">
      <c r="A34" s="53"/>
      <c r="B34" s="54"/>
      <c r="C34" s="54"/>
      <c r="D34" s="55"/>
    </row>
    <row r="35" spans="1:6" s="49" customFormat="1" ht="19.5" x14ac:dyDescent="0.4">
      <c r="A35" s="293" t="s">
        <v>246</v>
      </c>
      <c r="B35" s="294"/>
      <c r="C35" s="294"/>
      <c r="D35" s="294"/>
      <c r="E35" s="294"/>
      <c r="F35" s="294"/>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84" t="s">
        <v>38</v>
      </c>
      <c r="B41" s="285"/>
      <c r="C41" s="286"/>
      <c r="D41" s="207">
        <f>SUM(B36:C40)</f>
        <v>0</v>
      </c>
      <c r="E41" s="36"/>
      <c r="F41" s="36"/>
    </row>
    <row r="42" spans="1:6" s="49" customFormat="1" x14ac:dyDescent="0.3">
      <c r="A42" s="284" t="s">
        <v>342</v>
      </c>
      <c r="B42" s="285"/>
      <c r="C42" s="286"/>
      <c r="D42" s="64">
        <f>D41/(COUNT(B36:C40)*2)</f>
        <v>0</v>
      </c>
      <c r="E42" s="36"/>
      <c r="F42" s="36"/>
    </row>
    <row r="43" spans="1:6" s="49" customFormat="1" x14ac:dyDescent="0.3">
      <c r="A43" s="89"/>
      <c r="B43" s="90"/>
      <c r="C43" s="90"/>
      <c r="D43" s="91"/>
    </row>
    <row r="44" spans="1:6" ht="19.5" x14ac:dyDescent="0.4">
      <c r="A44" s="299" t="s">
        <v>21</v>
      </c>
      <c r="B44" s="300"/>
      <c r="C44" s="300"/>
      <c r="D44" s="300"/>
      <c r="E44" s="300"/>
      <c r="F44" s="300"/>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84" t="s">
        <v>38</v>
      </c>
      <c r="B51" s="285"/>
      <c r="C51" s="286"/>
      <c r="D51" s="207">
        <f>SUM(B45:C50)</f>
        <v>0</v>
      </c>
    </row>
    <row r="52" spans="1:6" x14ac:dyDescent="0.3">
      <c r="A52" s="284" t="s">
        <v>342</v>
      </c>
      <c r="B52" s="285"/>
      <c r="C52" s="286"/>
      <c r="D52" s="64">
        <f>D51/(COUNT(B45:C50)*2)</f>
        <v>0</v>
      </c>
    </row>
    <row r="53" spans="1:6" s="49" customFormat="1" x14ac:dyDescent="0.3">
      <c r="A53" s="53"/>
      <c r="B53" s="54"/>
      <c r="C53" s="54"/>
      <c r="D53" s="55"/>
    </row>
    <row r="54" spans="1:6" ht="19.5" x14ac:dyDescent="0.4">
      <c r="A54" s="293" t="s">
        <v>8</v>
      </c>
      <c r="B54" s="294"/>
      <c r="C54" s="294"/>
      <c r="D54" s="294"/>
      <c r="E54" s="294"/>
      <c r="F54" s="294"/>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84" t="s">
        <v>38</v>
      </c>
      <c r="B62" s="285"/>
      <c r="C62" s="286"/>
      <c r="D62" s="207">
        <f>SUM(B55:C61)</f>
        <v>0</v>
      </c>
    </row>
    <row r="63" spans="1:6" x14ac:dyDescent="0.3">
      <c r="A63" s="284" t="s">
        <v>342</v>
      </c>
      <c r="B63" s="285"/>
      <c r="C63" s="286"/>
      <c r="D63" s="64">
        <f>D62/(COUNT(B55:C61)*2)</f>
        <v>0</v>
      </c>
    </row>
    <row r="64" spans="1:6" s="49" customFormat="1" x14ac:dyDescent="0.3">
      <c r="A64" s="53"/>
      <c r="B64" s="54"/>
      <c r="C64" s="54"/>
      <c r="D64" s="55"/>
    </row>
    <row r="65" spans="1:6" ht="19.5" x14ac:dyDescent="0.4">
      <c r="A65" s="293" t="s">
        <v>143</v>
      </c>
      <c r="B65" s="294"/>
      <c r="C65" s="294"/>
      <c r="D65" s="294"/>
      <c r="E65" s="294"/>
      <c r="F65" s="294"/>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84" t="s">
        <v>38</v>
      </c>
      <c r="B83" s="285"/>
      <c r="C83" s="286"/>
      <c r="D83" s="207">
        <f>SUM(B66:C82)</f>
        <v>0</v>
      </c>
    </row>
    <row r="84" spans="1:6" x14ac:dyDescent="0.3">
      <c r="A84" s="284" t="s">
        <v>342</v>
      </c>
      <c r="B84" s="285"/>
      <c r="C84" s="286"/>
      <c r="D84" s="64">
        <f>D83/(COUNT(B66:C82)*2)</f>
        <v>0</v>
      </c>
    </row>
    <row r="85" spans="1:6" s="49" customFormat="1" x14ac:dyDescent="0.3">
      <c r="A85" s="53"/>
      <c r="B85" s="54"/>
      <c r="C85" s="54"/>
      <c r="D85" s="55"/>
    </row>
    <row r="86" spans="1:6" ht="19.5" x14ac:dyDescent="0.4">
      <c r="A86" s="293" t="s">
        <v>237</v>
      </c>
      <c r="B86" s="294"/>
      <c r="C86" s="294"/>
      <c r="D86" s="294"/>
      <c r="E86" s="294"/>
      <c r="F86" s="294"/>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84" t="s">
        <v>38</v>
      </c>
      <c r="B101" s="285"/>
      <c r="C101" s="286"/>
      <c r="D101" s="207">
        <f>SUM(B87:C100)</f>
        <v>0</v>
      </c>
    </row>
    <row r="102" spans="1:6" x14ac:dyDescent="0.3">
      <c r="A102" s="284" t="s">
        <v>342</v>
      </c>
      <c r="B102" s="285"/>
      <c r="C102" s="286"/>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93" t="s">
        <v>238</v>
      </c>
      <c r="B105" s="294"/>
      <c r="C105" s="294"/>
      <c r="D105" s="294"/>
      <c r="E105" s="294"/>
      <c r="F105" s="294"/>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41"/>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84" t="s">
        <v>38</v>
      </c>
      <c r="B117" s="285"/>
      <c r="C117" s="286"/>
      <c r="D117" s="207">
        <f>SUM(B106:C116)</f>
        <v>0</v>
      </c>
      <c r="E117" s="36"/>
      <c r="F117" s="36"/>
    </row>
    <row r="118" spans="1:6" s="49" customFormat="1" x14ac:dyDescent="0.3">
      <c r="A118" s="284" t="s">
        <v>342</v>
      </c>
      <c r="B118" s="285"/>
      <c r="C118" s="286"/>
      <c r="D118" s="64">
        <f>D117/(COUNT(B106:C116)*2)</f>
        <v>0</v>
      </c>
      <c r="E118" s="36"/>
      <c r="F118" s="36"/>
    </row>
    <row r="119" spans="1:6" s="49" customFormat="1" x14ac:dyDescent="0.3">
      <c r="A119" s="53"/>
      <c r="B119" s="54"/>
      <c r="C119" s="54"/>
      <c r="D119" s="55"/>
    </row>
    <row r="120" spans="1:6" ht="19.5" x14ac:dyDescent="0.4">
      <c r="A120" s="293" t="s">
        <v>208</v>
      </c>
      <c r="B120" s="294"/>
      <c r="C120" s="294"/>
      <c r="D120" s="294"/>
      <c r="E120" s="294"/>
      <c r="F120" s="294"/>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84" t="s">
        <v>38</v>
      </c>
      <c r="B132" s="285"/>
      <c r="C132" s="286"/>
      <c r="D132" s="207">
        <f>SUM(B121:C131)</f>
        <v>0</v>
      </c>
    </row>
    <row r="133" spans="1:6" x14ac:dyDescent="0.3">
      <c r="A133" s="284" t="s">
        <v>342</v>
      </c>
      <c r="B133" s="285"/>
      <c r="C133" s="286"/>
      <c r="D133" s="62">
        <f>D132/(COUNT(B121:C131)*2)</f>
        <v>0</v>
      </c>
    </row>
    <row r="134" spans="1:6" s="49" customFormat="1" x14ac:dyDescent="0.3">
      <c r="A134" s="53"/>
      <c r="B134" s="54"/>
      <c r="C134" s="54"/>
      <c r="D134" s="60"/>
    </row>
    <row r="135" spans="1:6" ht="19.5" x14ac:dyDescent="0.4">
      <c r="A135" s="293" t="s">
        <v>78</v>
      </c>
      <c r="B135" s="294"/>
      <c r="C135" s="294"/>
      <c r="D135" s="294"/>
      <c r="E135" s="294"/>
      <c r="F135" s="294"/>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84" t="s">
        <v>38</v>
      </c>
      <c r="B148" s="285"/>
      <c r="C148" s="286"/>
      <c r="D148" s="207">
        <f>SUM(B136:C147)</f>
        <v>0</v>
      </c>
    </row>
    <row r="149" spans="1:6" x14ac:dyDescent="0.3">
      <c r="A149" s="284" t="s">
        <v>342</v>
      </c>
      <c r="B149" s="285"/>
      <c r="C149" s="286"/>
      <c r="D149" s="64">
        <f>D148/(COUNT(B136:C147)*2)</f>
        <v>0</v>
      </c>
    </row>
    <row r="150" spans="1:6" s="49" customFormat="1" x14ac:dyDescent="0.3">
      <c r="A150" s="53"/>
      <c r="B150" s="54"/>
      <c r="C150" s="54"/>
      <c r="D150" s="55"/>
    </row>
    <row r="151" spans="1:6" ht="19.5" x14ac:dyDescent="0.4">
      <c r="A151" s="293" t="s">
        <v>243</v>
      </c>
      <c r="B151" s="294"/>
      <c r="C151" s="294"/>
      <c r="D151" s="294"/>
      <c r="E151" s="294"/>
      <c r="F151" s="294"/>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84" t="s">
        <v>38</v>
      </c>
      <c r="B160" s="291"/>
      <c r="C160" s="292"/>
      <c r="D160" s="208">
        <f>SUM(B152:C159)</f>
        <v>0</v>
      </c>
    </row>
    <row r="161" spans="1:6" x14ac:dyDescent="0.3">
      <c r="A161" s="284" t="s">
        <v>342</v>
      </c>
      <c r="B161" s="285"/>
      <c r="C161" s="286"/>
      <c r="D161" s="64">
        <f>D160/(COUNT(B152:C159)*2)</f>
        <v>0</v>
      </c>
    </row>
    <row r="162" spans="1:6" s="49" customFormat="1" x14ac:dyDescent="0.3">
      <c r="A162" s="53"/>
      <c r="B162" s="54"/>
      <c r="C162" s="56"/>
      <c r="D162" s="57"/>
    </row>
    <row r="163" spans="1:6" ht="19.5" x14ac:dyDescent="0.4">
      <c r="A163" s="293" t="s">
        <v>85</v>
      </c>
      <c r="B163" s="294"/>
      <c r="C163" s="294"/>
      <c r="D163" s="294"/>
      <c r="E163" s="294"/>
      <c r="F163" s="294"/>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84" t="s">
        <v>38</v>
      </c>
      <c r="B168" s="285"/>
      <c r="C168" s="286"/>
      <c r="D168" s="207">
        <f>SUM(B164:C167)</f>
        <v>0</v>
      </c>
    </row>
    <row r="169" spans="1:6" x14ac:dyDescent="0.3">
      <c r="A169" s="284" t="s">
        <v>342</v>
      </c>
      <c r="B169" s="285"/>
      <c r="C169" s="286"/>
      <c r="D169" s="64">
        <f>D168/(COUNT(B164:C167)*2)</f>
        <v>0</v>
      </c>
    </row>
    <row r="170" spans="1:6" s="49" customFormat="1" x14ac:dyDescent="0.3">
      <c r="A170" s="53"/>
      <c r="B170" s="54"/>
      <c r="C170" s="54"/>
      <c r="D170" s="55"/>
    </row>
    <row r="171" spans="1:6" ht="19.5" x14ac:dyDescent="0.4">
      <c r="A171" s="301" t="s">
        <v>17</v>
      </c>
      <c r="B171" s="302"/>
      <c r="C171" s="302"/>
      <c r="D171" s="302"/>
      <c r="E171" s="302"/>
      <c r="F171" s="302"/>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84" t="s">
        <v>38</v>
      </c>
      <c r="B176" s="285"/>
      <c r="C176" s="286"/>
      <c r="D176" s="207">
        <f>SUM(B172:C175)</f>
        <v>0</v>
      </c>
    </row>
    <row r="177" spans="1:6" x14ac:dyDescent="0.3">
      <c r="A177" s="284" t="s">
        <v>342</v>
      </c>
      <c r="B177" s="285"/>
      <c r="C177" s="286"/>
      <c r="D177" s="64">
        <f>D176/(COUNT(B172:C175)*2)</f>
        <v>0</v>
      </c>
    </row>
    <row r="178" spans="1:6" s="49" customFormat="1" x14ac:dyDescent="0.3">
      <c r="A178" s="53"/>
      <c r="B178" s="54"/>
      <c r="C178" s="54"/>
      <c r="D178" s="55"/>
    </row>
    <row r="179" spans="1:6" ht="19.5" x14ac:dyDescent="0.4">
      <c r="A179" s="293" t="s">
        <v>87</v>
      </c>
      <c r="B179" s="294"/>
      <c r="C179" s="294"/>
      <c r="D179" s="294"/>
      <c r="E179" s="294"/>
      <c r="F179" s="294"/>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84" t="s">
        <v>38</v>
      </c>
      <c r="B185" s="285"/>
      <c r="C185" s="286"/>
      <c r="D185" s="207">
        <f>SUM(B180:C184)</f>
        <v>0</v>
      </c>
    </row>
    <row r="186" spans="1:6" x14ac:dyDescent="0.3">
      <c r="A186" s="284" t="s">
        <v>342</v>
      </c>
      <c r="B186" s="285"/>
      <c r="C186" s="286"/>
      <c r="D186" s="64">
        <f>D185/(COUNT(B180:C184)*2)</f>
        <v>0</v>
      </c>
    </row>
    <row r="187" spans="1:6" s="49" customFormat="1" x14ac:dyDescent="0.3">
      <c r="A187" s="53"/>
      <c r="B187" s="54"/>
      <c r="C187" s="54"/>
      <c r="D187" s="55"/>
    </row>
    <row r="188" spans="1:6" ht="19.5" x14ac:dyDescent="0.4">
      <c r="A188" s="293" t="s">
        <v>242</v>
      </c>
      <c r="B188" s="294"/>
      <c r="C188" s="294"/>
      <c r="D188" s="294"/>
      <c r="E188" s="294"/>
      <c r="F188" s="294"/>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84" t="s">
        <v>38</v>
      </c>
      <c r="B193" s="285"/>
      <c r="C193" s="286"/>
      <c r="D193" s="96">
        <f>SUM(B189:C192)</f>
        <v>0</v>
      </c>
    </row>
    <row r="194" spans="1:4" x14ac:dyDescent="0.3">
      <c r="A194" s="284" t="s">
        <v>342</v>
      </c>
      <c r="B194" s="285"/>
      <c r="C194" s="286"/>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2017-03-01T14:02:52Z</cp:lastPrinted>
  <dcterms:created xsi:type="dcterms:W3CDTF">2015-10-03T07:44:26Z</dcterms:created>
  <dcterms:modified xsi:type="dcterms:W3CDTF">2017-06-20T11:33:40Z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