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Clients\uhd\Audit magasin\Audits par magasins\CM Jarzouna\2018\"/>
    </mc:Choice>
  </mc:AlternateContent>
  <bookViews>
    <workbookView xWindow="0" yWindow="0" windowWidth="2049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Technique'!$A$1:$G$199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36" l="1"/>
  <c r="F197" i="41" l="1"/>
  <c r="E197" i="41"/>
  <c r="D197" i="41" s="1"/>
  <c r="C191" i="41"/>
  <c r="D194" i="41" s="1"/>
  <c r="D187" i="41"/>
  <c r="D186" i="4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F543" i="40"/>
  <c r="E543" i="40"/>
  <c r="C542" i="40"/>
  <c r="A537" i="40"/>
  <c r="F532" i="40"/>
  <c r="E532" i="40"/>
  <c r="C530" i="40"/>
  <c r="C528" i="40"/>
  <c r="A517" i="40"/>
  <c r="F512" i="40"/>
  <c r="E512" i="40"/>
  <c r="A506" i="40"/>
  <c r="F498" i="40"/>
  <c r="E498" i="40"/>
  <c r="D498" i="40" s="1"/>
  <c r="B498" i="40" s="1"/>
  <c r="D499" i="40" s="1"/>
  <c r="D500" i="40" s="1"/>
  <c r="C490" i="40"/>
  <c r="D493" i="40" s="1"/>
  <c r="D494" i="40" s="1"/>
  <c r="A484" i="40"/>
  <c r="F476" i="40"/>
  <c r="E476" i="40"/>
  <c r="D476" i="40"/>
  <c r="B476" i="40" s="1"/>
  <c r="C469" i="40"/>
  <c r="C466" i="40"/>
  <c r="C465" i="40"/>
  <c r="C461" i="40"/>
  <c r="C455" i="40"/>
  <c r="D457" i="40" s="1"/>
  <c r="D458" i="40" s="1"/>
  <c r="A447" i="40"/>
  <c r="F439" i="40"/>
  <c r="D439" i="40" s="1"/>
  <c r="B439" i="40" s="1"/>
  <c r="E439" i="40"/>
  <c r="C438" i="40"/>
  <c r="C432" i="40"/>
  <c r="C431" i="40"/>
  <c r="C425" i="40"/>
  <c r="C422" i="40"/>
  <c r="C415" i="40"/>
  <c r="C411" i="40"/>
  <c r="C405" i="40"/>
  <c r="C402" i="40"/>
  <c r="A394" i="40"/>
  <c r="F386" i="40"/>
  <c r="E386" i="40"/>
  <c r="D386" i="40"/>
  <c r="B386" i="40" s="1"/>
  <c r="C381" i="40"/>
  <c r="C378" i="40"/>
  <c r="C371" i="40"/>
  <c r="C369" i="40"/>
  <c r="C368" i="40"/>
  <c r="A361" i="40"/>
  <c r="F353" i="40"/>
  <c r="D353" i="40" s="1"/>
  <c r="B353" i="40" s="1"/>
  <c r="E353" i="40"/>
  <c r="C348" i="40"/>
  <c r="C344" i="40"/>
  <c r="C342" i="40"/>
  <c r="C340" i="40"/>
  <c r="C331" i="40"/>
  <c r="D333" i="40" s="1"/>
  <c r="D334" i="40" s="1"/>
  <c r="A321" i="40"/>
  <c r="F313" i="40"/>
  <c r="E313" i="40"/>
  <c r="D313" i="40" s="1"/>
  <c r="B313" i="40" s="1"/>
  <c r="C304" i="40"/>
  <c r="C302" i="40"/>
  <c r="C297" i="40"/>
  <c r="C295" i="40"/>
  <c r="C294" i="40"/>
  <c r="C291" i="40"/>
  <c r="C282" i="40"/>
  <c r="C278" i="40"/>
  <c r="A269" i="40"/>
  <c r="F261" i="40"/>
  <c r="E261" i="40"/>
  <c r="D261" i="40" s="1"/>
  <c r="B261" i="40" s="1"/>
  <c r="C252" i="40"/>
  <c r="C251" i="40"/>
  <c r="C250" i="40"/>
  <c r="C249" i="40"/>
  <c r="C240" i="40"/>
  <c r="C238" i="40"/>
  <c r="C235" i="40"/>
  <c r="C230" i="40"/>
  <c r="C227" i="40"/>
  <c r="C220" i="40"/>
  <c r="C219" i="40"/>
  <c r="D222" i="40" s="1"/>
  <c r="D223" i="40" s="1"/>
  <c r="A208" i="40"/>
  <c r="F200" i="40"/>
  <c r="E200" i="40"/>
  <c r="D200" i="40"/>
  <c r="B200" i="40" s="1"/>
  <c r="C194" i="40"/>
  <c r="C190" i="40"/>
  <c r="C186" i="40"/>
  <c r="C184" i="40"/>
  <c r="C182" i="40"/>
  <c r="C181" i="40"/>
  <c r="D172" i="40"/>
  <c r="C170" i="40"/>
  <c r="A161" i="40"/>
  <c r="F153" i="40"/>
  <c r="E153" i="40"/>
  <c r="D153" i="40" s="1"/>
  <c r="B153" i="40" s="1"/>
  <c r="C147" i="40"/>
  <c r="C145" i="40"/>
  <c r="C143" i="40"/>
  <c r="C138" i="40"/>
  <c r="C134" i="40"/>
  <c r="C132" i="40"/>
  <c r="C131" i="40"/>
  <c r="C129" i="40"/>
  <c r="D139" i="40" s="1"/>
  <c r="D140" i="40" s="1"/>
  <c r="C125" i="40"/>
  <c r="C115" i="40"/>
  <c r="D117" i="40" s="1"/>
  <c r="D118" i="40" s="1"/>
  <c r="A106" i="40"/>
  <c r="F99" i="40"/>
  <c r="D99" i="40" s="1"/>
  <c r="B99" i="40" s="1"/>
  <c r="E99" i="40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D41" i="40"/>
  <c r="B41" i="40" s="1"/>
  <c r="D42" i="40" s="1"/>
  <c r="C35" i="40"/>
  <c r="C34" i="40"/>
  <c r="C30" i="40"/>
  <c r="D25" i="40"/>
  <c r="D26" i="40" s="1"/>
  <c r="A16" i="40"/>
  <c r="A8" i="40"/>
  <c r="A7" i="41" s="1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D84" i="39" s="1"/>
  <c r="D85" i="39" s="1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F543" i="38"/>
  <c r="D543" i="38" s="1"/>
  <c r="B543" i="38" s="1"/>
  <c r="E543" i="38"/>
  <c r="C542" i="38"/>
  <c r="A537" i="38"/>
  <c r="F532" i="38"/>
  <c r="D532" i="38" s="1"/>
  <c r="B532" i="38" s="1"/>
  <c r="E532" i="38"/>
  <c r="C530" i="38"/>
  <c r="C528" i="38"/>
  <c r="A517" i="38"/>
  <c r="F512" i="38"/>
  <c r="E512" i="38"/>
  <c r="D512" i="38" s="1"/>
  <c r="B512" i="38" s="1"/>
  <c r="D513" i="38" s="1"/>
  <c r="D514" i="38" s="1"/>
  <c r="B155" i="29" s="1"/>
  <c r="A506" i="38"/>
  <c r="F498" i="38"/>
  <c r="E498" i="38"/>
  <c r="D498" i="38" s="1"/>
  <c r="B498" i="38" s="1"/>
  <c r="D499" i="38" s="1"/>
  <c r="D500" i="38" s="1"/>
  <c r="C490" i="38"/>
  <c r="D493" i="38" s="1"/>
  <c r="D494" i="38" s="1"/>
  <c r="A484" i="38"/>
  <c r="F476" i="38"/>
  <c r="E476" i="38"/>
  <c r="D476" i="38"/>
  <c r="B476" i="38" s="1"/>
  <c r="C469" i="38"/>
  <c r="C466" i="38"/>
  <c r="C465" i="38"/>
  <c r="C461" i="38"/>
  <c r="C455" i="38"/>
  <c r="D457" i="38" s="1"/>
  <c r="D458" i="38" s="1"/>
  <c r="A447" i="38"/>
  <c r="F439" i="38"/>
  <c r="D439" i="38" s="1"/>
  <c r="B439" i="38" s="1"/>
  <c r="E439" i="38"/>
  <c r="C438" i="38"/>
  <c r="C432" i="38"/>
  <c r="C431" i="38"/>
  <c r="C425" i="38"/>
  <c r="C422" i="38"/>
  <c r="C415" i="38"/>
  <c r="C411" i="38"/>
  <c r="C405" i="38"/>
  <c r="C402" i="38"/>
  <c r="A394" i="38"/>
  <c r="F386" i="38"/>
  <c r="E386" i="38"/>
  <c r="D386" i="38" s="1"/>
  <c r="B386" i="38" s="1"/>
  <c r="C381" i="38"/>
  <c r="C378" i="38"/>
  <c r="C371" i="38"/>
  <c r="C369" i="38"/>
  <c r="C368" i="38"/>
  <c r="A361" i="38"/>
  <c r="F353" i="38"/>
  <c r="D353" i="38" s="1"/>
  <c r="B353" i="38" s="1"/>
  <c r="E353" i="38"/>
  <c r="C348" i="38"/>
  <c r="C344" i="38"/>
  <c r="C342" i="38"/>
  <c r="C340" i="38"/>
  <c r="C331" i="38"/>
  <c r="D333" i="38" s="1"/>
  <c r="D334" i="38" s="1"/>
  <c r="A321" i="38"/>
  <c r="F313" i="38"/>
  <c r="E313" i="38"/>
  <c r="D313" i="38" s="1"/>
  <c r="B313" i="38" s="1"/>
  <c r="C304" i="38"/>
  <c r="C302" i="38"/>
  <c r="C297" i="38"/>
  <c r="C295" i="38"/>
  <c r="C294" i="38"/>
  <c r="C291" i="38"/>
  <c r="C282" i="38"/>
  <c r="C278" i="38"/>
  <c r="D285" i="38" s="1"/>
  <c r="D286" i="38" s="1"/>
  <c r="A269" i="38"/>
  <c r="F261" i="38"/>
  <c r="E261" i="38"/>
  <c r="D261" i="38"/>
  <c r="B261" i="38" s="1"/>
  <c r="C252" i="38"/>
  <c r="C251" i="38"/>
  <c r="C250" i="38"/>
  <c r="C249" i="38"/>
  <c r="C240" i="38"/>
  <c r="C238" i="38"/>
  <c r="C235" i="38"/>
  <c r="C230" i="38"/>
  <c r="C227" i="38"/>
  <c r="C220" i="38"/>
  <c r="C219" i="38"/>
  <c r="D222" i="38" s="1"/>
  <c r="D223" i="38" s="1"/>
  <c r="A208" i="38"/>
  <c r="F200" i="38"/>
  <c r="E200" i="38"/>
  <c r="D200" i="38"/>
  <c r="B200" i="38" s="1"/>
  <c r="C194" i="38"/>
  <c r="C190" i="38"/>
  <c r="C186" i="38"/>
  <c r="C184" i="38"/>
  <c r="C182" i="38"/>
  <c r="C181" i="38"/>
  <c r="D172" i="38"/>
  <c r="C170" i="38"/>
  <c r="A161" i="38"/>
  <c r="F153" i="38"/>
  <c r="E153" i="38"/>
  <c r="D153" i="38" s="1"/>
  <c r="B153" i="38" s="1"/>
  <c r="C147" i="38"/>
  <c r="C145" i="38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D99" i="38" s="1"/>
  <c r="B99" i="38" s="1"/>
  <c r="E99" i="38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E41" i="38"/>
  <c r="C35" i="38"/>
  <c r="C34" i="38"/>
  <c r="C30" i="38"/>
  <c r="D25" i="38"/>
  <c r="D26" i="38" s="1"/>
  <c r="A16" i="38"/>
  <c r="A8" i="38"/>
  <c r="A7" i="39" s="1"/>
  <c r="F197" i="32"/>
  <c r="E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63" i="32" s="1"/>
  <c r="D64" i="32" s="1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F543" i="31"/>
  <c r="E543" i="31"/>
  <c r="C542" i="31"/>
  <c r="A537" i="31"/>
  <c r="F532" i="31"/>
  <c r="E532" i="31"/>
  <c r="C530" i="31"/>
  <c r="C528" i="31"/>
  <c r="A517" i="31"/>
  <c r="F512" i="31"/>
  <c r="E512" i="31"/>
  <c r="A506" i="31"/>
  <c r="F498" i="31"/>
  <c r="E498" i="31"/>
  <c r="D498" i="31" s="1"/>
  <c r="B498" i="31" s="1"/>
  <c r="D499" i="31" s="1"/>
  <c r="D500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D439" i="31" s="1"/>
  <c r="B439" i="31" s="1"/>
  <c r="E439" i="31"/>
  <c r="C438" i="31"/>
  <c r="C432" i="31"/>
  <c r="C431" i="31"/>
  <c r="C425" i="31"/>
  <c r="C422" i="31"/>
  <c r="C415" i="31"/>
  <c r="C411" i="31"/>
  <c r="C405" i="31"/>
  <c r="C402" i="31"/>
  <c r="A394" i="31"/>
  <c r="F386" i="31"/>
  <c r="E386" i="31"/>
  <c r="D386" i="31" s="1"/>
  <c r="B386" i="31" s="1"/>
  <c r="C381" i="31"/>
  <c r="C378" i="31"/>
  <c r="C371" i="31"/>
  <c r="C369" i="31"/>
  <c r="C368" i="31"/>
  <c r="A361" i="31"/>
  <c r="F353" i="31"/>
  <c r="D353" i="31" s="1"/>
  <c r="B353" i="31" s="1"/>
  <c r="E353" i="3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D285" i="31" s="1"/>
  <c r="D286" i="31" s="1"/>
  <c r="A269" i="31"/>
  <c r="F261" i="31"/>
  <c r="E261" i="31"/>
  <c r="D261" i="3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 s="1"/>
  <c r="C194" i="31"/>
  <c r="C190" i="31"/>
  <c r="C186" i="31"/>
  <c r="C184" i="31"/>
  <c r="C182" i="31"/>
  <c r="C181" i="31"/>
  <c r="D172" i="31"/>
  <c r="C170" i="31"/>
  <c r="A161" i="31"/>
  <c r="F153" i="31"/>
  <c r="E153" i="31"/>
  <c r="D153" i="31" s="1"/>
  <c r="B153" i="31" s="1"/>
  <c r="C147" i="31"/>
  <c r="C145" i="31"/>
  <c r="C143" i="31"/>
  <c r="C138" i="31"/>
  <c r="C134" i="31"/>
  <c r="C132" i="31"/>
  <c r="C131" i="31"/>
  <c r="C129" i="31"/>
  <c r="D139" i="31" s="1"/>
  <c r="D140" i="31" s="1"/>
  <c r="C125" i="31"/>
  <c r="C115" i="31"/>
  <c r="D117" i="31" s="1"/>
  <c r="D118" i="31" s="1"/>
  <c r="A106" i="31"/>
  <c r="F99" i="31"/>
  <c r="D99" i="31" s="1"/>
  <c r="B99" i="31" s="1"/>
  <c r="E99" i="31"/>
  <c r="C91" i="31"/>
  <c r="C89" i="31"/>
  <c r="C82" i="31"/>
  <c r="C79" i="31"/>
  <c r="C74" i="31"/>
  <c r="C72" i="31"/>
  <c r="C69" i="31"/>
  <c r="C68" i="31"/>
  <c r="C65" i="31"/>
  <c r="D84" i="31" s="1"/>
  <c r="D85" i="31" s="1"/>
  <c r="C59" i="31"/>
  <c r="D61" i="31" s="1"/>
  <c r="D62" i="31" s="1"/>
  <c r="A49" i="31"/>
  <c r="F41" i="31"/>
  <c r="E41" i="31"/>
  <c r="D41" i="31" s="1"/>
  <c r="B41" i="31" s="1"/>
  <c r="D42" i="31" s="1"/>
  <c r="C35" i="31"/>
  <c r="C34" i="31"/>
  <c r="C30" i="31"/>
  <c r="D26" i="31"/>
  <c r="D25" i="31"/>
  <c r="A16" i="31"/>
  <c r="A8" i="31"/>
  <c r="F197" i="25"/>
  <c r="E197" i="25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D63" i="25" s="1"/>
  <c r="D64" i="25" s="1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D543" i="33" s="1"/>
  <c r="B543" i="33" s="1"/>
  <c r="E543" i="33"/>
  <c r="C542" i="33"/>
  <c r="A537" i="33"/>
  <c r="F532" i="33"/>
  <c r="D532" i="33" s="1"/>
  <c r="B532" i="33" s="1"/>
  <c r="E532" i="33"/>
  <c r="C530" i="33"/>
  <c r="C528" i="33"/>
  <c r="A517" i="33"/>
  <c r="F512" i="33"/>
  <c r="E512" i="33"/>
  <c r="D512" i="33" s="1"/>
  <c r="B512" i="33" s="1"/>
  <c r="D513" i="33" s="1"/>
  <c r="A506" i="33"/>
  <c r="F498" i="33"/>
  <c r="E498" i="33"/>
  <c r="D498" i="33" s="1"/>
  <c r="B498" i="33" s="1"/>
  <c r="D499" i="33" s="1"/>
  <c r="D500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C415" i="33"/>
  <c r="C411" i="33"/>
  <c r="D417" i="33" s="1"/>
  <c r="D418" i="33" s="1"/>
  <c r="C405" i="33"/>
  <c r="C402" i="33"/>
  <c r="D406" i="33" s="1"/>
  <c r="D407" i="33" s="1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D353" i="33" s="1"/>
  <c r="B353" i="33" s="1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 s="1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 s="1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D222" i="33" s="1"/>
  <c r="D223" i="33" s="1"/>
  <c r="A208" i="33"/>
  <c r="F200" i="33"/>
  <c r="E200" i="33"/>
  <c r="D200" i="33"/>
  <c r="B200" i="33" s="1"/>
  <c r="C194" i="33"/>
  <c r="C190" i="33"/>
  <c r="C186" i="33"/>
  <c r="C184" i="33"/>
  <c r="C182" i="33"/>
  <c r="C181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/>
  <c r="B41" i="33" s="1"/>
  <c r="D42" i="33" s="1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D63" i="35" s="1"/>
  <c r="D64" i="35" s="1"/>
  <c r="C56" i="35"/>
  <c r="C51" i="35"/>
  <c r="D52" i="35" s="1"/>
  <c r="D53" i="35" s="1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A506" i="43"/>
  <c r="F498" i="43"/>
  <c r="E498" i="43"/>
  <c r="D498" i="43" s="1"/>
  <c r="B498" i="43" s="1"/>
  <c r="D499" i="43" s="1"/>
  <c r="C490" i="43"/>
  <c r="D493" i="43" s="1"/>
  <c r="D494" i="43" s="1"/>
  <c r="A484" i="43"/>
  <c r="F476" i="43"/>
  <c r="E476" i="43"/>
  <c r="D476" i="43"/>
  <c r="B476" i="43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D440" i="43" s="1"/>
  <c r="C438" i="43"/>
  <c r="C432" i="43"/>
  <c r="C431" i="43"/>
  <c r="C425" i="43"/>
  <c r="C422" i="43"/>
  <c r="C415" i="43"/>
  <c r="C411" i="43"/>
  <c r="C405" i="43"/>
  <c r="C402" i="43"/>
  <c r="A394" i="43"/>
  <c r="F386" i="43"/>
  <c r="E386" i="43"/>
  <c r="D386" i="43" s="1"/>
  <c r="B386" i="43" s="1"/>
  <c r="D387" i="43" s="1"/>
  <c r="C381" i="43"/>
  <c r="C378" i="43"/>
  <c r="C371" i="43"/>
  <c r="C369" i="43"/>
  <c r="C368" i="43"/>
  <c r="D373" i="43" s="1"/>
  <c r="D374" i="43" s="1"/>
  <c r="A361" i="43"/>
  <c r="F353" i="43"/>
  <c r="E353" i="43"/>
  <c r="D353" i="43"/>
  <c r="B353" i="43" s="1"/>
  <c r="C348" i="43"/>
  <c r="C344" i="43"/>
  <c r="C342" i="43"/>
  <c r="C340" i="43"/>
  <c r="C331" i="43"/>
  <c r="D333" i="43" s="1"/>
  <c r="D334" i="43" s="1"/>
  <c r="A321" i="43"/>
  <c r="F313" i="43"/>
  <c r="D313" i="43" s="1"/>
  <c r="B313" i="43" s="1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D261" i="43" s="1"/>
  <c r="B261" i="43" s="1"/>
  <c r="E261" i="43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 s="1"/>
  <c r="B200" i="43" s="1"/>
  <c r="C194" i="43"/>
  <c r="C190" i="43"/>
  <c r="C186" i="43"/>
  <c r="C184" i="43"/>
  <c r="C182" i="43"/>
  <c r="C181" i="43"/>
  <c r="C170" i="43"/>
  <c r="D172" i="43" s="1"/>
  <c r="A161" i="43"/>
  <c r="F153" i="43"/>
  <c r="E153" i="43"/>
  <c r="D153" i="43" s="1"/>
  <c r="B153" i="43" s="1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 s="1"/>
  <c r="B99" i="43" s="1"/>
  <c r="D100" i="43" s="1"/>
  <c r="D101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D41" i="43" s="1"/>
  <c r="E41" i="43"/>
  <c r="C35" i="43"/>
  <c r="C34" i="43"/>
  <c r="C30" i="43"/>
  <c r="D25" i="43"/>
  <c r="D26" i="43" s="1"/>
  <c r="A16" i="43"/>
  <c r="A8" i="43"/>
  <c r="A7" i="35" s="1"/>
  <c r="D194" i="37"/>
  <c r="D195" i="37" s="1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500" i="36"/>
  <c r="D499" i="36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D406" i="36" s="1"/>
  <c r="D407" i="36" s="1"/>
  <c r="A394" i="36"/>
  <c r="C381" i="36"/>
  <c r="C378" i="36"/>
  <c r="D373" i="36"/>
  <c r="D374" i="36" s="1"/>
  <c r="C371" i="36"/>
  <c r="C369" i="36"/>
  <c r="C368" i="36"/>
  <c r="A361" i="36"/>
  <c r="C348" i="36"/>
  <c r="C344" i="36"/>
  <c r="C342" i="36"/>
  <c r="C340" i="36"/>
  <c r="D354" i="36" s="1"/>
  <c r="D355" i="36" s="1"/>
  <c r="C331" i="36"/>
  <c r="D333" i="36" s="1"/>
  <c r="A321" i="36"/>
  <c r="C304" i="36"/>
  <c r="C302" i="36"/>
  <c r="C297" i="36"/>
  <c r="C295" i="36"/>
  <c r="C294" i="36"/>
  <c r="C291" i="36"/>
  <c r="D314" i="36" s="1"/>
  <c r="D315" i="36" s="1"/>
  <c r="C282" i="36"/>
  <c r="C278" i="36"/>
  <c r="D285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D100" i="36" s="1"/>
  <c r="D101" i="36" s="1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42" i="36" s="1"/>
  <c r="D43" i="36" s="1"/>
  <c r="D25" i="36"/>
  <c r="D26" i="36" s="1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00" i="40" l="1"/>
  <c r="D101" i="40" s="1"/>
  <c r="D201" i="43"/>
  <c r="D202" i="43" s="1"/>
  <c r="D262" i="43"/>
  <c r="D314" i="43"/>
  <c r="D417" i="43"/>
  <c r="D418" i="43" s="1"/>
  <c r="D512" i="43"/>
  <c r="B512" i="43" s="1"/>
  <c r="D513" i="43" s="1"/>
  <c r="D514" i="43" s="1"/>
  <c r="B152" i="29" s="1"/>
  <c r="D84" i="33"/>
  <c r="D85" i="33" s="1"/>
  <c r="D285" i="33"/>
  <c r="D286" i="33" s="1"/>
  <c r="D161" i="25"/>
  <c r="D162" i="25" s="1"/>
  <c r="D197" i="25"/>
  <c r="D406" i="31"/>
  <c r="D407" i="31" s="1"/>
  <c r="D426" i="31"/>
  <c r="D427" i="31" s="1"/>
  <c r="D102" i="32"/>
  <c r="D103" i="32" s="1"/>
  <c r="D149" i="32"/>
  <c r="D150" i="32" s="1"/>
  <c r="D41" i="38"/>
  <c r="D84" i="38"/>
  <c r="D139" i="38"/>
  <c r="D140" i="38" s="1"/>
  <c r="D406" i="38"/>
  <c r="D407" i="38" s="1"/>
  <c r="D426" i="38"/>
  <c r="D427" i="38" s="1"/>
  <c r="D149" i="39"/>
  <c r="D150" i="39" s="1"/>
  <c r="D84" i="40"/>
  <c r="D285" i="40"/>
  <c r="D286" i="40" s="1"/>
  <c r="D406" i="40"/>
  <c r="D407" i="40" s="1"/>
  <c r="D426" i="40"/>
  <c r="D427" i="40" s="1"/>
  <c r="D161" i="41"/>
  <c r="D162" i="41" s="1"/>
  <c r="D154" i="43"/>
  <c r="D262" i="33"/>
  <c r="D100" i="38"/>
  <c r="D101" i="38" s="1"/>
  <c r="D139" i="43"/>
  <c r="D140" i="43" s="1"/>
  <c r="D477" i="43"/>
  <c r="D161" i="35"/>
  <c r="D162" i="35" s="1"/>
  <c r="D373" i="33"/>
  <c r="D374" i="33" s="1"/>
  <c r="D387" i="33"/>
  <c r="D533" i="33"/>
  <c r="D534" i="33" s="1"/>
  <c r="B163" i="29" s="1"/>
  <c r="D544" i="33"/>
  <c r="D545" i="33" s="1"/>
  <c r="B172" i="29" s="1"/>
  <c r="D84" i="25"/>
  <c r="D85" i="25" s="1"/>
  <c r="D118" i="25"/>
  <c r="D119" i="25" s="1"/>
  <c r="D154" i="31"/>
  <c r="D155" i="31" s="1"/>
  <c r="D244" i="31"/>
  <c r="D245" i="31" s="1"/>
  <c r="D354" i="31"/>
  <c r="D355" i="31" s="1"/>
  <c r="D244" i="38"/>
  <c r="D245" i="38" s="1"/>
  <c r="D354" i="38"/>
  <c r="D355" i="38" s="1"/>
  <c r="D63" i="39"/>
  <c r="D64" i="39" s="1"/>
  <c r="D354" i="40"/>
  <c r="D373" i="40"/>
  <c r="D374" i="40" s="1"/>
  <c r="D387" i="40"/>
  <c r="D388" i="40" s="1"/>
  <c r="D133" i="41"/>
  <c r="D134" i="41" s="1"/>
  <c r="D149" i="41"/>
  <c r="D150" i="41" s="1"/>
  <c r="D262" i="40"/>
  <c r="D84" i="43"/>
  <c r="D417" i="36"/>
  <c r="D418" i="36" s="1"/>
  <c r="D533" i="36"/>
  <c r="D534" i="36" s="1"/>
  <c r="B161" i="29" s="1"/>
  <c r="D354" i="43"/>
  <c r="D406" i="43"/>
  <c r="D407" i="43" s="1"/>
  <c r="D426" i="43"/>
  <c r="D427" i="43" s="1"/>
  <c r="D532" i="43"/>
  <c r="B532" i="43" s="1"/>
  <c r="D533" i="43" s="1"/>
  <c r="D534" i="43" s="1"/>
  <c r="B162" i="29" s="1"/>
  <c r="D543" i="43"/>
  <c r="B543" i="43" s="1"/>
  <c r="D133" i="35"/>
  <c r="D134" i="35" s="1"/>
  <c r="D99" i="33"/>
  <c r="B99" i="33" s="1"/>
  <c r="D201" i="33"/>
  <c r="D202" i="33" s="1"/>
  <c r="D314" i="33"/>
  <c r="D317" i="33" s="1"/>
  <c r="D318" i="33" s="1"/>
  <c r="B99" i="29" s="1"/>
  <c r="D149" i="25"/>
  <c r="D150" i="25" s="1"/>
  <c r="D201" i="31"/>
  <c r="D202" i="31" s="1"/>
  <c r="D262" i="31"/>
  <c r="D373" i="31"/>
  <c r="D374" i="31" s="1"/>
  <c r="D417" i="31"/>
  <c r="D418" i="31" s="1"/>
  <c r="D440" i="31"/>
  <c r="D443" i="31" s="1"/>
  <c r="D444" i="31" s="1"/>
  <c r="B127" i="29" s="1"/>
  <c r="D477" i="31"/>
  <c r="D478" i="31" s="1"/>
  <c r="D512" i="31"/>
  <c r="B512" i="31" s="1"/>
  <c r="D513" i="31" s="1"/>
  <c r="D514" i="31" s="1"/>
  <c r="B154" i="29" s="1"/>
  <c r="D201" i="38"/>
  <c r="D202" i="38" s="1"/>
  <c r="D262" i="38"/>
  <c r="D373" i="38"/>
  <c r="D374" i="38" s="1"/>
  <c r="D417" i="38"/>
  <c r="D418" i="38" s="1"/>
  <c r="D440" i="38"/>
  <c r="D477" i="38"/>
  <c r="D478" i="38" s="1"/>
  <c r="D161" i="39"/>
  <c r="D162" i="39" s="1"/>
  <c r="D201" i="40"/>
  <c r="D202" i="40" s="1"/>
  <c r="D244" i="40"/>
  <c r="D245" i="40" s="1"/>
  <c r="D314" i="40"/>
  <c r="D417" i="40"/>
  <c r="D418" i="40" s="1"/>
  <c r="D440" i="40"/>
  <c r="D441" i="40" s="1"/>
  <c r="D512" i="40"/>
  <c r="B512" i="40" s="1"/>
  <c r="D513" i="40" s="1"/>
  <c r="D514" i="40" s="1"/>
  <c r="B156" i="29" s="1"/>
  <c r="D63" i="41"/>
  <c r="D64" i="41" s="1"/>
  <c r="D84" i="41"/>
  <c r="D85" i="41" s="1"/>
  <c r="D118" i="41"/>
  <c r="D119" i="41" s="1"/>
  <c r="D547" i="43"/>
  <c r="B44" i="29" s="1"/>
  <c r="B41" i="43"/>
  <c r="D42" i="43" s="1"/>
  <c r="D155" i="43"/>
  <c r="D157" i="43"/>
  <c r="D158" i="43" s="1"/>
  <c r="B71" i="29" s="1"/>
  <c r="D263" i="33"/>
  <c r="D265" i="43"/>
  <c r="D266" i="43" s="1"/>
  <c r="B89" i="29" s="1"/>
  <c r="D263" i="43"/>
  <c r="D317" i="43"/>
  <c r="D318" i="43" s="1"/>
  <c r="B98" i="29" s="1"/>
  <c r="D315" i="43"/>
  <c r="D544" i="43"/>
  <c r="D195" i="35"/>
  <c r="D502" i="43"/>
  <c r="D503" i="43" s="1"/>
  <c r="B143" i="29" s="1"/>
  <c r="D500" i="43"/>
  <c r="D514" i="33"/>
  <c r="B153" i="29" s="1"/>
  <c r="D102" i="43"/>
  <c r="D103" i="43" s="1"/>
  <c r="B62" i="29" s="1"/>
  <c r="D85" i="43"/>
  <c r="D390" i="43"/>
  <c r="D391" i="43" s="1"/>
  <c r="B116" i="29" s="1"/>
  <c r="D388" i="43"/>
  <c r="D480" i="43"/>
  <c r="D481" i="43" s="1"/>
  <c r="B134" i="29" s="1"/>
  <c r="D478" i="43"/>
  <c r="D45" i="31"/>
  <c r="D46" i="31" s="1"/>
  <c r="B55" i="29" s="1"/>
  <c r="D43" i="31"/>
  <c r="D443" i="43"/>
  <c r="D444" i="43" s="1"/>
  <c r="B125" i="29" s="1"/>
  <c r="D441" i="43"/>
  <c r="D204" i="43"/>
  <c r="D205" i="43" s="1"/>
  <c r="B80" i="29" s="1"/>
  <c r="D173" i="43"/>
  <c r="D357" i="43"/>
  <c r="D358" i="43" s="1"/>
  <c r="B107" i="29" s="1"/>
  <c r="D355" i="43"/>
  <c r="D45" i="33"/>
  <c r="D46" i="33" s="1"/>
  <c r="B54" i="29" s="1"/>
  <c r="D43" i="33"/>
  <c r="D265" i="31"/>
  <c r="D266" i="31" s="1"/>
  <c r="B91" i="29" s="1"/>
  <c r="D263" i="31"/>
  <c r="D354" i="33"/>
  <c r="D84" i="37"/>
  <c r="D85" i="37" s="1"/>
  <c r="D133" i="37"/>
  <c r="D134" i="37" s="1"/>
  <c r="D100" i="33"/>
  <c r="D101" i="33" s="1"/>
  <c r="D315" i="33"/>
  <c r="D390" i="33"/>
  <c r="D391" i="33" s="1"/>
  <c r="B117" i="29" s="1"/>
  <c r="D502" i="33"/>
  <c r="D503" i="33" s="1"/>
  <c r="B144" i="29" s="1"/>
  <c r="D195" i="25"/>
  <c r="D157" i="31"/>
  <c r="D158" i="31" s="1"/>
  <c r="B73" i="29" s="1"/>
  <c r="D480" i="31"/>
  <c r="D481" i="31" s="1"/>
  <c r="B136" i="29" s="1"/>
  <c r="D85" i="38"/>
  <c r="D102" i="38"/>
  <c r="D103" i="38" s="1"/>
  <c r="B65" i="29" s="1"/>
  <c r="D443" i="38"/>
  <c r="D444" i="38" s="1"/>
  <c r="B128" i="29" s="1"/>
  <c r="D441" i="38"/>
  <c r="D102" i="40"/>
  <c r="D103" i="40" s="1"/>
  <c r="B66" i="29" s="1"/>
  <c r="D85" i="40"/>
  <c r="D547" i="38"/>
  <c r="B47" i="29" s="1"/>
  <c r="B41" i="38"/>
  <c r="D42" i="38" s="1"/>
  <c r="D154" i="36"/>
  <c r="D155" i="36" s="1"/>
  <c r="D262" i="36"/>
  <c r="D263" i="36" s="1"/>
  <c r="D477" i="36"/>
  <c r="D478" i="36" s="1"/>
  <c r="D118" i="37"/>
  <c r="D119" i="37" s="1"/>
  <c r="D149" i="37"/>
  <c r="D150" i="37" s="1"/>
  <c r="D118" i="35"/>
  <c r="D119" i="35" s="1"/>
  <c r="D547" i="33"/>
  <c r="B45" i="29" s="1"/>
  <c r="D204" i="33"/>
  <c r="D205" i="33" s="1"/>
  <c r="B81" i="29" s="1"/>
  <c r="D173" i="33"/>
  <c r="D244" i="33"/>
  <c r="D245" i="33" s="1"/>
  <c r="D388" i="33"/>
  <c r="D440" i="33"/>
  <c r="D100" i="31"/>
  <c r="D101" i="31" s="1"/>
  <c r="D314" i="31"/>
  <c r="D357" i="31"/>
  <c r="D358" i="31" s="1"/>
  <c r="B109" i="29" s="1"/>
  <c r="D441" i="31"/>
  <c r="D84" i="32"/>
  <c r="D85" i="32" s="1"/>
  <c r="D195" i="32"/>
  <c r="D357" i="40"/>
  <c r="D358" i="40" s="1"/>
  <c r="B111" i="29" s="1"/>
  <c r="D355" i="40"/>
  <c r="D204" i="31"/>
  <c r="D205" i="31" s="1"/>
  <c r="B82" i="29" s="1"/>
  <c r="D173" i="31"/>
  <c r="D265" i="38"/>
  <c r="D266" i="38" s="1"/>
  <c r="B92" i="29" s="1"/>
  <c r="D263" i="38"/>
  <c r="D265" i="40"/>
  <c r="D266" i="40" s="1"/>
  <c r="B93" i="29" s="1"/>
  <c r="D263" i="40"/>
  <c r="D84" i="36"/>
  <c r="D85" i="36" s="1"/>
  <c r="D197" i="35"/>
  <c r="D154" i="33"/>
  <c r="D477" i="33"/>
  <c r="D102" i="25"/>
  <c r="D103" i="25" s="1"/>
  <c r="D133" i="25"/>
  <c r="D134" i="25" s="1"/>
  <c r="D387" i="31"/>
  <c r="D502" i="31"/>
  <c r="D503" i="31" s="1"/>
  <c r="B145" i="29" s="1"/>
  <c r="D532" i="31"/>
  <c r="B532" i="31" s="1"/>
  <c r="D533" i="31" s="1"/>
  <c r="D534" i="31" s="1"/>
  <c r="B164" i="29" s="1"/>
  <c r="D543" i="31"/>
  <c r="B543" i="31" s="1"/>
  <c r="D544" i="31" s="1"/>
  <c r="D133" i="32"/>
  <c r="D134" i="32" s="1"/>
  <c r="D45" i="40"/>
  <c r="D46" i="40" s="1"/>
  <c r="B57" i="29" s="1"/>
  <c r="D43" i="40"/>
  <c r="D317" i="40"/>
  <c r="D318" i="40" s="1"/>
  <c r="B102" i="29" s="1"/>
  <c r="D315" i="40"/>
  <c r="D547" i="31"/>
  <c r="B46" i="29" s="1"/>
  <c r="D118" i="32"/>
  <c r="D119" i="32" s="1"/>
  <c r="D480" i="38"/>
  <c r="D481" i="38" s="1"/>
  <c r="B137" i="29" s="1"/>
  <c r="D133" i="39"/>
  <c r="D134" i="39" s="1"/>
  <c r="D390" i="40"/>
  <c r="D391" i="40" s="1"/>
  <c r="B120" i="29" s="1"/>
  <c r="D502" i="40"/>
  <c r="D503" i="40" s="1"/>
  <c r="B147" i="29" s="1"/>
  <c r="D532" i="40"/>
  <c r="B532" i="40" s="1"/>
  <c r="D543" i="40"/>
  <c r="B543" i="40" s="1"/>
  <c r="D544" i="40" s="1"/>
  <c r="D198" i="41"/>
  <c r="D199" i="41" s="1"/>
  <c r="D195" i="41"/>
  <c r="D154" i="38"/>
  <c r="D204" i="38"/>
  <c r="D205" i="38" s="1"/>
  <c r="B83" i="29" s="1"/>
  <c r="D314" i="38"/>
  <c r="D357" i="38"/>
  <c r="D358" i="38" s="1"/>
  <c r="B110" i="29" s="1"/>
  <c r="D204" i="40"/>
  <c r="D205" i="40" s="1"/>
  <c r="B84" i="29" s="1"/>
  <c r="D173" i="40"/>
  <c r="D443" i="40"/>
  <c r="D444" i="40" s="1"/>
  <c r="B129" i="29" s="1"/>
  <c r="D102" i="41"/>
  <c r="D103" i="41" s="1"/>
  <c r="D161" i="32"/>
  <c r="D162" i="32" s="1"/>
  <c r="D197" i="32"/>
  <c r="D173" i="38"/>
  <c r="D387" i="38"/>
  <c r="D502" i="38"/>
  <c r="D503" i="38" s="1"/>
  <c r="B146" i="29" s="1"/>
  <c r="D533" i="38"/>
  <c r="D534" i="38" s="1"/>
  <c r="B165" i="29" s="1"/>
  <c r="D544" i="38"/>
  <c r="D195" i="39"/>
  <c r="D154" i="40"/>
  <c r="D477" i="40"/>
  <c r="D533" i="40"/>
  <c r="D534" i="40" s="1"/>
  <c r="B166" i="29" s="1"/>
  <c r="D102" i="37"/>
  <c r="D103" i="37" s="1"/>
  <c r="D244" i="36"/>
  <c r="D245" i="36" s="1"/>
  <c r="D201" i="36"/>
  <c r="D202" i="36" s="1"/>
  <c r="D139" i="36"/>
  <c r="D140" i="36" s="1"/>
  <c r="D161" i="37"/>
  <c r="D162" i="37" s="1"/>
  <c r="D63" i="37"/>
  <c r="D64" i="37" s="1"/>
  <c r="D502" i="36"/>
  <c r="D503" i="36" s="1"/>
  <c r="B142" i="29" s="1"/>
  <c r="D494" i="36"/>
  <c r="D480" i="36"/>
  <c r="D481" i="36" s="1"/>
  <c r="B133" i="29" s="1"/>
  <c r="D458" i="36"/>
  <c r="D440" i="36"/>
  <c r="D441" i="36" s="1"/>
  <c r="D426" i="36"/>
  <c r="D427" i="36" s="1"/>
  <c r="D387" i="36"/>
  <c r="D388" i="36" s="1"/>
  <c r="D357" i="36"/>
  <c r="D358" i="36" s="1"/>
  <c r="B106" i="29" s="1"/>
  <c r="D334" i="36"/>
  <c r="D317" i="36"/>
  <c r="D318" i="36" s="1"/>
  <c r="B97" i="29" s="1"/>
  <c r="D286" i="36"/>
  <c r="D45" i="36"/>
  <c r="D198" i="39" l="1"/>
  <c r="D199" i="39" s="1"/>
  <c r="D547" i="40"/>
  <c r="B48" i="29" s="1"/>
  <c r="D198" i="35"/>
  <c r="D199" i="35" s="1"/>
  <c r="D545" i="31"/>
  <c r="B173" i="29" s="1"/>
  <c r="D43" i="38"/>
  <c r="D45" i="38"/>
  <c r="D46" i="38" s="1"/>
  <c r="B56" i="29" s="1"/>
  <c r="D545" i="40"/>
  <c r="B175" i="29" s="1"/>
  <c r="D317" i="38"/>
  <c r="D318" i="38" s="1"/>
  <c r="B101" i="29" s="1"/>
  <c r="D315" i="38"/>
  <c r="D317" i="31"/>
  <c r="D318" i="31" s="1"/>
  <c r="B100" i="29" s="1"/>
  <c r="D315" i="31"/>
  <c r="D480" i="33"/>
  <c r="D481" i="33" s="1"/>
  <c r="B135" i="29" s="1"/>
  <c r="D478" i="33"/>
  <c r="D45" i="43"/>
  <c r="D46" i="43" s="1"/>
  <c r="B53" i="29" s="1"/>
  <c r="D43" i="43"/>
  <c r="D545" i="43"/>
  <c r="B171" i="29" s="1"/>
  <c r="D548" i="43"/>
  <c r="D549" i="43" s="1"/>
  <c r="B11" i="41"/>
  <c r="B184" i="29"/>
  <c r="B11" i="35"/>
  <c r="B180" i="29"/>
  <c r="D102" i="36"/>
  <c r="D103" i="36" s="1"/>
  <c r="B61" i="29" s="1"/>
  <c r="B11" i="39"/>
  <c r="B183" i="29"/>
  <c r="D390" i="38"/>
  <c r="D391" i="38" s="1"/>
  <c r="B119" i="29" s="1"/>
  <c r="D388" i="38"/>
  <c r="D155" i="38"/>
  <c r="D157" i="38"/>
  <c r="D158" i="38" s="1"/>
  <c r="B74" i="29" s="1"/>
  <c r="D390" i="31"/>
  <c r="D391" i="31" s="1"/>
  <c r="B118" i="29" s="1"/>
  <c r="D388" i="31"/>
  <c r="D155" i="33"/>
  <c r="D157" i="33"/>
  <c r="D158" i="33" s="1"/>
  <c r="B72" i="29" s="1"/>
  <c r="D198" i="32"/>
  <c r="D199" i="32" s="1"/>
  <c r="D102" i="31"/>
  <c r="D103" i="31" s="1"/>
  <c r="B64" i="29" s="1"/>
  <c r="D357" i="33"/>
  <c r="D358" i="33" s="1"/>
  <c r="B108" i="29" s="1"/>
  <c r="D355" i="33"/>
  <c r="D102" i="33"/>
  <c r="D103" i="33" s="1"/>
  <c r="B63" i="29" s="1"/>
  <c r="D155" i="40"/>
  <c r="D157" i="40"/>
  <c r="D158" i="40" s="1"/>
  <c r="B75" i="29" s="1"/>
  <c r="D265" i="36"/>
  <c r="D266" i="36" s="1"/>
  <c r="B88" i="29" s="1"/>
  <c r="D198" i="37"/>
  <c r="D199" i="37" s="1"/>
  <c r="B179" i="29" s="1"/>
  <c r="D480" i="40"/>
  <c r="D481" i="40" s="1"/>
  <c r="B138" i="29" s="1"/>
  <c r="D478" i="40"/>
  <c r="D545" i="38"/>
  <c r="B174" i="29" s="1"/>
  <c r="D548" i="38"/>
  <c r="D549" i="38" s="1"/>
  <c r="D443" i="33"/>
  <c r="D444" i="33" s="1"/>
  <c r="B126" i="29" s="1"/>
  <c r="D441" i="33"/>
  <c r="D198" i="25"/>
  <c r="D199" i="25" s="1"/>
  <c r="D265" i="33"/>
  <c r="D266" i="33" s="1"/>
  <c r="B90" i="29" s="1"/>
  <c r="D204" i="36"/>
  <c r="D205" i="36" s="1"/>
  <c r="B79" i="29" s="1"/>
  <c r="D157" i="36"/>
  <c r="D158" i="36" s="1"/>
  <c r="B70" i="29" s="1"/>
  <c r="D443" i="36"/>
  <c r="D444" i="36" s="1"/>
  <c r="B124" i="29" s="1"/>
  <c r="D390" i="36"/>
  <c r="D391" i="36" s="1"/>
  <c r="B115" i="29" s="1"/>
  <c r="D46" i="36"/>
  <c r="B52" i="29" s="1"/>
  <c r="B11" i="37" l="1"/>
  <c r="B11" i="25"/>
  <c r="B181" i="29"/>
  <c r="D548" i="33"/>
  <c r="D549" i="33" s="1"/>
  <c r="B11" i="32"/>
  <c r="B182" i="29"/>
  <c r="B12" i="43"/>
  <c r="B25" i="29"/>
  <c r="B35" i="29"/>
  <c r="D548" i="40"/>
  <c r="D549" i="40" s="1"/>
  <c r="B12" i="38"/>
  <c r="B38" i="29"/>
  <c r="B28" i="29"/>
  <c r="D548" i="31"/>
  <c r="D549" i="31" s="1"/>
  <c r="D548" i="36"/>
  <c r="D549" i="36" s="1"/>
  <c r="B34" i="29" s="1"/>
  <c r="B26" i="29" l="1"/>
  <c r="B12" i="33"/>
  <c r="B36" i="29"/>
  <c r="B12" i="31"/>
  <c r="B27" i="29"/>
  <c r="B37" i="29"/>
  <c r="B12" i="40"/>
  <c r="B39" i="29"/>
  <c r="B29" i="29"/>
  <c r="B12" i="36"/>
  <c r="B24" i="29"/>
</calcChain>
</file>

<file path=xl/sharedStrings.xml><?xml version="1.0" encoding="utf-8"?>
<sst xmlns="http://schemas.openxmlformats.org/spreadsheetml/2006/main" count="5212" uniqueCount="427">
  <si>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</si>
  <si>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</si>
  <si>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</si>
  <si>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</si>
  <si>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</si>
  <si>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</si>
  <si>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</si>
  <si>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</si>
  <si>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</si>
  <si>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</si>
  <si>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</si>
  <si>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</si>
  <si>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</si>
  <si>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</si>
  <si>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</si>
  <si>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</si>
  <si>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</si>
  <si>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</si>
  <si>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</si>
  <si>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</si>
  <si>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</si>
  <si>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</si>
  <si>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</si>
  <si>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</si>
  <si>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</si>
  <si>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</si>
  <si>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</si>
  <si>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</si>
  <si>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</si>
  <si>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</si>
  <si>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</si>
  <si>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</si>
  <si>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</si>
  <si>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</si>
  <si>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</si>
  <si>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</si>
  <si>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</si>
  <si>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</si>
  <si>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</si>
  <si>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</si>
  <si>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</si>
  <si>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</si>
  <si>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</si>
  <si>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</si>
  <si>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</si>
  <si>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</si>
  <si>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</si>
  <si>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</si>
  <si>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</si>
  <si>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</si>
  <si>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</si>
  <si>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</si>
  <si>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</si>
  <si>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</si>
  <si>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</si>
  <si>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</si>
  <si>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</si>
  <si>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</si>
  <si>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</si>
  <si>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</si>
  <si>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</si>
  <si>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</si>
  <si>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</si>
  <si>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</si>
  <si>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</si>
  <si>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</si>
  <si>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</si>
  <si>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</si>
  <si>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</si>
  <si>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</si>
  <si>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</si>
  <si>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</si>
  <si>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</si>
  <si>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</si>
  <si>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</si>
  <si>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</si>
  <si>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</si>
  <si>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</si>
  <si>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</si>
  <si>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</si>
  <si>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</si>
  <si>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</si>
  <si>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</si>
  <si>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</si>
  <si>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</si>
  <si>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</si>
  <si>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</si>
  <si>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</si>
  <si>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</si>
  <si>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</si>
  <si>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</si>
  <si>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</si>
  <si>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</si>
  <si>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</si>
  <si>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</si>
  <si>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</si>
  <si>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</si>
  <si>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</si>
  <si>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</si>
  <si>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</si>
  <si>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</si>
  <si>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</si>
  <si>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</si>
  <si>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</si>
  <si>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</si>
  <si>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</si>
  <si>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</si>
  <si>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</si>
  <si>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</si>
  <si>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</si>
  <si>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</si>
  <si>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</si>
  <si>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</si>
  <si>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</si>
  <si>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</si>
  <si>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</si>
  <si>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</si>
  <si>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</si>
  <si>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</si>
  <si>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</si>
  <si>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</si>
  <si>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</si>
  <si>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</si>
  <si>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</si>
  <si>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</si>
  <si>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</si>
  <si>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</si>
  <si>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</si>
  <si>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</si>
  <si>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</si>
  <si>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</si>
  <si>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</si>
  <si>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</si>
  <si>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</si>
  <si>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</si>
  <si>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</si>
  <si>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</si>
  <si>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</si>
  <si>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</si>
  <si>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</si>
  <si>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</si>
  <si>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</si>
  <si>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</si>
  <si>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</si>
  <si>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</si>
  <si>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</si>
  <si>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</si>
  <si>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</si>
  <si>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</si>
  <si>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</si>
  <si>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</si>
  <si>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</si>
  <si>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</si>
  <si>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</si>
  <si>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</si>
  <si>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</si>
  <si>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</si>
  <si>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</si>
  <si>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</si>
  <si>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</si>
  <si>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</si>
  <si>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</si>
  <si>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</si>
  <si>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</si>
  <si>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</si>
  <si>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</si>
  <si>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</si>
  <si>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</si>
  <si>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</si>
  <si>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</si>
  <si>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</si>
  <si>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</si>
  <si>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</si>
  <si>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</si>
  <si>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</si>
  <si>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</si>
  <si>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</si>
  <si>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</si>
  <si>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</si>
  <si>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</si>
  <si>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</si>
  <si>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</si>
  <si>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</si>
  <si>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</si>
  <si>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</si>
  <si>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</si>
  <si>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</si>
  <si>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</si>
  <si>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</si>
  <si>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</si>
  <si>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</si>
  <si>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</si>
  <si>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</si>
  <si>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</si>
  <si>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</si>
  <si>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</si>
  <si>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</si>
  <si>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</si>
  <si>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</si>
  <si>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</si>
  <si>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</si>
  <si>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</si>
  <si>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</si>
  <si>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</si>
  <si>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</si>
  <si>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</si>
  <si>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</si>
  <si>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</si>
  <si>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</si>
  <si>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</si>
  <si>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</si>
  <si>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</si>
  <si>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</si>
  <si>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</si>
  <si>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</si>
  <si>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</si>
  <si>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</si>
  <si>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</si>
  <si>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</si>
  <si>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</si>
  <si>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</si>
  <si>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</si>
  <si>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</si>
  <si>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</si>
  <si>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</si>
  <si>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</si>
  <si>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</si>
  <si>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</si>
  <si>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</si>
  <si>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</si>
  <si>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</si>
  <si>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</si>
  <si>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</si>
  <si>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</si>
  <si>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</si>
  <si>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</si>
  <si>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</si>
  <si>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</si>
  <si>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</si>
  <si>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</si>
  <si>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</si>
  <si>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</si>
  <si>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</si>
  <si>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</si>
  <si>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</si>
  <si>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</si>
  <si>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</si>
  <si>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</si>
  <si>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</si>
  <si>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</si>
  <si>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</si>
  <si>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</si>
  <si>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</si>
  <si>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</si>
  <si>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</si>
  <si>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</si>
  <si>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</si>
  <si>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</si>
  <si>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</si>
  <si>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</si>
  <si>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</si>
  <si>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</si>
  <si>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</si>
  <si>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</si>
  <si>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</si>
  <si>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</si>
  <si>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</si>
  <si>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</si>
  <si>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</si>
  <si>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</si>
  <si>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</si>
  <si>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</si>
  <si>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</si>
  <si>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</si>
  <si>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</si>
  <si>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</si>
  <si>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</si>
  <si>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</si>
  <si>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</si>
  <si>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</si>
  <si>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</si>
  <si>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</si>
  <si>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</si>
  <si>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</si>
  <si>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</si>
  <si>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</si>
  <si>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</si>
  <si>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</si>
  <si>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</si>
  <si>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</si>
  <si>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</si>
  <si>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</si>
  <si>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</si>
  <si>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</si>
  <si>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</si>
  <si>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</si>
  <si>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</si>
  <si>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</si>
  <si>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</si>
  <si>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</si>
  <si>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</si>
  <si>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</si>
  <si>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</si>
  <si>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</si>
  <si>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</si>
  <si>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</si>
  <si>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</si>
  <si>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</si>
  <si>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</si>
  <si>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</si>
  <si>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</si>
  <si>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</si>
  <si>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</si>
  <si>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</si>
  <si>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</si>
  <si>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</si>
  <si>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</si>
  <si>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</si>
  <si>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</si>
  <si>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</si>
  <si>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</si>
  <si>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</si>
  <si>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</si>
  <si>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</si>
  <si>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</si>
  <si>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</si>
  <si>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</si>
  <si>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</si>
  <si>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</si>
  <si>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</si>
  <si>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</si>
  <si>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</si>
  <si>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</si>
  <si>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</si>
  <si>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</si>
  <si>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</si>
  <si>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</si>
  <si>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</si>
  <si>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</si>
  <si>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</si>
  <si>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</si>
  <si>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</si>
  <si>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</si>
  <si>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</si>
  <si>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</si>
  <si>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</si>
  <si>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</si>
  <si>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</si>
  <si>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</si>
  <si>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</si>
  <si>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</si>
  <si>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</si>
  <si>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</si>
  <si>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</si>
  <si>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</si>
  <si>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</si>
  <si>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</si>
  <si>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</si>
  <si>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</si>
  <si>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</si>
  <si>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</si>
  <si>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</si>
  <si>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</si>
  <si>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</si>
  <si>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</si>
  <si>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</si>
  <si>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</si>
  <si>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</si>
  <si>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</si>
  <si>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</si>
  <si>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</si>
  <si>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</si>
  <si>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</si>
  <si>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</si>
  <si>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</si>
  <si>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</si>
  <si>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</si>
  <si>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</si>
  <si>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</si>
  <si>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</si>
  <si>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</si>
  <si>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</si>
  <si>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</si>
  <si>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</si>
  <si>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</si>
  <si>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</si>
  <si>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</si>
  <si>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</si>
  <si>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</si>
  <si>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</si>
  <si>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</si>
  <si>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</si>
  <si>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</si>
  <si>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</si>
  <si>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</si>
  <si>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</si>
  <si>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</si>
  <si>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</si>
  <si>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</si>
  <si>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</si>
  <si>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</si>
  <si>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</si>
  <si>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</si>
  <si>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</si>
  <si>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</si>
  <si>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</si>
  <si>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</si>
  <si>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</si>
  <si>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 xml:space="preserve">Utilisation du grattoir métallique, nous rappelons que cette pratique est interdite.
</t>
  </si>
  <si>
    <t xml:space="preserve">M Dhia MECHLAOUI </t>
  </si>
  <si>
    <t>Il s'agit d'un terminal de cuisson.</t>
  </si>
  <si>
    <t>Conforme.</t>
  </si>
  <si>
    <t>Exposition des abats sans égouttoir.</t>
  </si>
  <si>
    <t>Affecter un seul opérateur pour chaque rayon.</t>
  </si>
  <si>
    <t>Le sol était ébréché.</t>
  </si>
  <si>
    <t>Température affichée: 2,6°C
Température meseurée: 2°C</t>
  </si>
  <si>
    <t>58 %, conforme.</t>
  </si>
  <si>
    <t>Absence de distributeur de papier.</t>
  </si>
  <si>
    <t xml:space="preserve">Présence de restes d’une palette devant la zone de réception.
</t>
  </si>
  <si>
    <t>Renforcer le classement des certificats de salubrité et des enregistrements des paramètres de contrôle à la réception.</t>
  </si>
  <si>
    <t>Jarzouna</t>
  </si>
  <si>
    <t>Un seul opérateur se charge des manipulations au rayon fromage/ charcuterie et au rayon trad, en plus l'opérateur ne fait pas attention au lavage des mains et à l'hygiène entre les deux opérations, le risque de contamination croisée est accrue à ce niveau.</t>
  </si>
  <si>
    <t xml:space="preserve">Prévoir des distributeurs de papier.
</t>
  </si>
  <si>
    <t>L’ouverture de la canalisation du lave main n’était pas protégée au niveau du laboratoir du traiteur.</t>
  </si>
  <si>
    <t>Directeur magasin et chefs rayons</t>
  </si>
  <si>
    <t>Les piques prix étaient mis sur la grille d’aération.</t>
  </si>
  <si>
    <t>Les piques prix étaient mise sur la grille d’aération.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</si>
</sst>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8" fillId="2" borderId="7" xfId="0" applyFont="1" applyFill="1" applyBorder="1" applyAlignment="1" applyProtection="1">
      <alignment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8129360"/>
        <c:axId val="158133712"/>
      </c:barChart>
      <c:catAx>
        <c:axId val="15812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8133712"/>
        <c:crosses val="autoZero"/>
        <c:auto val="1"/>
        <c:lblAlgn val="ctr"/>
        <c:lblOffset val="100"/>
        <c:noMultiLvlLbl val="0"/>
      </c:catAx>
      <c:valAx>
        <c:axId val="15813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8129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67440"/>
        <c:axId val="5766352"/>
      </c:barChart>
      <c:catAx>
        <c:axId val="576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66352"/>
        <c:crosses val="autoZero"/>
        <c:auto val="1"/>
        <c:lblAlgn val="ctr"/>
        <c:lblOffset val="100"/>
        <c:noMultiLvlLbl val="0"/>
      </c:catAx>
      <c:valAx>
        <c:axId val="5766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6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812752"/>
        <c:axId val="163816016"/>
      </c:barChart>
      <c:catAx>
        <c:axId val="16381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16016"/>
        <c:crosses val="autoZero"/>
        <c:auto val="1"/>
        <c:lblAlgn val="ctr"/>
        <c:lblOffset val="100"/>
        <c:noMultiLvlLbl val="0"/>
      </c:catAx>
      <c:valAx>
        <c:axId val="16381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81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825808"/>
        <c:axId val="163826352"/>
      </c:barChart>
      <c:catAx>
        <c:axId val="16382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26352"/>
        <c:crosses val="autoZero"/>
        <c:auto val="1"/>
        <c:lblAlgn val="ctr"/>
        <c:lblOffset val="100"/>
        <c:noMultiLvlLbl val="0"/>
      </c:catAx>
      <c:valAx>
        <c:axId val="163826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82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823088"/>
        <c:axId val="163813296"/>
      </c:barChart>
      <c:catAx>
        <c:axId val="16382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13296"/>
        <c:crosses val="autoZero"/>
        <c:auto val="1"/>
        <c:lblAlgn val="ctr"/>
        <c:lblOffset val="100"/>
        <c:noMultiLvlLbl val="0"/>
      </c:catAx>
      <c:valAx>
        <c:axId val="16381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823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816560"/>
        <c:axId val="163811120"/>
      </c:barChart>
      <c:catAx>
        <c:axId val="163816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11120"/>
        <c:crosses val="autoZero"/>
        <c:auto val="1"/>
        <c:lblAlgn val="ctr"/>
        <c:lblOffset val="100"/>
        <c:noMultiLvlLbl val="0"/>
      </c:catAx>
      <c:valAx>
        <c:axId val="163811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816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0.94811320754716977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814928"/>
        <c:axId val="163811664"/>
      </c:barChart>
      <c:catAx>
        <c:axId val="16381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11664"/>
        <c:crosses val="autoZero"/>
        <c:auto val="1"/>
        <c:lblAlgn val="ctr"/>
        <c:lblOffset val="100"/>
        <c:noMultiLvlLbl val="0"/>
      </c:catAx>
      <c:valAx>
        <c:axId val="163811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81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0.98523985239852396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819280"/>
        <c:axId val="163819824"/>
      </c:barChart>
      <c:catAx>
        <c:axId val="16381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19824"/>
        <c:crosses val="autoZero"/>
        <c:auto val="1"/>
        <c:lblAlgn val="ctr"/>
        <c:lblOffset val="100"/>
        <c:noMultiLvlLbl val="0"/>
      </c:catAx>
      <c:valAx>
        <c:axId val="16381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81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0.96667652997284681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3820912"/>
        <c:axId val="163822000"/>
        <c:extLst/>
      </c:barChart>
      <c:catAx>
        <c:axId val="16382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22000"/>
        <c:crosses val="autoZero"/>
        <c:auto val="1"/>
        <c:lblAlgn val="ctr"/>
        <c:lblOffset val="100"/>
        <c:noMultiLvlLbl val="0"/>
      </c:catAx>
      <c:valAx>
        <c:axId val="1638220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2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3824720"/>
        <c:axId val="164589280"/>
        <c:extLst/>
      </c:barChart>
      <c:catAx>
        <c:axId val="16382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4589280"/>
        <c:crosses val="autoZero"/>
        <c:auto val="1"/>
        <c:lblAlgn val="ctr"/>
        <c:lblOffset val="100"/>
        <c:noMultiLvlLbl val="0"/>
      </c:catAx>
      <c:valAx>
        <c:axId val="164589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824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8132080"/>
        <c:axId val="158132624"/>
      </c:barChart>
      <c:catAx>
        <c:axId val="15813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8132624"/>
        <c:crosses val="autoZero"/>
        <c:auto val="1"/>
        <c:lblAlgn val="ctr"/>
        <c:lblOffset val="100"/>
        <c:noMultiLvlLbl val="0"/>
      </c:catAx>
      <c:valAx>
        <c:axId val="15813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8132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0.98571428571428577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8135344"/>
        <c:axId val="158135888"/>
      </c:barChart>
      <c:catAx>
        <c:axId val="15813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8135888"/>
        <c:crosses val="autoZero"/>
        <c:auto val="1"/>
        <c:lblAlgn val="ctr"/>
        <c:lblOffset val="100"/>
        <c:noMultiLvlLbl val="0"/>
      </c:catAx>
      <c:valAx>
        <c:axId val="158135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813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0.95161290322580649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8137520"/>
        <c:axId val="158138064"/>
      </c:barChart>
      <c:catAx>
        <c:axId val="15813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8138064"/>
        <c:crosses val="autoZero"/>
        <c:auto val="1"/>
        <c:lblAlgn val="ctr"/>
        <c:lblOffset val="100"/>
        <c:noMultiLvlLbl val="0"/>
      </c:catAx>
      <c:valAx>
        <c:axId val="158138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813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0.97435897435897434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227168"/>
        <c:axId val="7236416"/>
      </c:barChart>
      <c:catAx>
        <c:axId val="722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236416"/>
        <c:crosses val="autoZero"/>
        <c:auto val="1"/>
        <c:lblAlgn val="ctr"/>
        <c:lblOffset val="100"/>
        <c:noMultiLvlLbl val="0"/>
      </c:catAx>
      <c:valAx>
        <c:axId val="723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22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237504"/>
        <c:axId val="7233696"/>
      </c:barChart>
      <c:catAx>
        <c:axId val="723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233696"/>
        <c:crosses val="autoZero"/>
        <c:auto val="1"/>
        <c:lblAlgn val="ctr"/>
        <c:lblOffset val="100"/>
        <c:noMultiLvlLbl val="0"/>
      </c:catAx>
      <c:valAx>
        <c:axId val="7233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23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228800"/>
        <c:axId val="7240768"/>
      </c:barChart>
      <c:catAx>
        <c:axId val="722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240768"/>
        <c:crosses val="autoZero"/>
        <c:auto val="1"/>
        <c:lblAlgn val="ctr"/>
        <c:lblOffset val="100"/>
        <c:noMultiLvlLbl val="0"/>
      </c:catAx>
      <c:valAx>
        <c:axId val="7240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22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939504"/>
        <c:axId val="156940592"/>
      </c:barChart>
      <c:catAx>
        <c:axId val="15693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940592"/>
        <c:crosses val="autoZero"/>
        <c:auto val="1"/>
        <c:lblAlgn val="ctr"/>
        <c:lblOffset val="100"/>
        <c:noMultiLvlLbl val="0"/>
      </c:catAx>
      <c:valAx>
        <c:axId val="156940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93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947120"/>
        <c:axId val="156947664"/>
      </c:barChart>
      <c:catAx>
        <c:axId val="15694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947664"/>
        <c:crosses val="autoZero"/>
        <c:auto val="1"/>
        <c:lblAlgn val="ctr"/>
        <c:lblOffset val="100"/>
        <c:noMultiLvlLbl val="0"/>
      </c:catAx>
      <c:valAx>
        <c:axId val="15694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94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3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1" t="s">
        <v>324</v>
      </c>
      <c r="B18" s="301"/>
      <c r="C18" s="301"/>
      <c r="D18" s="302" t="s">
        <v>420</v>
      </c>
      <c r="E18" s="302"/>
      <c r="F18" s="302"/>
      <c r="G18" s="302"/>
      <c r="H18" s="302"/>
      <c r="I18" s="302"/>
      <c r="J18" s="302"/>
      <c r="K18" s="302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3" t="s">
        <v>325</v>
      </c>
      <c r="B21" s="303"/>
      <c r="C21" s="303"/>
      <c r="D21" s="303"/>
      <c r="E21" s="303"/>
      <c r="F21" s="303"/>
      <c r="G21" s="303"/>
      <c r="H21" s="303"/>
      <c r="I21" s="303"/>
      <c r="J21" s="303"/>
      <c r="K21" s="303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297" t="s">
        <v>327</v>
      </c>
      <c r="C23" s="297"/>
      <c r="D23" s="78"/>
      <c r="E23" s="78"/>
      <c r="F23" s="78"/>
      <c r="G23" s="78"/>
      <c r="H23" s="78"/>
      <c r="I23" s="78"/>
      <c r="J23" s="77" t="str">
        <f>D18</f>
        <v>Jarzouna</v>
      </c>
    </row>
    <row r="24" spans="1:11" ht="33" customHeight="1" x14ac:dyDescent="0.25">
      <c r="A24" s="86" t="s">
        <v>328</v>
      </c>
      <c r="B24" s="296">
        <f>AVERAGE('A1 Exploitation'!D549,'A1 Technique'!D199)</f>
        <v>0.96667652997284681</v>
      </c>
      <c r="C24" s="296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6">
        <f>AVERAGE('A2 Exploitation'!D549,'A2 Technique'!D199)</f>
        <v>0</v>
      </c>
      <c r="C25" s="296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6">
        <f>AVERAGE('A3 Exploitation'!D549,'A3 Technique'!D199)</f>
        <v>0</v>
      </c>
      <c r="C26" s="296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6">
        <f>AVERAGE('A4 Exploitation'!D549,'A4 Technique'!D199)</f>
        <v>0</v>
      </c>
      <c r="C27" s="296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6">
        <f>AVERAGE('A5 Exploitation'!D549,'A5 Technique'!D199)</f>
        <v>0</v>
      </c>
      <c r="C28" s="296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6">
        <f>AVERAGE('A6 Exploitation'!D549,'A6 Technique'!D199)</f>
        <v>0</v>
      </c>
      <c r="C29" s="296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297" t="s">
        <v>334</v>
      </c>
      <c r="C33" s="297"/>
      <c r="D33" s="78"/>
      <c r="E33" s="78"/>
      <c r="F33" s="78"/>
      <c r="G33" s="78"/>
      <c r="H33" s="78"/>
      <c r="I33" s="78"/>
      <c r="J33" s="77" t="str">
        <f>D18</f>
        <v>Jarzouna</v>
      </c>
    </row>
    <row r="34" spans="1:10" ht="33" customHeight="1" x14ac:dyDescent="0.25">
      <c r="A34" s="86" t="s">
        <v>328</v>
      </c>
      <c r="B34" s="296">
        <f>'A1 Exploitation'!D549</f>
        <v>0.98523985239852396</v>
      </c>
      <c r="C34" s="296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6">
        <f>'A2 Exploitation'!D549</f>
        <v>0</v>
      </c>
      <c r="C35" s="296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6">
        <f>'A3 Exploitation'!D549</f>
        <v>0</v>
      </c>
      <c r="C36" s="296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6">
        <f>'A4 Exploitation'!D549</f>
        <v>0</v>
      </c>
      <c r="C37" s="296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6">
        <f>'A5 Exploitation'!D549</f>
        <v>0</v>
      </c>
      <c r="C38" s="296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6">
        <f>'A6 Exploitation'!D549</f>
        <v>0</v>
      </c>
      <c r="C39" s="296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0" t="s">
        <v>335</v>
      </c>
      <c r="C42" s="300"/>
      <c r="D42" s="78"/>
      <c r="E42" s="78"/>
      <c r="F42" s="78"/>
      <c r="G42" s="78"/>
      <c r="H42" s="78"/>
      <c r="I42" s="78"/>
      <c r="J42" s="77" t="str">
        <f>D18</f>
        <v>Jarzouna</v>
      </c>
    </row>
    <row r="43" spans="1:10" ht="33" customHeight="1" x14ac:dyDescent="0.25">
      <c r="A43" s="86" t="s">
        <v>328</v>
      </c>
      <c r="B43" s="296">
        <f>AVERAGE('A1 Exploitation'!D547, 'A1 Technique'!D197)</f>
        <v>0.5</v>
      </c>
      <c r="C43" s="296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6" t="e">
        <f>AVERAGE('A2 Exploitation'!D547, 'A2 Technique'!D197)</f>
        <v>#DIV/0!</v>
      </c>
      <c r="C44" s="296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6" t="e">
        <f>AVERAGE('A3 Exploitation'!D547, 'A3 Technique'!D197)</f>
        <v>#DIV/0!</v>
      </c>
      <c r="C45" s="296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6" t="e">
        <f>AVERAGE('A4 Exploitation'!D547, 'A4 Technique'!D197)</f>
        <v>#DIV/0!</v>
      </c>
      <c r="C46" s="296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6" t="e">
        <f>AVERAGE('A5 Exploitation'!D547, 'A5 Technique'!D197)</f>
        <v>#DIV/0!</v>
      </c>
      <c r="C47" s="296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6" t="e">
        <f>AVERAGE('A6 Exploitation'!D547, 'A6 Technique'!D197)</f>
        <v>#DIV/0!</v>
      </c>
      <c r="C48" s="296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297" t="s">
        <v>336</v>
      </c>
      <c r="C51" s="297"/>
      <c r="D51" s="78"/>
      <c r="E51" s="78"/>
      <c r="F51" s="78"/>
      <c r="G51" s="78"/>
      <c r="H51" s="78"/>
      <c r="I51" s="78"/>
      <c r="J51" s="77" t="str">
        <f>D18</f>
        <v>Jarzouna</v>
      </c>
    </row>
    <row r="52" spans="1:10" ht="33" customHeight="1" x14ac:dyDescent="0.25">
      <c r="A52" s="86" t="s">
        <v>328</v>
      </c>
      <c r="B52" s="299">
        <f>'A1 Exploitation'!D46</f>
        <v>0.9375</v>
      </c>
      <c r="C52" s="299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299">
        <f>'A2 Exploitation'!D46</f>
        <v>0</v>
      </c>
      <c r="C53" s="299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299">
        <f>'A3 Exploitation'!D46</f>
        <v>0</v>
      </c>
      <c r="C54" s="299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299">
        <f>'A4 Exploitation'!D46</f>
        <v>0</v>
      </c>
      <c r="C55" s="299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299">
        <f>'A5 Exploitation'!D46</f>
        <v>0</v>
      </c>
      <c r="C56" s="299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299">
        <f>'A6 Exploitation'!D46</f>
        <v>0</v>
      </c>
      <c r="C57" s="299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297" t="s">
        <v>337</v>
      </c>
      <c r="C60" s="297"/>
      <c r="D60" s="78"/>
      <c r="E60" s="78"/>
      <c r="F60" s="78"/>
      <c r="G60" s="78"/>
      <c r="H60" s="78"/>
      <c r="I60" s="78"/>
      <c r="J60" s="77" t="str">
        <f>D18</f>
        <v>Jarzouna</v>
      </c>
    </row>
    <row r="61" spans="1:10" ht="33" customHeight="1" x14ac:dyDescent="0.25">
      <c r="A61" s="86" t="s">
        <v>328</v>
      </c>
      <c r="B61" s="296">
        <f>'A1 Exploitation'!D103</f>
        <v>1</v>
      </c>
      <c r="C61" s="296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6">
        <f>'A2 Exploitation'!D103</f>
        <v>0</v>
      </c>
      <c r="C62" s="296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6">
        <f>'A3 Exploitation'!D103</f>
        <v>0</v>
      </c>
      <c r="C63" s="296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6">
        <f>'A4 Exploitation'!D103</f>
        <v>0</v>
      </c>
      <c r="C64" s="296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6">
        <f>'A5 Exploitation'!D103</f>
        <v>0</v>
      </c>
      <c r="C65" s="296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6">
        <f>'A6 Exploitation'!D103</f>
        <v>0</v>
      </c>
      <c r="C66" s="296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297" t="s">
        <v>338</v>
      </c>
      <c r="C69" s="297"/>
      <c r="D69" s="78"/>
      <c r="E69" s="78"/>
      <c r="F69" s="78"/>
      <c r="G69" s="78"/>
      <c r="H69" s="78"/>
      <c r="I69" s="78"/>
      <c r="J69" s="77" t="str">
        <f>D18</f>
        <v>Jarzouna</v>
      </c>
    </row>
    <row r="70" spans="1:10" ht="33" customHeight="1" x14ac:dyDescent="0.25">
      <c r="A70" s="86" t="s">
        <v>328</v>
      </c>
      <c r="B70" s="296">
        <f>'A1 Exploitation'!D158</f>
        <v>0.98571428571428577</v>
      </c>
      <c r="C70" s="296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6">
        <f>'A2 Exploitation'!D158</f>
        <v>0</v>
      </c>
      <c r="C71" s="296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6">
        <f>'A3 Exploitation'!D158</f>
        <v>0</v>
      </c>
      <c r="C72" s="296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6">
        <f>'A4 Exploitation'!D158</f>
        <v>0</v>
      </c>
      <c r="C73" s="296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6">
        <f>'A5 Exploitation'!D158</f>
        <v>0</v>
      </c>
      <c r="C74" s="296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6">
        <f>'A6 Exploitation'!D158</f>
        <v>0</v>
      </c>
      <c r="C75" s="296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297" t="s">
        <v>339</v>
      </c>
      <c r="C78" s="297"/>
      <c r="D78" s="78"/>
      <c r="E78" s="78"/>
      <c r="F78" s="78"/>
      <c r="G78" s="78"/>
      <c r="H78" s="78"/>
      <c r="I78" s="78"/>
      <c r="J78" s="77" t="str">
        <f>D18</f>
        <v>Jarzouna</v>
      </c>
    </row>
    <row r="79" spans="1:10" ht="33" customHeight="1" x14ac:dyDescent="0.25">
      <c r="A79" s="86" t="s">
        <v>328</v>
      </c>
      <c r="B79" s="296">
        <f>'A1 Exploitation'!D205</f>
        <v>0.95161290322580649</v>
      </c>
      <c r="C79" s="296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6">
        <f>'A2 Exploitation'!D205</f>
        <v>0</v>
      </c>
      <c r="C80" s="296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6">
        <f>'A3 Exploitation'!D205</f>
        <v>0</v>
      </c>
      <c r="C81" s="296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6">
        <f>'A4 Exploitation'!D205</f>
        <v>0</v>
      </c>
      <c r="C82" s="296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6">
        <f>'A5 Exploitation'!D205</f>
        <v>0</v>
      </c>
      <c r="C83" s="296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6">
        <f>'A6 Exploitation'!D205</f>
        <v>0</v>
      </c>
      <c r="C84" s="296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297" t="s">
        <v>340</v>
      </c>
      <c r="C87" s="297"/>
      <c r="D87" s="78"/>
      <c r="E87" s="78"/>
      <c r="F87" s="78"/>
      <c r="G87" s="78"/>
      <c r="H87" s="78"/>
      <c r="I87" s="78"/>
      <c r="J87" s="77" t="str">
        <f>D18</f>
        <v>Jarzouna</v>
      </c>
    </row>
    <row r="88" spans="1:10" ht="33" customHeight="1" x14ac:dyDescent="0.25">
      <c r="A88" s="86" t="s">
        <v>328</v>
      </c>
      <c r="B88" s="296">
        <f>'A1 Exploitation'!D266</f>
        <v>0.97435897435897434</v>
      </c>
      <c r="C88" s="296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6">
        <f>'A2 Exploitation'!D266</f>
        <v>0</v>
      </c>
      <c r="C89" s="296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6">
        <f>'A3 Exploitation'!D266</f>
        <v>0</v>
      </c>
      <c r="C90" s="296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6">
        <f>'A4 Exploitation'!D266</f>
        <v>0</v>
      </c>
      <c r="C91" s="296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6">
        <f>'A5 Exploitation'!D266</f>
        <v>0</v>
      </c>
      <c r="C92" s="296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6">
        <f>'A6 Exploitation'!D266</f>
        <v>0</v>
      </c>
      <c r="C93" s="296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297" t="s">
        <v>341</v>
      </c>
      <c r="C96" s="297"/>
      <c r="D96" s="78"/>
      <c r="E96" s="78"/>
      <c r="F96" s="78"/>
      <c r="G96" s="78"/>
      <c r="H96" s="78"/>
      <c r="I96" s="78"/>
      <c r="J96" s="77" t="str">
        <f>D18</f>
        <v>Jarzouna</v>
      </c>
    </row>
    <row r="97" spans="1:10" ht="33" customHeight="1" x14ac:dyDescent="0.25">
      <c r="A97" s="86" t="s">
        <v>328</v>
      </c>
      <c r="B97" s="296" t="e">
        <f>'A1 Exploitation'!D318</f>
        <v>#DIV/0!</v>
      </c>
      <c r="C97" s="296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6">
        <f>'A2 Exploitation'!D318</f>
        <v>0</v>
      </c>
      <c r="C98" s="296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6">
        <f>'A3 Exploitation'!D318</f>
        <v>0</v>
      </c>
      <c r="C99" s="296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6">
        <f>'A4 Exploitation'!D318</f>
        <v>0</v>
      </c>
      <c r="C100" s="296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6">
        <f>'A5 Exploitation'!D318</f>
        <v>0</v>
      </c>
      <c r="C101" s="296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6">
        <f>'A6 Exploitation'!D318</f>
        <v>0</v>
      </c>
      <c r="C102" s="296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297" t="s">
        <v>342</v>
      </c>
      <c r="C105" s="297"/>
      <c r="D105" s="78"/>
      <c r="E105" s="78"/>
      <c r="F105" s="78"/>
      <c r="G105" s="78"/>
      <c r="H105" s="78"/>
      <c r="I105" s="78"/>
      <c r="J105" s="77" t="str">
        <f>D18</f>
        <v>Jarzouna</v>
      </c>
    </row>
    <row r="106" spans="1:10" ht="33" customHeight="1" x14ac:dyDescent="0.25">
      <c r="A106" s="86" t="s">
        <v>328</v>
      </c>
      <c r="B106" s="296">
        <f>'A1 Exploitation'!D358</f>
        <v>1</v>
      </c>
      <c r="C106" s="296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6">
        <f>'A2 Exploitation'!D358</f>
        <v>0</v>
      </c>
      <c r="C107" s="296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6">
        <f>'A3 Exploitation'!D358</f>
        <v>0</v>
      </c>
      <c r="C108" s="296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6">
        <f>'A4 Exploitation'!D358</f>
        <v>0</v>
      </c>
      <c r="C109" s="296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6">
        <f>'A5 Exploitation'!D358</f>
        <v>0</v>
      </c>
      <c r="C110" s="296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6">
        <f>'A6 Exploitation'!D358</f>
        <v>0</v>
      </c>
      <c r="C111" s="296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297" t="s">
        <v>343</v>
      </c>
      <c r="C114" s="297"/>
      <c r="D114" s="78"/>
      <c r="E114" s="78"/>
      <c r="F114" s="78"/>
      <c r="G114" s="78"/>
      <c r="H114" s="78"/>
      <c r="I114" s="78"/>
      <c r="J114" s="77" t="str">
        <f>D18</f>
        <v>Jarzouna</v>
      </c>
    </row>
    <row r="115" spans="1:10" ht="33" customHeight="1" x14ac:dyDescent="0.25">
      <c r="A115" s="86" t="s">
        <v>328</v>
      </c>
      <c r="B115" s="296">
        <f>'A1 Exploitation'!D391</f>
        <v>1</v>
      </c>
      <c r="C115" s="296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6">
        <f>'A2 Exploitation'!D391</f>
        <v>0</v>
      </c>
      <c r="C116" s="296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6">
        <f>'A3 Exploitation'!D391</f>
        <v>0</v>
      </c>
      <c r="C117" s="296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6">
        <f>'A4 Exploitation'!D391</f>
        <v>0</v>
      </c>
      <c r="C118" s="296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6">
        <f>'A5 Exploitation'!D391</f>
        <v>0</v>
      </c>
      <c r="C119" s="296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6">
        <f>'A6 Exploitation'!D391</f>
        <v>0</v>
      </c>
      <c r="C120" s="296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297" t="s">
        <v>344</v>
      </c>
      <c r="C123" s="297"/>
      <c r="D123" s="78"/>
      <c r="E123" s="78"/>
      <c r="F123" s="78"/>
      <c r="G123" s="78"/>
      <c r="H123" s="78"/>
      <c r="I123" s="78"/>
      <c r="J123" s="77" t="str">
        <f>D18</f>
        <v>Jarzouna</v>
      </c>
    </row>
    <row r="124" spans="1:10" ht="33" customHeight="1" x14ac:dyDescent="0.25">
      <c r="A124" s="86" t="s">
        <v>328</v>
      </c>
      <c r="B124" s="296">
        <f>'A1 Exploitation'!D444</f>
        <v>1</v>
      </c>
      <c r="C124" s="296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6">
        <f>'A2 Exploitation'!D444</f>
        <v>0</v>
      </c>
      <c r="C125" s="296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6">
        <f>'A3 Exploitation'!D444</f>
        <v>0</v>
      </c>
      <c r="C126" s="296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6">
        <f>'A4 Exploitation'!D444</f>
        <v>0</v>
      </c>
      <c r="C127" s="296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6">
        <f>'A5 Exploitation'!D444</f>
        <v>0</v>
      </c>
      <c r="C128" s="296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6">
        <f>'A6 Exploitation'!D444</f>
        <v>0</v>
      </c>
      <c r="C129" s="296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297" t="s">
        <v>345</v>
      </c>
      <c r="C132" s="297"/>
      <c r="D132" s="78"/>
      <c r="E132" s="78"/>
      <c r="F132" s="78"/>
      <c r="G132" s="78"/>
      <c r="H132" s="78"/>
      <c r="I132" s="78"/>
      <c r="J132" s="77" t="str">
        <f>D18</f>
        <v>Jarzouna</v>
      </c>
    </row>
    <row r="133" spans="1:10" ht="33" customHeight="1" x14ac:dyDescent="0.25">
      <c r="A133" s="86" t="s">
        <v>328</v>
      </c>
      <c r="B133" s="296">
        <f>'A1 Exploitation'!D481</f>
        <v>1</v>
      </c>
      <c r="C133" s="296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6">
        <f>'A2 Exploitation'!D481</f>
        <v>0</v>
      </c>
      <c r="C134" s="296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6">
        <f>'A3 Exploitation'!D481</f>
        <v>0</v>
      </c>
      <c r="C135" s="296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6">
        <f>'A4 Exploitation'!D481</f>
        <v>0</v>
      </c>
      <c r="C136" s="296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6">
        <f>'A5 Exploitation'!D481</f>
        <v>0</v>
      </c>
      <c r="C137" s="296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6">
        <f>'A6 Exploitation'!D481</f>
        <v>0</v>
      </c>
      <c r="C138" s="296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297" t="s">
        <v>346</v>
      </c>
      <c r="C141" s="297"/>
      <c r="D141" s="78"/>
      <c r="E141" s="78"/>
      <c r="F141" s="78"/>
      <c r="G141" s="78"/>
      <c r="H141" s="78"/>
      <c r="I141" s="78"/>
      <c r="J141" s="77" t="str">
        <f>D18</f>
        <v>Jarzouna</v>
      </c>
    </row>
    <row r="142" spans="1:10" ht="33" customHeight="1" x14ac:dyDescent="0.25">
      <c r="A142" s="86" t="s">
        <v>328</v>
      </c>
      <c r="B142" s="296">
        <f>'A1 Exploitation'!D503</f>
        <v>1</v>
      </c>
      <c r="C142" s="296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6">
        <f>'A2 Exploitation'!D503</f>
        <v>0</v>
      </c>
      <c r="C143" s="296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6">
        <f>'A3 Exploitation'!D503</f>
        <v>0</v>
      </c>
      <c r="C144" s="296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6">
        <f>'A4 Exploitation'!D503</f>
        <v>0</v>
      </c>
      <c r="C145" s="296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6">
        <f>'A5 Exploitation'!D503</f>
        <v>0</v>
      </c>
      <c r="C146" s="296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6">
        <f>'A6 Exploitation'!D503</f>
        <v>0</v>
      </c>
      <c r="C147" s="296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297" t="s">
        <v>347</v>
      </c>
      <c r="C150" s="297"/>
      <c r="D150" s="78"/>
      <c r="E150" s="78"/>
      <c r="F150" s="78"/>
      <c r="G150" s="78"/>
      <c r="H150" s="78"/>
      <c r="I150" s="78"/>
      <c r="J150" s="77" t="str">
        <f>D18</f>
        <v>Jarzouna</v>
      </c>
    </row>
    <row r="151" spans="1:10" ht="33" customHeight="1" x14ac:dyDescent="0.25">
      <c r="A151" s="86" t="s">
        <v>328</v>
      </c>
      <c r="B151" s="296">
        <f>'A1 Exploitation'!D514</f>
        <v>1</v>
      </c>
      <c r="C151" s="296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6">
        <f>'A2 Exploitation'!D514</f>
        <v>0</v>
      </c>
      <c r="C152" s="296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6">
        <f>'A3 Exploitation'!D514</f>
        <v>0</v>
      </c>
      <c r="C153" s="296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6">
        <f>'A4 Exploitation'!D514</f>
        <v>0</v>
      </c>
      <c r="C154" s="296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6">
        <f>'A5 Exploitation'!D514</f>
        <v>0</v>
      </c>
      <c r="C155" s="296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6">
        <f>'A6 Exploitation'!D514</f>
        <v>0</v>
      </c>
      <c r="C156" s="296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298"/>
      <c r="C159" s="298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297" t="s">
        <v>348</v>
      </c>
      <c r="C160" s="297"/>
      <c r="D160" s="78"/>
      <c r="E160" s="78"/>
      <c r="F160" s="78"/>
      <c r="G160" s="78"/>
      <c r="H160" s="78"/>
      <c r="I160" s="78"/>
      <c r="J160" s="77" t="str">
        <f>D18</f>
        <v>Jarzouna</v>
      </c>
    </row>
    <row r="161" spans="1:10" ht="33" customHeight="1" x14ac:dyDescent="0.25">
      <c r="A161" s="86" t="s">
        <v>328</v>
      </c>
      <c r="B161" s="296">
        <f>'A1 Exploitation'!D534</f>
        <v>1</v>
      </c>
      <c r="C161" s="296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6">
        <f>'A2 Exploitation'!D534</f>
        <v>0</v>
      </c>
      <c r="C162" s="296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6">
        <f>'A3 Exploitation'!D534</f>
        <v>0</v>
      </c>
      <c r="C163" s="296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6">
        <f>'A4 Exploitation'!D534</f>
        <v>0</v>
      </c>
      <c r="C164" s="296"/>
    </row>
    <row r="165" spans="1:10" ht="33" customHeight="1" x14ac:dyDescent="0.25">
      <c r="A165" s="85" t="s">
        <v>332</v>
      </c>
      <c r="B165" s="296">
        <f>'A5 Exploitation'!D534</f>
        <v>0</v>
      </c>
      <c r="C165" s="296"/>
    </row>
    <row r="166" spans="1:10" ht="18" x14ac:dyDescent="0.25">
      <c r="A166" s="85" t="s">
        <v>333</v>
      </c>
      <c r="B166" s="296">
        <f>'A6 Exploitation'!D534</f>
        <v>0</v>
      </c>
      <c r="C166" s="296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297" t="s">
        <v>349</v>
      </c>
      <c r="C169" s="297"/>
      <c r="J169" s="77" t="str">
        <f>D18</f>
        <v>Jarzouna</v>
      </c>
    </row>
    <row r="170" spans="1:10" ht="33" customHeight="1" x14ac:dyDescent="0.25">
      <c r="A170" s="86" t="s">
        <v>328</v>
      </c>
      <c r="B170" s="296">
        <f>'A1 Exploitation'!D545</f>
        <v>1</v>
      </c>
      <c r="C170" s="296"/>
    </row>
    <row r="171" spans="1:10" ht="33" customHeight="1" x14ac:dyDescent="0.25">
      <c r="A171" s="85" t="s">
        <v>329</v>
      </c>
      <c r="B171" s="296">
        <f>'A2 Exploitation'!D545</f>
        <v>0</v>
      </c>
      <c r="C171" s="296"/>
    </row>
    <row r="172" spans="1:10" ht="33" customHeight="1" x14ac:dyDescent="0.25">
      <c r="A172" s="86" t="s">
        <v>330</v>
      </c>
      <c r="B172" s="296">
        <f>'A3 Exploitation'!D545</f>
        <v>0</v>
      </c>
      <c r="C172" s="296"/>
    </row>
    <row r="173" spans="1:10" ht="33" customHeight="1" x14ac:dyDescent="0.25">
      <c r="A173" s="86" t="s">
        <v>331</v>
      </c>
      <c r="B173" s="296">
        <f>'A4 Exploitation'!D545</f>
        <v>0</v>
      </c>
      <c r="C173" s="296"/>
    </row>
    <row r="174" spans="1:10" ht="33" customHeight="1" x14ac:dyDescent="0.25">
      <c r="A174" s="85" t="s">
        <v>332</v>
      </c>
      <c r="B174" s="296">
        <f>'A5 Exploitation'!D545</f>
        <v>0</v>
      </c>
      <c r="C174" s="296"/>
    </row>
    <row r="175" spans="1:10" ht="18" x14ac:dyDescent="0.25">
      <c r="A175" s="85" t="s">
        <v>333</v>
      </c>
      <c r="B175" s="296">
        <f>'A6 Exploitation'!D545</f>
        <v>0</v>
      </c>
      <c r="C175" s="296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297" t="s">
        <v>350</v>
      </c>
      <c r="C178" s="297"/>
      <c r="J178" s="77" t="str">
        <f>D18</f>
        <v>Jarzouna</v>
      </c>
    </row>
    <row r="179" spans="1:10" ht="33" customHeight="1" x14ac:dyDescent="0.25">
      <c r="A179" s="86" t="s">
        <v>328</v>
      </c>
      <c r="B179" s="296">
        <f>'A1 Technique'!D199</f>
        <v>0.94811320754716977</v>
      </c>
      <c r="C179" s="296"/>
    </row>
    <row r="180" spans="1:10" ht="33" customHeight="1" x14ac:dyDescent="0.25">
      <c r="A180" s="85" t="s">
        <v>329</v>
      </c>
      <c r="B180" s="296">
        <f>'A2 Technique'!D199</f>
        <v>0</v>
      </c>
      <c r="C180" s="296"/>
    </row>
    <row r="181" spans="1:10" ht="33" customHeight="1" x14ac:dyDescent="0.25">
      <c r="A181" s="86" t="s">
        <v>330</v>
      </c>
      <c r="B181" s="296">
        <f>'A3 Technique'!D199</f>
        <v>0</v>
      </c>
      <c r="C181" s="296"/>
    </row>
    <row r="182" spans="1:10" ht="33" customHeight="1" x14ac:dyDescent="0.25">
      <c r="A182" s="86" t="s">
        <v>331</v>
      </c>
      <c r="B182" s="296">
        <f>'A4 Technique'!D199</f>
        <v>0</v>
      </c>
      <c r="C182" s="296"/>
    </row>
    <row r="183" spans="1:10" ht="33" customHeight="1" x14ac:dyDescent="0.25">
      <c r="A183" s="85" t="s">
        <v>332</v>
      </c>
      <c r="B183" s="296">
        <f>'A5 Technique'!D199</f>
        <v>0</v>
      </c>
      <c r="C183" s="296"/>
    </row>
    <row r="184" spans="1:10" ht="18" x14ac:dyDescent="0.25">
      <c r="A184" s="85" t="s">
        <v>333</v>
      </c>
      <c r="B184" s="296">
        <f>'A6 Technique'!D199</f>
        <v>0</v>
      </c>
      <c r="C184" s="29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Jarzouna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'A5 Exploitation'!A8:F8</f>
        <v>Jarzouna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'A5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'A5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'A5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8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57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57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57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57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57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57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57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57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8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57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57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57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Jarzouna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'A6 Exploitation'!A8:F8</f>
        <v>Jarzouna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'A6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'A6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'A6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8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57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57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57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57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57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57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57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57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8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57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57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57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Jarzouna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 t="s">
        <v>409</v>
      </c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 t="s">
        <v>424</v>
      </c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>
        <v>43159</v>
      </c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0.98523985239852396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43159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ht="49.5" x14ac:dyDescent="0.3">
      <c r="A24" s="55" t="s">
        <v>264</v>
      </c>
      <c r="B24" s="130">
        <v>1</v>
      </c>
      <c r="C24" s="131"/>
      <c r="D24" s="127" t="s">
        <v>418</v>
      </c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7</v>
      </c>
    </row>
    <row r="26" spans="1:8" x14ac:dyDescent="0.3">
      <c r="A26" s="5" t="s">
        <v>35</v>
      </c>
      <c r="B26" s="132"/>
      <c r="C26" s="133"/>
      <c r="D26" s="134">
        <f>D25/(COUNT(B21:C24)*2)</f>
        <v>0.875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95" t="s">
        <v>419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0.9375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43159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 t="s">
        <v>410</v>
      </c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 t="s">
        <v>411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68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43159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ht="17.25" customHeight="1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54.75" customHeight="1" x14ac:dyDescent="0.3">
      <c r="A136" s="70" t="s">
        <v>178</v>
      </c>
      <c r="B136" s="130">
        <v>1</v>
      </c>
      <c r="C136" s="130"/>
      <c r="D136" s="151" t="s">
        <v>408</v>
      </c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43159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425</v>
      </c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ht="99" x14ac:dyDescent="0.3">
      <c r="A178" s="4" t="s">
        <v>59</v>
      </c>
      <c r="B178" s="130">
        <v>0</v>
      </c>
      <c r="C178" s="130"/>
      <c r="D178" s="157" t="s">
        <v>421</v>
      </c>
      <c r="E178" s="95" t="s">
        <v>413</v>
      </c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0.9375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0.95161290322580649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43159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32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3" x14ac:dyDescent="0.3">
      <c r="A248" s="4" t="s">
        <v>182</v>
      </c>
      <c r="B248" s="130">
        <v>1</v>
      </c>
      <c r="C248" s="130"/>
      <c r="D248" s="137" t="s">
        <v>426</v>
      </c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1</v>
      </c>
      <c r="C254" s="131"/>
      <c r="D254" s="159" t="s">
        <v>412</v>
      </c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0.92307692307692313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76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0.97435897435897434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43159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43159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43159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43159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1.75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31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9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0">
        <v>2</v>
      </c>
      <c r="B435" s="310"/>
      <c r="C435" s="310"/>
      <c r="D435" s="310"/>
      <c r="E435" s="310"/>
      <c r="F435" s="310"/>
      <c r="G435" s="12"/>
    </row>
    <row r="436" spans="1:7" ht="36.7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43159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43159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43159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43159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43159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534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0.98523985239852396</v>
      </c>
    </row>
  </sheetData>
  <sheetProtection algorithmName="SHA-512" hashValue="XZFSLPyfeGdKR9CzRmCN2VEOBmg6s1yeOB0TsmzmxQmjfjEoVjFxjDSadxcyDKzC1u5Juj6WIvXf8kdcnmNVHA==" saltValue="rsrOZJlODtBFMsxUjkOtW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40:B542 B21:B24 B472:B476 B29:B37 B53:B60 B65:B83 B39:B40 B95:B99 B110:B116 B121:B138 B88:B93 B149:B153 B165:B171 B143:B147 B196:B200 B212:B221 B226:B243 B176:B194 B257:B261 B273:B284 B248:B255 B309:B313 B325:B332 B289:B307 B337:B348 B377:B382 B350:B352 B398:B405 B410:B416 B421:B425 B430:B434 B384:B385 B365:B372 B451:B456 B436:B438 B488:B492 B461:B470 B496:B497 B509:B511 B520:B53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386 B512 B498 B439 B353"/>
  </dataValidations>
  <pageMargins left="0.7" right="0.7" top="0.75" bottom="0.75" header="0.3" footer="0.3"/>
  <pageSetup paperSize="9" scale="36" orientation="portrait" r:id="rId1"/>
  <rowBreaks count="5" manualBreakCount="5">
    <brk id="85" max="6" man="1"/>
    <brk id="174" max="6" man="1"/>
    <brk id="267" max="6" man="1"/>
    <brk id="374" max="6" man="1"/>
    <brk id="481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90" zoomScaleNormal="90" zoomScaleSheetLayoutView="90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'A1 Exploitation'!A8:F8</f>
        <v>Jarzouna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 t="str">
        <f>'A1 Exploitation'!B9:F9</f>
        <v xml:space="preserve">M Dhia MECHLAOUI 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 t="str">
        <f>'A1 Exploitation'!B10:F10</f>
        <v>Directeur magasin et chefs rayons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'A1 Exploitation'!B11:F11</f>
        <v>43159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0.94811320754716977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414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0">
        <f>SUM(B17:C21)</f>
        <v>9</v>
      </c>
    </row>
    <row r="23" spans="1:7" x14ac:dyDescent="0.3">
      <c r="A23" s="330" t="s">
        <v>295</v>
      </c>
      <c r="B23" s="331"/>
      <c r="C23" s="332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8">
        <f>SUM(B26:C32)</f>
        <v>14</v>
      </c>
    </row>
    <row r="34" spans="1:7" x14ac:dyDescent="0.3">
      <c r="A34" s="330" t="s">
        <v>295</v>
      </c>
      <c r="B34" s="331"/>
      <c r="C34" s="332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8">
        <f>SUM(B37:C41)</f>
        <v>10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416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8">
        <f>SUM(B46:C51)</f>
        <v>12</v>
      </c>
    </row>
    <row r="53" spans="1:7" x14ac:dyDescent="0.3">
      <c r="A53" s="330" t="s">
        <v>295</v>
      </c>
      <c r="B53" s="331"/>
      <c r="C53" s="332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5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5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415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8">
        <f>SUM(B56:C62)</f>
        <v>14</v>
      </c>
    </row>
    <row r="64" spans="1:7" x14ac:dyDescent="0.3">
      <c r="A64" s="330" t="s">
        <v>295</v>
      </c>
      <c r="B64" s="331"/>
      <c r="C64" s="332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8">
        <f>SUM(B67:C83)</f>
        <v>34</v>
      </c>
    </row>
    <row r="85" spans="1:7" x14ac:dyDescent="0.3">
      <c r="A85" s="330" t="s">
        <v>295</v>
      </c>
      <c r="B85" s="331"/>
      <c r="C85" s="332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51" x14ac:dyDescent="0.4">
      <c r="A89" s="17" t="s">
        <v>272</v>
      </c>
      <c r="B89" s="110">
        <v>1</v>
      </c>
      <c r="C89" s="101"/>
      <c r="D89" s="95" t="s">
        <v>423</v>
      </c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8">
        <f>SUM(B88:C101)</f>
        <v>27</v>
      </c>
    </row>
    <row r="103" spans="1:7" x14ac:dyDescent="0.3">
      <c r="A103" s="330" t="s">
        <v>295</v>
      </c>
      <c r="B103" s="331"/>
      <c r="C103" s="332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8">
        <f>SUM(B122:C132)</f>
        <v>22</v>
      </c>
    </row>
    <row r="134" spans="1:7" x14ac:dyDescent="0.3">
      <c r="A134" s="330" t="s">
        <v>295</v>
      </c>
      <c r="B134" s="331"/>
      <c r="C134" s="332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8">
        <f>SUM(B137:C148)</f>
        <v>0</v>
      </c>
    </row>
    <row r="150" spans="1:7" x14ac:dyDescent="0.3">
      <c r="A150" s="330" t="s">
        <v>295</v>
      </c>
      <c r="B150" s="331"/>
      <c r="C150" s="332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66.75" x14ac:dyDescent="0.35">
      <c r="A156" s="40" t="s">
        <v>307</v>
      </c>
      <c r="B156" s="94">
        <v>0</v>
      </c>
      <c r="C156" s="120">
        <f>IF(B156=0, -5, "0")</f>
        <v>-5</v>
      </c>
      <c r="D156" s="95" t="s">
        <v>417</v>
      </c>
      <c r="E156" s="95" t="s">
        <v>422</v>
      </c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0">
        <f>SUM(B153:C160)</f>
        <v>9</v>
      </c>
    </row>
    <row r="162" spans="1:7" x14ac:dyDescent="0.3">
      <c r="A162" s="330" t="s">
        <v>295</v>
      </c>
      <c r="B162" s="331"/>
      <c r="C162" s="332"/>
      <c r="D162" s="33">
        <f>D161/(COUNT(B153:C160)*2)</f>
        <v>0.5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8">
        <f>SUM(B165:C168)</f>
        <v>6</v>
      </c>
    </row>
    <row r="170" spans="1:7" x14ac:dyDescent="0.3">
      <c r="A170" s="330" t="s">
        <v>295</v>
      </c>
      <c r="B170" s="331"/>
      <c r="C170" s="332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8">
        <f>SUM(B173:C176)</f>
        <v>8</v>
      </c>
    </row>
    <row r="178" spans="1:7" x14ac:dyDescent="0.3">
      <c r="A178" s="330" t="s">
        <v>295</v>
      </c>
      <c r="B178" s="331"/>
      <c r="C178" s="332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8">
        <f>SUM(B181:C185)</f>
        <v>10</v>
      </c>
    </row>
    <row r="187" spans="1:7" x14ac:dyDescent="0.3">
      <c r="A187" s="330" t="s">
        <v>295</v>
      </c>
      <c r="B187" s="331"/>
      <c r="C187" s="332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4</v>
      </c>
    </row>
    <row r="195" spans="1:6" x14ac:dyDescent="0.3">
      <c r="A195" s="330" t="s">
        <v>295</v>
      </c>
      <c r="B195" s="331"/>
      <c r="C195" s="332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3">
        <v>0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201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0.94811320754716977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7" orientation="portrait" r:id="rId1"/>
  <rowBreaks count="2" manualBreakCount="2">
    <brk id="85" max="6" man="1"/>
    <brk id="163" max="6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Jarzouna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47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47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47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'A2 Exploitation'!A8:F8</f>
        <v>Jarzouna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'A2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'A2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'A2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0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8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8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8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8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8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8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8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8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0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8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8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8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9" zoomScale="60" workbookViewId="0">
      <selection activeCell="D547" sqref="D547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Jarzouna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'A3 Exploitation'!A8:F8</f>
        <v>Jarzouna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'A3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'A3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'A3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92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91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91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91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91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91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91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91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91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92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91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91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91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Jarzouna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e">
        <f>#REF!</f>
        <v>#REF!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'A4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'A4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'A4 Exploitation'!A8:F8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45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4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4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4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4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4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4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4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4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45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4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4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4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Dr Mejed Heni-QLC</cp:lastModifiedBy>
  <cp:lastPrinted>2018-02-22T14:54:44Z</cp:lastPrinted>
  <dcterms:created xsi:type="dcterms:W3CDTF">2015-10-03T07:44:26Z</dcterms:created>
  <dcterms:modified xsi:type="dcterms:W3CDTF">2018-03-16T18:30:34Z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