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M Grombalia\2018\3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6" l="1"/>
  <c r="A7" i="37" s="1"/>
  <c r="A8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F543" i="40"/>
  <c r="E543" i="40"/>
  <c r="D543" i="40" s="1"/>
  <c r="B543" i="40" s="1"/>
  <c r="C542" i="40"/>
  <c r="A537" i="40"/>
  <c r="F532" i="40"/>
  <c r="E532" i="40"/>
  <c r="D532" i="40" s="1"/>
  <c r="B532" i="40" s="1"/>
  <c r="C530" i="40"/>
  <c r="C528" i="40"/>
  <c r="A517" i="40"/>
  <c r="F512" i="40"/>
  <c r="E512" i="40"/>
  <c r="D512" i="40" s="1"/>
  <c r="B512" i="40" s="1"/>
  <c r="D513" i="40" s="1"/>
  <c r="D514" i="40" s="1"/>
  <c r="A506" i="40"/>
  <c r="F498" i="40"/>
  <c r="E498" i="40"/>
  <c r="D498" i="40"/>
  <c r="B498" i="40" s="1"/>
  <c r="D499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D477" i="40" s="1"/>
  <c r="C455" i="40"/>
  <c r="D457" i="40" s="1"/>
  <c r="D458" i="40" s="1"/>
  <c r="A447" i="40"/>
  <c r="F439" i="40"/>
  <c r="E439" i="40"/>
  <c r="D439" i="40"/>
  <c r="B439" i="40" s="1"/>
  <c r="C438" i="40"/>
  <c r="C432" i="40"/>
  <c r="C431" i="40"/>
  <c r="D440" i="40" s="1"/>
  <c r="C425" i="40"/>
  <c r="C422" i="40"/>
  <c r="D426" i="40" s="1"/>
  <c r="D427" i="40" s="1"/>
  <c r="C415" i="40"/>
  <c r="C411" i="40"/>
  <c r="D417" i="40" s="1"/>
  <c r="D418" i="40" s="1"/>
  <c r="C405" i="40"/>
  <c r="C402" i="40"/>
  <c r="D406" i="40" s="1"/>
  <c r="D407" i="40" s="1"/>
  <c r="A394" i="40"/>
  <c r="F386" i="40"/>
  <c r="E386" i="40"/>
  <c r="D386" i="40"/>
  <c r="B386" i="40" s="1"/>
  <c r="C381" i="40"/>
  <c r="C378" i="40"/>
  <c r="C371" i="40"/>
  <c r="C369" i="40"/>
  <c r="C368" i="40"/>
  <c r="D373" i="40" s="1"/>
  <c r="D374" i="40" s="1"/>
  <c r="A361" i="40"/>
  <c r="F353" i="40"/>
  <c r="E353" i="40"/>
  <c r="D353" i="40"/>
  <c r="B353" i="40" s="1"/>
  <c r="C348" i="40"/>
  <c r="C344" i="40"/>
  <c r="C342" i="40"/>
  <c r="C340" i="40"/>
  <c r="D354" i="40" s="1"/>
  <c r="C331" i="40"/>
  <c r="D333" i="40" s="1"/>
  <c r="D334" i="40" s="1"/>
  <c r="A321" i="40"/>
  <c r="F313" i="40"/>
  <c r="E313" i="40"/>
  <c r="D313" i="40"/>
  <c r="B313" i="40" s="1"/>
  <c r="C304" i="40"/>
  <c r="C302" i="40"/>
  <c r="C297" i="40"/>
  <c r="C295" i="40"/>
  <c r="C294" i="40"/>
  <c r="C291" i="40"/>
  <c r="C282" i="40"/>
  <c r="C278" i="40"/>
  <c r="D285" i="40" s="1"/>
  <c r="D286" i="40" s="1"/>
  <c r="A269" i="40"/>
  <c r="F261" i="40"/>
  <c r="E261" i="40"/>
  <c r="D261" i="40"/>
  <c r="B261" i="40"/>
  <c r="C252" i="40"/>
  <c r="C251" i="40"/>
  <c r="C250" i="40"/>
  <c r="C249" i="40"/>
  <c r="D262" i="40" s="1"/>
  <c r="C240" i="40"/>
  <c r="C238" i="40"/>
  <c r="C235" i="40"/>
  <c r="C230" i="40"/>
  <c r="C227" i="40"/>
  <c r="D244" i="40" s="1"/>
  <c r="D245" i="40" s="1"/>
  <c r="C220" i="40"/>
  <c r="C219" i="40"/>
  <c r="D222" i="40" s="1"/>
  <c r="D223" i="40" s="1"/>
  <c r="A208" i="40"/>
  <c r="F200" i="40"/>
  <c r="E200" i="40"/>
  <c r="D200" i="40"/>
  <c r="B200" i="40"/>
  <c r="C194" i="40"/>
  <c r="C190" i="40"/>
  <c r="C186" i="40"/>
  <c r="C184" i="40"/>
  <c r="D201" i="40" s="1"/>
  <c r="D202" i="40" s="1"/>
  <c r="C182" i="40"/>
  <c r="C181" i="40"/>
  <c r="D172" i="40"/>
  <c r="D204" i="40" s="1"/>
  <c r="D205" i="40" s="1"/>
  <c r="C170" i="40"/>
  <c r="A161" i="40"/>
  <c r="F153" i="40"/>
  <c r="E153" i="40"/>
  <c r="D153" i="40" s="1"/>
  <c r="B153" i="40" s="1"/>
  <c r="C147" i="40"/>
  <c r="C145" i="40"/>
  <c r="C143" i="40"/>
  <c r="C138" i="40"/>
  <c r="C134" i="40"/>
  <c r="C132" i="40"/>
  <c r="C131" i="40"/>
  <c r="C129" i="40"/>
  <c r="D139" i="40" s="1"/>
  <c r="D140" i="40" s="1"/>
  <c r="C125" i="40"/>
  <c r="C115" i="40"/>
  <c r="D117" i="40" s="1"/>
  <c r="D118" i="40" s="1"/>
  <c r="A106" i="40"/>
  <c r="F99" i="40"/>
  <c r="E99" i="40"/>
  <c r="D99" i="40"/>
  <c r="B99" i="40" s="1"/>
  <c r="C91" i="40"/>
  <c r="C89" i="40"/>
  <c r="D100" i="40" s="1"/>
  <c r="D101" i="40" s="1"/>
  <c r="C82" i="40"/>
  <c r="C79" i="40"/>
  <c r="C74" i="40"/>
  <c r="C72" i="40"/>
  <c r="C69" i="40"/>
  <c r="C68" i="40"/>
  <c r="C65" i="40"/>
  <c r="D84" i="40" s="1"/>
  <c r="C59" i="40"/>
  <c r="D61" i="40" s="1"/>
  <c r="D62" i="40" s="1"/>
  <c r="A49" i="40"/>
  <c r="F41" i="40"/>
  <c r="E41" i="40"/>
  <c r="D41" i="40"/>
  <c r="D547" i="40" s="1"/>
  <c r="B41" i="40"/>
  <c r="D42" i="40" s="1"/>
  <c r="C35" i="40"/>
  <c r="C34" i="40"/>
  <c r="C30" i="40"/>
  <c r="D26" i="40"/>
  <c r="D25" i="40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D149" i="39" s="1"/>
  <c r="D150" i="39" s="1"/>
  <c r="C138" i="39"/>
  <c r="C132" i="39"/>
  <c r="C130" i="39"/>
  <c r="C128" i="39"/>
  <c r="C127" i="39"/>
  <c r="D133" i="39" s="1"/>
  <c r="D134" i="39" s="1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D84" i="39" s="1"/>
  <c r="D85" i="39" s="1"/>
  <c r="C75" i="39"/>
  <c r="C61" i="39"/>
  <c r="D63" i="39" s="1"/>
  <c r="D64" i="39" s="1"/>
  <c r="C60" i="39"/>
  <c r="C56" i="39"/>
  <c r="D52" i="39"/>
  <c r="D53" i="39" s="1"/>
  <c r="C51" i="39"/>
  <c r="C37" i="39"/>
  <c r="D42" i="39" s="1"/>
  <c r="D43" i="39" s="1"/>
  <c r="C26" i="39"/>
  <c r="D33" i="39" s="1"/>
  <c r="D34" i="39" s="1"/>
  <c r="D23" i="39"/>
  <c r="D22" i="39"/>
  <c r="B10" i="39"/>
  <c r="B9" i="39"/>
  <c r="B8" i="39"/>
  <c r="F543" i="38"/>
  <c r="D543" i="38" s="1"/>
  <c r="B543" i="38" s="1"/>
  <c r="E543" i="38"/>
  <c r="C542" i="38"/>
  <c r="D544" i="38" s="1"/>
  <c r="A537" i="38"/>
  <c r="F532" i="38"/>
  <c r="D532" i="38" s="1"/>
  <c r="B532" i="38" s="1"/>
  <c r="E532" i="38"/>
  <c r="C530" i="38"/>
  <c r="D533" i="38" s="1"/>
  <c r="D534" i="38" s="1"/>
  <c r="C528" i="38"/>
  <c r="A517" i="38"/>
  <c r="F512" i="38"/>
  <c r="E512" i="38"/>
  <c r="D512" i="38"/>
  <c r="B512" i="38"/>
  <c r="D513" i="38" s="1"/>
  <c r="D514" i="38" s="1"/>
  <c r="A506" i="38"/>
  <c r="D500" i="38"/>
  <c r="F498" i="38"/>
  <c r="E498" i="38"/>
  <c r="D498" i="38"/>
  <c r="B498" i="38" s="1"/>
  <c r="D499" i="38" s="1"/>
  <c r="C490" i="38"/>
  <c r="D493" i="38" s="1"/>
  <c r="D494" i="38" s="1"/>
  <c r="A484" i="38"/>
  <c r="F476" i="38"/>
  <c r="E476" i="38"/>
  <c r="D476" i="38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/>
  <c r="B439" i="38" s="1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D406" i="38" s="1"/>
  <c r="D407" i="38" s="1"/>
  <c r="A394" i="38"/>
  <c r="F386" i="38"/>
  <c r="E386" i="38"/>
  <c r="D386" i="38"/>
  <c r="B386" i="38" s="1"/>
  <c r="C381" i="38"/>
  <c r="C378" i="38"/>
  <c r="D387" i="38" s="1"/>
  <c r="D374" i="38"/>
  <c r="C371" i="38"/>
  <c r="C369" i="38"/>
  <c r="C368" i="38"/>
  <c r="D373" i="38" s="1"/>
  <c r="A361" i="38"/>
  <c r="F353" i="38"/>
  <c r="E353" i="38"/>
  <c r="D353" i="38" s="1"/>
  <c r="B353" i="38" s="1"/>
  <c r="C348" i="38"/>
  <c r="C344" i="38"/>
  <c r="C342" i="38"/>
  <c r="C340" i="38"/>
  <c r="C331" i="38"/>
  <c r="D333" i="38" s="1"/>
  <c r="D334" i="38" s="1"/>
  <c r="A321" i="38"/>
  <c r="F313" i="38"/>
  <c r="E313" i="38"/>
  <c r="D313" i="38" s="1"/>
  <c r="B313" i="38" s="1"/>
  <c r="C304" i="38"/>
  <c r="C302" i="38"/>
  <c r="C297" i="38"/>
  <c r="C295" i="38"/>
  <c r="C294" i="38"/>
  <c r="C291" i="38"/>
  <c r="D286" i="38"/>
  <c r="C282" i="38"/>
  <c r="C278" i="38"/>
  <c r="D285" i="38" s="1"/>
  <c r="A269" i="38"/>
  <c r="F261" i="38"/>
  <c r="E261" i="38"/>
  <c r="D261" i="38"/>
  <c r="B261" i="38" s="1"/>
  <c r="C252" i="38"/>
  <c r="C251" i="38"/>
  <c r="C250" i="38"/>
  <c r="C249" i="38"/>
  <c r="D262" i="38" s="1"/>
  <c r="C240" i="38"/>
  <c r="C238" i="38"/>
  <c r="C235" i="38"/>
  <c r="C230" i="38"/>
  <c r="C227" i="38"/>
  <c r="D223" i="38"/>
  <c r="C220" i="38"/>
  <c r="C219" i="38"/>
  <c r="D222" i="38" s="1"/>
  <c r="A208" i="38"/>
  <c r="F200" i="38"/>
  <c r="E200" i="38"/>
  <c r="D200" i="38"/>
  <c r="B200" i="38"/>
  <c r="C194" i="38"/>
  <c r="C190" i="38"/>
  <c r="C186" i="38"/>
  <c r="C184" i="38"/>
  <c r="D201" i="38" s="1"/>
  <c r="D202" i="38" s="1"/>
  <c r="C182" i="38"/>
  <c r="C181" i="38"/>
  <c r="D172" i="38"/>
  <c r="C170" i="38"/>
  <c r="A161" i="38"/>
  <c r="F153" i="38"/>
  <c r="E153" i="38"/>
  <c r="D153" i="38" s="1"/>
  <c r="B153" i="38" s="1"/>
  <c r="C147" i="38"/>
  <c r="C145" i="38"/>
  <c r="D154" i="38" s="1"/>
  <c r="D155" i="38" s="1"/>
  <c r="C143" i="38"/>
  <c r="C138" i="38"/>
  <c r="C134" i="38"/>
  <c r="C132" i="38"/>
  <c r="C131" i="38"/>
  <c r="D139" i="38" s="1"/>
  <c r="D140" i="38" s="1"/>
  <c r="C129" i="38"/>
  <c r="C125" i="38"/>
  <c r="C115" i="38"/>
  <c r="D117" i="38" s="1"/>
  <c r="D118" i="38" s="1"/>
  <c r="A106" i="38"/>
  <c r="F99" i="38"/>
  <c r="E99" i="38"/>
  <c r="D99" i="38"/>
  <c r="B99" i="38" s="1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D41" i="38" s="1"/>
  <c r="C35" i="38"/>
  <c r="C34" i="38"/>
  <c r="C30" i="38"/>
  <c r="D26" i="38"/>
  <c r="D25" i="38"/>
  <c r="A16" i="38"/>
  <c r="A8" i="38"/>
  <c r="A7" i="39" s="1"/>
  <c r="F197" i="32"/>
  <c r="E197" i="32"/>
  <c r="C191" i="32"/>
  <c r="D194" i="32" s="1"/>
  <c r="D186" i="32"/>
  <c r="D187" i="32" s="1"/>
  <c r="D178" i="32"/>
  <c r="D177" i="32"/>
  <c r="D169" i="32"/>
  <c r="D170" i="32" s="1"/>
  <c r="C165" i="32"/>
  <c r="C157" i="32"/>
  <c r="C156" i="32"/>
  <c r="C155" i="32"/>
  <c r="D149" i="32"/>
  <c r="D150" i="32" s="1"/>
  <c r="C145" i="32"/>
  <c r="C144" i="32"/>
  <c r="C138" i="32"/>
  <c r="C132" i="32"/>
  <c r="C130" i="32"/>
  <c r="C128" i="32"/>
  <c r="C127" i="32"/>
  <c r="D133" i="32" s="1"/>
  <c r="D134" i="32" s="1"/>
  <c r="C116" i="32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D84" i="32" s="1"/>
  <c r="D85" i="32" s="1"/>
  <c r="C75" i="32"/>
  <c r="C61" i="32"/>
  <c r="C60" i="32"/>
  <c r="C56" i="32"/>
  <c r="D63" i="32" s="1"/>
  <c r="D64" i="32" s="1"/>
  <c r="D52" i="32"/>
  <c r="D53" i="32" s="1"/>
  <c r="C51" i="32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E543" i="31"/>
  <c r="D543" i="31" s="1"/>
  <c r="B543" i="31" s="1"/>
  <c r="D544" i="31" s="1"/>
  <c r="C542" i="31"/>
  <c r="A537" i="31"/>
  <c r="F532" i="31"/>
  <c r="E532" i="31"/>
  <c r="D532" i="31" s="1"/>
  <c r="B532" i="31" s="1"/>
  <c r="C530" i="31"/>
  <c r="C528" i="31"/>
  <c r="A517" i="31"/>
  <c r="F512" i="31"/>
  <c r="D512" i="31" s="1"/>
  <c r="B512" i="31" s="1"/>
  <c r="D513" i="31" s="1"/>
  <c r="D514" i="31" s="1"/>
  <c r="E512" i="31"/>
  <c r="A506" i="31"/>
  <c r="F498" i="31"/>
  <c r="E498" i="31"/>
  <c r="D498" i="31" s="1"/>
  <c r="B498" i="31" s="1"/>
  <c r="D499" i="31" s="1"/>
  <c r="D493" i="31"/>
  <c r="D494" i="31" s="1"/>
  <c r="C490" i="31"/>
  <c r="A484" i="31"/>
  <c r="F476" i="31"/>
  <c r="E476" i="31"/>
  <c r="D476" i="31"/>
  <c r="B476" i="31"/>
  <c r="C469" i="31"/>
  <c r="C466" i="31"/>
  <c r="C465" i="31"/>
  <c r="C461" i="31"/>
  <c r="D477" i="31" s="1"/>
  <c r="D457" i="31"/>
  <c r="D458" i="31" s="1"/>
  <c r="C455" i="31"/>
  <c r="A447" i="31"/>
  <c r="F439" i="31"/>
  <c r="E439" i="31"/>
  <c r="D439" i="31" s="1"/>
  <c r="B439" i="31" s="1"/>
  <c r="D440" i="31" s="1"/>
  <c r="C438" i="31"/>
  <c r="C432" i="31"/>
  <c r="C431" i="31"/>
  <c r="C425" i="31"/>
  <c r="C422" i="31"/>
  <c r="D426" i="31" s="1"/>
  <c r="D427" i="31" s="1"/>
  <c r="C415" i="31"/>
  <c r="C411" i="31"/>
  <c r="D417" i="31" s="1"/>
  <c r="D418" i="31" s="1"/>
  <c r="C405" i="31"/>
  <c r="C402" i="31"/>
  <c r="D406" i="31" s="1"/>
  <c r="D407" i="31" s="1"/>
  <c r="A394" i="31"/>
  <c r="F386" i="31"/>
  <c r="E386" i="31"/>
  <c r="D386" i="31" s="1"/>
  <c r="B386" i="31" s="1"/>
  <c r="D387" i="31" s="1"/>
  <c r="C381" i="31"/>
  <c r="C378" i="31"/>
  <c r="D373" i="31"/>
  <c r="D374" i="31" s="1"/>
  <c r="C371" i="31"/>
  <c r="C369" i="31"/>
  <c r="C368" i="31"/>
  <c r="A361" i="31"/>
  <c r="F353" i="31"/>
  <c r="E353" i="31"/>
  <c r="D353" i="31" s="1"/>
  <c r="B353" i="31" s="1"/>
  <c r="C348" i="31"/>
  <c r="C344" i="31"/>
  <c r="C342" i="31"/>
  <c r="C340" i="31"/>
  <c r="D354" i="31" s="1"/>
  <c r="D333" i="31"/>
  <c r="D334" i="31" s="1"/>
  <c r="C331" i="31"/>
  <c r="A321" i="31"/>
  <c r="F313" i="31"/>
  <c r="E313" i="31"/>
  <c r="D313" i="31" s="1"/>
  <c r="B313" i="31" s="1"/>
  <c r="C304" i="31"/>
  <c r="C302" i="31"/>
  <c r="C297" i="31"/>
  <c r="C295" i="31"/>
  <c r="C294" i="31"/>
  <c r="C291" i="31"/>
  <c r="D314" i="31" s="1"/>
  <c r="C282" i="31"/>
  <c r="C278" i="31"/>
  <c r="D285" i="31" s="1"/>
  <c r="D286" i="31" s="1"/>
  <c r="A269" i="31"/>
  <c r="F261" i="31"/>
  <c r="E261" i="31"/>
  <c r="D261" i="31"/>
  <c r="B261" i="31" s="1"/>
  <c r="C252" i="31"/>
  <c r="C251" i="31"/>
  <c r="C250" i="31"/>
  <c r="C249" i="31"/>
  <c r="D262" i="31" s="1"/>
  <c r="C240" i="31"/>
  <c r="C238" i="31"/>
  <c r="C235" i="31"/>
  <c r="C230" i="31"/>
  <c r="C227" i="31"/>
  <c r="D244" i="31" s="1"/>
  <c r="D245" i="31" s="1"/>
  <c r="C220" i="31"/>
  <c r="C219" i="31"/>
  <c r="D222" i="31" s="1"/>
  <c r="D223" i="31" s="1"/>
  <c r="A208" i="31"/>
  <c r="F200" i="31"/>
  <c r="E200" i="31"/>
  <c r="D200" i="31"/>
  <c r="B200" i="31" s="1"/>
  <c r="C194" i="31"/>
  <c r="C190" i="31"/>
  <c r="C186" i="31"/>
  <c r="C184" i="31"/>
  <c r="C182" i="31"/>
  <c r="C181" i="31"/>
  <c r="C170" i="31"/>
  <c r="D172" i="31" s="1"/>
  <c r="A161" i="31"/>
  <c r="F153" i="31"/>
  <c r="D153" i="31" s="1"/>
  <c r="B153" i="31" s="1"/>
  <c r="E153" i="31"/>
  <c r="C147" i="31"/>
  <c r="C145" i="31"/>
  <c r="C143" i="31"/>
  <c r="D154" i="31" s="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D84" i="31" s="1"/>
  <c r="C65" i="31"/>
  <c r="C59" i="31"/>
  <c r="D61" i="31" s="1"/>
  <c r="D62" i="31" s="1"/>
  <c r="A49" i="31"/>
  <c r="F41" i="31"/>
  <c r="E41" i="31"/>
  <c r="D41" i="31"/>
  <c r="B41" i="31" s="1"/>
  <c r="C35" i="31"/>
  <c r="C34" i="31"/>
  <c r="C30" i="31"/>
  <c r="D42" i="31" s="1"/>
  <c r="D25" i="31"/>
  <c r="D26" i="31" s="1"/>
  <c r="A16" i="31"/>
  <c r="A8" i="31"/>
  <c r="F197" i="25"/>
  <c r="D197" i="25" s="1"/>
  <c r="E197" i="25"/>
  <c r="D194" i="25"/>
  <c r="C191" i="25"/>
  <c r="D187" i="25"/>
  <c r="D186" i="25"/>
  <c r="D178" i="25"/>
  <c r="D177" i="25"/>
  <c r="C165" i="25"/>
  <c r="D169" i="25" s="1"/>
  <c r="D170" i="25" s="1"/>
  <c r="C157" i="25"/>
  <c r="C156" i="25"/>
  <c r="D161" i="25" s="1"/>
  <c r="D162" i="25" s="1"/>
  <c r="C155" i="25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D118" i="25" s="1"/>
  <c r="D119" i="25" s="1"/>
  <c r="C112" i="25"/>
  <c r="C100" i="25"/>
  <c r="C99" i="25"/>
  <c r="C94" i="25"/>
  <c r="C93" i="25"/>
  <c r="D102" i="25" s="1"/>
  <c r="D103" i="25" s="1"/>
  <c r="C82" i="25"/>
  <c r="C80" i="25"/>
  <c r="C77" i="25"/>
  <c r="C76" i="25"/>
  <c r="C75" i="25"/>
  <c r="D84" i="25" s="1"/>
  <c r="D85" i="25" s="1"/>
  <c r="D63" i="25"/>
  <c r="D64" i="25" s="1"/>
  <c r="C61" i="25"/>
  <c r="C60" i="25"/>
  <c r="C56" i="25"/>
  <c r="C51" i="25"/>
  <c r="D52" i="25" s="1"/>
  <c r="D53" i="25" s="1"/>
  <c r="D42" i="25"/>
  <c r="D43" i="25" s="1"/>
  <c r="C37" i="25"/>
  <c r="C26" i="25"/>
  <c r="D33" i="25" s="1"/>
  <c r="D34" i="25" s="1"/>
  <c r="D22" i="25"/>
  <c r="D23" i="25" s="1"/>
  <c r="B10" i="25"/>
  <c r="B9" i="25"/>
  <c r="B8" i="25"/>
  <c r="F543" i="33"/>
  <c r="E543" i="33"/>
  <c r="D543" i="33" s="1"/>
  <c r="B543" i="33" s="1"/>
  <c r="D544" i="33" s="1"/>
  <c r="C542" i="33"/>
  <c r="A537" i="33"/>
  <c r="F532" i="33"/>
  <c r="E532" i="33"/>
  <c r="D532" i="33" s="1"/>
  <c r="B532" i="33" s="1"/>
  <c r="D533" i="33" s="1"/>
  <c r="D534" i="33" s="1"/>
  <c r="C530" i="33"/>
  <c r="C528" i="33"/>
  <c r="A517" i="33"/>
  <c r="F512" i="33"/>
  <c r="E512" i="33"/>
  <c r="D512" i="33"/>
  <c r="B512" i="33" s="1"/>
  <c r="D513" i="33" s="1"/>
  <c r="D514" i="33" s="1"/>
  <c r="A506" i="33"/>
  <c r="F498" i="33"/>
  <c r="E498" i="33"/>
  <c r="D498" i="33" s="1"/>
  <c r="B498" i="33" s="1"/>
  <c r="D499" i="33" s="1"/>
  <c r="D493" i="33"/>
  <c r="D494" i="33" s="1"/>
  <c r="C490" i="33"/>
  <c r="A484" i="33"/>
  <c r="F476" i="33"/>
  <c r="E476" i="33"/>
  <c r="D476" i="33"/>
  <c r="B476" i="33"/>
  <c r="C469" i="33"/>
  <c r="C466" i="33"/>
  <c r="C465" i="33"/>
  <c r="C461" i="33"/>
  <c r="D477" i="33" s="1"/>
  <c r="D457" i="33"/>
  <c r="D458" i="33" s="1"/>
  <c r="C455" i="33"/>
  <c r="A447" i="33"/>
  <c r="F439" i="33"/>
  <c r="E439" i="33"/>
  <c r="D439" i="33" s="1"/>
  <c r="B439" i="33" s="1"/>
  <c r="C438" i="33"/>
  <c r="C432" i="33"/>
  <c r="D440" i="33" s="1"/>
  <c r="C431" i="33"/>
  <c r="C425" i="33"/>
  <c r="C422" i="33"/>
  <c r="D426" i="33" s="1"/>
  <c r="D427" i="33" s="1"/>
  <c r="C415" i="33"/>
  <c r="C411" i="33"/>
  <c r="D417" i="33" s="1"/>
  <c r="D418" i="33" s="1"/>
  <c r="C405" i="33"/>
  <c r="C402" i="33"/>
  <c r="D406" i="33" s="1"/>
  <c r="D407" i="33" s="1"/>
  <c r="A394" i="33"/>
  <c r="F386" i="33"/>
  <c r="E386" i="33"/>
  <c r="D386" i="33" s="1"/>
  <c r="B386" i="33" s="1"/>
  <c r="C381" i="33"/>
  <c r="C378" i="33"/>
  <c r="D387" i="33" s="1"/>
  <c r="C371" i="33"/>
  <c r="C369" i="33"/>
  <c r="D373" i="33" s="1"/>
  <c r="D374" i="33" s="1"/>
  <c r="C368" i="33"/>
  <c r="A361" i="33"/>
  <c r="F353" i="33"/>
  <c r="E353" i="33"/>
  <c r="D353" i="33" s="1"/>
  <c r="B353" i="33" s="1"/>
  <c r="C348" i="33"/>
  <c r="C344" i="33"/>
  <c r="C342" i="33"/>
  <c r="C340" i="33"/>
  <c r="D354" i="33" s="1"/>
  <c r="D333" i="33"/>
  <c r="D334" i="33" s="1"/>
  <c r="C331" i="33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D244" i="33" s="1"/>
  <c r="D245" i="33" s="1"/>
  <c r="C220" i="33"/>
  <c r="C219" i="33"/>
  <c r="D222" i="33" s="1"/>
  <c r="D223" i="33" s="1"/>
  <c r="A208" i="33"/>
  <c r="F200" i="33"/>
  <c r="E200" i="33"/>
  <c r="D200" i="33"/>
  <c r="B200" i="33" s="1"/>
  <c r="C194" i="33"/>
  <c r="C190" i="33"/>
  <c r="C186" i="33"/>
  <c r="C184" i="33"/>
  <c r="C182" i="33"/>
  <c r="C181" i="33"/>
  <c r="D173" i="33"/>
  <c r="C170" i="33"/>
  <c r="D172" i="33" s="1"/>
  <c r="A161" i="33"/>
  <c r="F153" i="33"/>
  <c r="D153" i="33" s="1"/>
  <c r="B153" i="33" s="1"/>
  <c r="E153" i="33"/>
  <c r="C147" i="33"/>
  <c r="C145" i="33"/>
  <c r="C143" i="33"/>
  <c r="D154" i="33" s="1"/>
  <c r="C138" i="33"/>
  <c r="C134" i="33"/>
  <c r="C132" i="33"/>
  <c r="C131" i="33"/>
  <c r="D139" i="33" s="1"/>
  <c r="D140" i="33" s="1"/>
  <c r="C129" i="33"/>
  <c r="C125" i="33"/>
  <c r="D117" i="33"/>
  <c r="D118" i="33" s="1"/>
  <c r="C115" i="33"/>
  <c r="A106" i="33"/>
  <c r="F99" i="33"/>
  <c r="E99" i="33"/>
  <c r="D99" i="33" s="1"/>
  <c r="B99" i="33" s="1"/>
  <c r="C91" i="33"/>
  <c r="C89" i="33"/>
  <c r="C82" i="33"/>
  <c r="C79" i="33"/>
  <c r="C74" i="33"/>
  <c r="C72" i="33"/>
  <c r="C69" i="33"/>
  <c r="C68" i="33"/>
  <c r="D84" i="33" s="1"/>
  <c r="D85" i="33" s="1"/>
  <c r="C65" i="33"/>
  <c r="C59" i="33"/>
  <c r="D61" i="33" s="1"/>
  <c r="D62" i="33" s="1"/>
  <c r="A49" i="33"/>
  <c r="F41" i="33"/>
  <c r="E41" i="33"/>
  <c r="D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7" i="35"/>
  <c r="D186" i="35"/>
  <c r="D177" i="35"/>
  <c r="D178" i="35" s="1"/>
  <c r="D170" i="35"/>
  <c r="D169" i="35"/>
  <c r="C165" i="35"/>
  <c r="C157" i="35"/>
  <c r="C156" i="35"/>
  <c r="C155" i="35"/>
  <c r="D161" i="35" s="1"/>
  <c r="D162" i="35" s="1"/>
  <c r="C145" i="35"/>
  <c r="C144" i="35"/>
  <c r="C138" i="35"/>
  <c r="D149" i="35" s="1"/>
  <c r="D150" i="35" s="1"/>
  <c r="C132" i="35"/>
  <c r="C130" i="35"/>
  <c r="C128" i="35"/>
  <c r="C127" i="35"/>
  <c r="D133" i="35" s="1"/>
  <c r="D134" i="35" s="1"/>
  <c r="D118" i="35"/>
  <c r="D119" i="35" s="1"/>
  <c r="C116" i="35"/>
  <c r="C115" i="35"/>
  <c r="C112" i="35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C51" i="35"/>
  <c r="D52" i="35" s="1"/>
  <c r="D53" i="35" s="1"/>
  <c r="D43" i="35"/>
  <c r="C37" i="35"/>
  <c r="D42" i="35" s="1"/>
  <c r="D33" i="35"/>
  <c r="D34" i="35" s="1"/>
  <c r="C26" i="35"/>
  <c r="D22" i="35"/>
  <c r="D23" i="35" s="1"/>
  <c r="B10" i="35"/>
  <c r="B9" i="35"/>
  <c r="B8" i="35"/>
  <c r="F543" i="43"/>
  <c r="E543" i="43"/>
  <c r="D543" i="43" s="1"/>
  <c r="B543" i="43" s="1"/>
  <c r="C542" i="43"/>
  <c r="A537" i="43"/>
  <c r="F532" i="43"/>
  <c r="E532" i="43"/>
  <c r="D532" i="43" s="1"/>
  <c r="B532" i="43" s="1"/>
  <c r="C530" i="43"/>
  <c r="C528" i="43"/>
  <c r="A517" i="43"/>
  <c r="F512" i="43"/>
  <c r="E512" i="43"/>
  <c r="A506" i="43"/>
  <c r="F498" i="43"/>
  <c r="D498" i="43" s="1"/>
  <c r="B498" i="43" s="1"/>
  <c r="D499" i="43" s="1"/>
  <c r="E498" i="43"/>
  <c r="D493" i="43"/>
  <c r="D494" i="43" s="1"/>
  <c r="C490" i="43"/>
  <c r="A484" i="43"/>
  <c r="F476" i="43"/>
  <c r="E476" i="43"/>
  <c r="D476" i="43"/>
  <c r="B476" i="43"/>
  <c r="C469" i="43"/>
  <c r="C466" i="43"/>
  <c r="C465" i="43"/>
  <c r="C461" i="43"/>
  <c r="D477" i="43" s="1"/>
  <c r="D457" i="43"/>
  <c r="D458" i="43" s="1"/>
  <c r="C455" i="43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D417" i="43" s="1"/>
  <c r="D418" i="43" s="1"/>
  <c r="C411" i="43"/>
  <c r="C405" i="43"/>
  <c r="D406" i="43" s="1"/>
  <c r="D407" i="43" s="1"/>
  <c r="C402" i="43"/>
  <c r="A394" i="43"/>
  <c r="F386" i="43"/>
  <c r="E386" i="43"/>
  <c r="D386" i="43" s="1"/>
  <c r="B386" i="43" s="1"/>
  <c r="C381" i="43"/>
  <c r="C378" i="43"/>
  <c r="C371" i="43"/>
  <c r="C369" i="43"/>
  <c r="D373" i="43" s="1"/>
  <c r="D374" i="43" s="1"/>
  <c r="C368" i="43"/>
  <c r="A361" i="43"/>
  <c r="F353" i="43"/>
  <c r="E353" i="43"/>
  <c r="D353" i="43" s="1"/>
  <c r="B353" i="43" s="1"/>
  <c r="C348" i="43"/>
  <c r="C344" i="43"/>
  <c r="C342" i="43"/>
  <c r="C340" i="43"/>
  <c r="D354" i="43" s="1"/>
  <c r="D333" i="43"/>
  <c r="D334" i="43" s="1"/>
  <c r="C331" i="43"/>
  <c r="A321" i="43"/>
  <c r="F313" i="43"/>
  <c r="E313" i="43"/>
  <c r="D313" i="43" s="1"/>
  <c r="B313" i="43" s="1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 s="1"/>
  <c r="C194" i="43"/>
  <c r="C190" i="43"/>
  <c r="C186" i="43"/>
  <c r="C184" i="43"/>
  <c r="C182" i="43"/>
  <c r="C181" i="43"/>
  <c r="C170" i="43"/>
  <c r="D172" i="43" s="1"/>
  <c r="A161" i="43"/>
  <c r="F153" i="43"/>
  <c r="D153" i="43" s="1"/>
  <c r="B153" i="43" s="1"/>
  <c r="E153" i="43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D84" i="43" s="1"/>
  <c r="C65" i="43"/>
  <c r="C59" i="43"/>
  <c r="D61" i="43" s="1"/>
  <c r="D62" i="43" s="1"/>
  <c r="A49" i="43"/>
  <c r="F41" i="43"/>
  <c r="E41" i="43"/>
  <c r="D41" i="43"/>
  <c r="C35" i="43"/>
  <c r="C34" i="43"/>
  <c r="C30" i="43"/>
  <c r="D25" i="43"/>
  <c r="D26" i="43" s="1"/>
  <c r="A16" i="43"/>
  <c r="A7" i="35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D406" i="36" s="1"/>
  <c r="A394" i="36"/>
  <c r="C381" i="36"/>
  <c r="C378" i="36"/>
  <c r="C371" i="36"/>
  <c r="C369" i="36"/>
  <c r="C368" i="36"/>
  <c r="D373" i="36" s="1"/>
  <c r="D374" i="36" s="1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D285" i="36"/>
  <c r="D286" i="36" s="1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42" i="36" s="1"/>
  <c r="D43" i="36" s="1"/>
  <c r="D25" i="36"/>
  <c r="A16" i="36"/>
  <c r="J178" i="29"/>
  <c r="J169" i="29"/>
  <c r="B165" i="29"/>
  <c r="B163" i="29"/>
  <c r="J160" i="29"/>
  <c r="B156" i="29"/>
  <c r="B155" i="29"/>
  <c r="B154" i="29"/>
  <c r="B153" i="29"/>
  <c r="J150" i="29"/>
  <c r="J141" i="29"/>
  <c r="J132" i="29"/>
  <c r="J123" i="29"/>
  <c r="J114" i="29"/>
  <c r="J105" i="29"/>
  <c r="J96" i="29"/>
  <c r="J87" i="29"/>
  <c r="B84" i="29"/>
  <c r="J78" i="29"/>
  <c r="J69" i="29"/>
  <c r="J60" i="29"/>
  <c r="J51" i="29"/>
  <c r="B48" i="29"/>
  <c r="J42" i="29"/>
  <c r="J33" i="29"/>
  <c r="J23" i="29"/>
  <c r="D262" i="43" l="1"/>
  <c r="D85" i="43"/>
  <c r="D102" i="43"/>
  <c r="D103" i="43" s="1"/>
  <c r="B62" i="29" s="1"/>
  <c r="D355" i="43"/>
  <c r="D357" i="43"/>
  <c r="D358" i="43" s="1"/>
  <c r="B107" i="29" s="1"/>
  <c r="D154" i="43"/>
  <c r="D173" i="43"/>
  <c r="D478" i="43"/>
  <c r="D480" i="43"/>
  <c r="D481" i="43" s="1"/>
  <c r="B134" i="29" s="1"/>
  <c r="D314" i="43"/>
  <c r="D502" i="43"/>
  <c r="D503" i="43" s="1"/>
  <c r="B143" i="29" s="1"/>
  <c r="D500" i="43"/>
  <c r="D547" i="43"/>
  <c r="B44" i="29" s="1"/>
  <c r="D100" i="43"/>
  <c r="D101" i="43" s="1"/>
  <c r="D201" i="43"/>
  <c r="D202" i="43" s="1"/>
  <c r="D387" i="43"/>
  <c r="D440" i="43"/>
  <c r="D262" i="33"/>
  <c r="D480" i="33"/>
  <c r="D481" i="33" s="1"/>
  <c r="B135" i="29" s="1"/>
  <c r="D478" i="33"/>
  <c r="D545" i="33"/>
  <c r="B172" i="29" s="1"/>
  <c r="D45" i="31"/>
  <c r="D46" i="31" s="1"/>
  <c r="B55" i="29" s="1"/>
  <c r="D43" i="31"/>
  <c r="D157" i="31"/>
  <c r="D158" i="31" s="1"/>
  <c r="B73" i="29" s="1"/>
  <c r="D155" i="31"/>
  <c r="D201" i="31"/>
  <c r="D202" i="31" s="1"/>
  <c r="D265" i="31"/>
  <c r="D266" i="31" s="1"/>
  <c r="B91" i="29" s="1"/>
  <c r="D263" i="31"/>
  <c r="D533" i="31"/>
  <c r="D534" i="31" s="1"/>
  <c r="B164" i="29" s="1"/>
  <c r="D195" i="32"/>
  <c r="D161" i="37"/>
  <c r="D162" i="37" s="1"/>
  <c r="B41" i="33"/>
  <c r="D547" i="33"/>
  <c r="B45" i="29" s="1"/>
  <c r="D157" i="33"/>
  <c r="D158" i="33" s="1"/>
  <c r="B72" i="29" s="1"/>
  <c r="D155" i="33"/>
  <c r="D390" i="33"/>
  <c r="D391" i="33" s="1"/>
  <c r="B117" i="29" s="1"/>
  <c r="D388" i="33"/>
  <c r="D443" i="33"/>
  <c r="D444" i="33" s="1"/>
  <c r="B126" i="29" s="1"/>
  <c r="D441" i="33"/>
  <c r="D85" i="31"/>
  <c r="D357" i="31"/>
  <c r="D358" i="31" s="1"/>
  <c r="B109" i="29" s="1"/>
  <c r="D355" i="31"/>
  <c r="D263" i="38"/>
  <c r="D533" i="36"/>
  <c r="D534" i="36" s="1"/>
  <c r="B161" i="29" s="1"/>
  <c r="D544" i="43"/>
  <c r="D42" i="33"/>
  <c r="D100" i="33"/>
  <c r="D101" i="33" s="1"/>
  <c r="D102" i="33"/>
  <c r="D103" i="33" s="1"/>
  <c r="B63" i="29" s="1"/>
  <c r="D198" i="25"/>
  <c r="D199" i="25" s="1"/>
  <c r="D204" i="31"/>
  <c r="D205" i="31" s="1"/>
  <c r="B82" i="29" s="1"/>
  <c r="D173" i="31"/>
  <c r="D317" i="31"/>
  <c r="D318" i="31" s="1"/>
  <c r="B100" i="29" s="1"/>
  <c r="D315" i="31"/>
  <c r="D390" i="31"/>
  <c r="D391" i="31" s="1"/>
  <c r="B118" i="29" s="1"/>
  <c r="D388" i="31"/>
  <c r="D443" i="31"/>
  <c r="D444" i="31" s="1"/>
  <c r="B127" i="29" s="1"/>
  <c r="D441" i="31"/>
  <c r="D502" i="31"/>
  <c r="D503" i="31" s="1"/>
  <c r="B145" i="29" s="1"/>
  <c r="D500" i="31"/>
  <c r="D545" i="31"/>
  <c r="B173" i="29" s="1"/>
  <c r="D547" i="38"/>
  <c r="B47" i="29" s="1"/>
  <c r="B41" i="38"/>
  <c r="D42" i="38" s="1"/>
  <c r="B41" i="43"/>
  <c r="D42" i="43" s="1"/>
  <c r="D512" i="43"/>
  <c r="B512" i="43" s="1"/>
  <c r="D513" i="43" s="1"/>
  <c r="D514" i="43" s="1"/>
  <c r="B152" i="29" s="1"/>
  <c r="D533" i="43"/>
  <c r="D534" i="43" s="1"/>
  <c r="B162" i="29" s="1"/>
  <c r="D63" i="35"/>
  <c r="D64" i="35" s="1"/>
  <c r="D198" i="35"/>
  <c r="D199" i="35" s="1"/>
  <c r="D195" i="35"/>
  <c r="D201" i="33"/>
  <c r="D202" i="33" s="1"/>
  <c r="D314" i="33"/>
  <c r="D357" i="33"/>
  <c r="D358" i="33" s="1"/>
  <c r="B108" i="29" s="1"/>
  <c r="D355" i="33"/>
  <c r="D502" i="33"/>
  <c r="D503" i="33" s="1"/>
  <c r="B144" i="29" s="1"/>
  <c r="D500" i="33"/>
  <c r="D100" i="31"/>
  <c r="D101" i="31" s="1"/>
  <c r="D480" i="31"/>
  <c r="D481" i="31" s="1"/>
  <c r="B136" i="29" s="1"/>
  <c r="D478" i="31"/>
  <c r="D547" i="31"/>
  <c r="B46" i="29" s="1"/>
  <c r="D157" i="38"/>
  <c r="D158" i="38" s="1"/>
  <c r="B74" i="29" s="1"/>
  <c r="D204" i="38"/>
  <c r="D205" i="38" s="1"/>
  <c r="B83" i="29" s="1"/>
  <c r="D387" i="40"/>
  <c r="D443" i="40"/>
  <c r="D444" i="40" s="1"/>
  <c r="B129" i="29" s="1"/>
  <c r="D441" i="40"/>
  <c r="D480" i="40"/>
  <c r="D481" i="40" s="1"/>
  <c r="B138" i="29" s="1"/>
  <c r="D478" i="40"/>
  <c r="D533" i="40"/>
  <c r="D534" i="40" s="1"/>
  <c r="B166" i="29" s="1"/>
  <c r="D197" i="35"/>
  <c r="D161" i="32"/>
  <c r="D162" i="32" s="1"/>
  <c r="D197" i="32"/>
  <c r="D173" i="38"/>
  <c r="D314" i="38"/>
  <c r="D390" i="38"/>
  <c r="D391" i="38" s="1"/>
  <c r="B119" i="29" s="1"/>
  <c r="D502" i="38"/>
  <c r="D503" i="38" s="1"/>
  <c r="B146" i="29" s="1"/>
  <c r="D545" i="38"/>
  <c r="B174" i="29" s="1"/>
  <c r="D198" i="39"/>
  <c r="D199" i="39" s="1"/>
  <c r="D195" i="39"/>
  <c r="D102" i="40"/>
  <c r="D103" i="40" s="1"/>
  <c r="B66" i="29" s="1"/>
  <c r="D85" i="40"/>
  <c r="D357" i="40"/>
  <c r="D358" i="40" s="1"/>
  <c r="B111" i="29" s="1"/>
  <c r="D355" i="40"/>
  <c r="D502" i="40"/>
  <c r="D503" i="40" s="1"/>
  <c r="B147" i="29" s="1"/>
  <c r="D500" i="40"/>
  <c r="D544" i="40"/>
  <c r="D198" i="41"/>
  <c r="D199" i="41" s="1"/>
  <c r="D195" i="41"/>
  <c r="D84" i="38"/>
  <c r="D100" i="38"/>
  <c r="D101" i="38" s="1"/>
  <c r="D244" i="38"/>
  <c r="D245" i="38" s="1"/>
  <c r="D388" i="38"/>
  <c r="D440" i="38"/>
  <c r="D154" i="40"/>
  <c r="D314" i="40"/>
  <c r="D195" i="25"/>
  <c r="D118" i="32"/>
  <c r="D119" i="32" s="1"/>
  <c r="D354" i="38"/>
  <c r="D477" i="38"/>
  <c r="D45" i="40"/>
  <c r="D46" i="40" s="1"/>
  <c r="B57" i="29" s="1"/>
  <c r="D43" i="40"/>
  <c r="D265" i="40"/>
  <c r="D266" i="40" s="1"/>
  <c r="B93" i="29" s="1"/>
  <c r="D263" i="40"/>
  <c r="D173" i="40"/>
  <c r="D149" i="37"/>
  <c r="D150" i="37" s="1"/>
  <c r="D133" i="37"/>
  <c r="D134" i="37" s="1"/>
  <c r="D118" i="37"/>
  <c r="D119" i="37" s="1"/>
  <c r="D102" i="37"/>
  <c r="D103" i="37" s="1"/>
  <c r="D84" i="37"/>
  <c r="D85" i="37" s="1"/>
  <c r="D63" i="37"/>
  <c r="D64" i="37" s="1"/>
  <c r="D23" i="37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7" i="36"/>
  <c r="D387" i="36"/>
  <c r="D388" i="36" s="1"/>
  <c r="D354" i="36"/>
  <c r="D355" i="36" s="1"/>
  <c r="D334" i="36"/>
  <c r="D314" i="36"/>
  <c r="D315" i="36" s="1"/>
  <c r="D262" i="36"/>
  <c r="D263" i="36" s="1"/>
  <c r="D244" i="36"/>
  <c r="D245" i="36" s="1"/>
  <c r="D222" i="36"/>
  <c r="D201" i="36"/>
  <c r="D202" i="36" s="1"/>
  <c r="D173" i="36"/>
  <c r="D154" i="36"/>
  <c r="D155" i="36" s="1"/>
  <c r="D139" i="36"/>
  <c r="D140" i="36" s="1"/>
  <c r="D100" i="36"/>
  <c r="D101" i="36" s="1"/>
  <c r="D84" i="36"/>
  <c r="D85" i="36" s="1"/>
  <c r="D45" i="36"/>
  <c r="D46" i="36" s="1"/>
  <c r="B52" i="29" s="1"/>
  <c r="D26" i="36"/>
  <c r="D45" i="43" l="1"/>
  <c r="D46" i="43" s="1"/>
  <c r="B53" i="29" s="1"/>
  <c r="D43" i="43"/>
  <c r="D480" i="38"/>
  <c r="D481" i="38" s="1"/>
  <c r="B137" i="29" s="1"/>
  <c r="D478" i="38"/>
  <c r="D317" i="40"/>
  <c r="D318" i="40" s="1"/>
  <c r="B102" i="29" s="1"/>
  <c r="D315" i="40"/>
  <c r="D357" i="38"/>
  <c r="D358" i="38" s="1"/>
  <c r="B110" i="29" s="1"/>
  <c r="D355" i="38"/>
  <c r="D155" i="40"/>
  <c r="D157" i="40"/>
  <c r="D158" i="40" s="1"/>
  <c r="B75" i="29" s="1"/>
  <c r="D545" i="40"/>
  <c r="B175" i="29" s="1"/>
  <c r="B11" i="39"/>
  <c r="B183" i="29"/>
  <c r="B11" i="25"/>
  <c r="B181" i="29"/>
  <c r="D545" i="43"/>
  <c r="B171" i="29" s="1"/>
  <c r="D204" i="33"/>
  <c r="D205" i="33" s="1"/>
  <c r="B81" i="29" s="1"/>
  <c r="D315" i="43"/>
  <c r="D317" i="43"/>
  <c r="D318" i="43" s="1"/>
  <c r="B98" i="29" s="1"/>
  <c r="D204" i="43"/>
  <c r="D205" i="43" s="1"/>
  <c r="B80" i="29" s="1"/>
  <c r="D443" i="38"/>
  <c r="D441" i="38"/>
  <c r="D441" i="43"/>
  <c r="D443" i="43"/>
  <c r="D444" i="43" s="1"/>
  <c r="B125" i="29" s="1"/>
  <c r="D157" i="43"/>
  <c r="D158" i="43" s="1"/>
  <c r="B71" i="29" s="1"/>
  <c r="D155" i="43"/>
  <c r="D85" i="38"/>
  <c r="D102" i="38"/>
  <c r="D103" i="38" s="1"/>
  <c r="B65" i="29" s="1"/>
  <c r="D317" i="38"/>
  <c r="D318" i="38" s="1"/>
  <c r="B101" i="29" s="1"/>
  <c r="D315" i="38"/>
  <c r="B180" i="29"/>
  <c r="B11" i="35"/>
  <c r="D315" i="33"/>
  <c r="D317" i="33"/>
  <c r="D318" i="33" s="1"/>
  <c r="B99" i="29" s="1"/>
  <c r="D45" i="38"/>
  <c r="D46" i="38" s="1"/>
  <c r="B56" i="29" s="1"/>
  <c r="D43" i="38"/>
  <c r="D198" i="32"/>
  <c r="D199" i="32" s="1"/>
  <c r="D388" i="43"/>
  <c r="D390" i="43"/>
  <c r="D391" i="43" s="1"/>
  <c r="B116" i="29" s="1"/>
  <c r="B11" i="41"/>
  <c r="B184" i="29"/>
  <c r="D390" i="40"/>
  <c r="D391" i="40" s="1"/>
  <c r="B120" i="29" s="1"/>
  <c r="D388" i="40"/>
  <c r="D45" i="33"/>
  <c r="D46" i="33" s="1"/>
  <c r="B54" i="29" s="1"/>
  <c r="D43" i="33"/>
  <c r="D265" i="38"/>
  <c r="D266" i="38" s="1"/>
  <c r="B92" i="29" s="1"/>
  <c r="D102" i="31"/>
  <c r="D103" i="31" s="1"/>
  <c r="B64" i="29" s="1"/>
  <c r="D548" i="33"/>
  <c r="D549" i="33" s="1"/>
  <c r="D265" i="33"/>
  <c r="D266" i="33" s="1"/>
  <c r="B90" i="29" s="1"/>
  <c r="D263" i="33"/>
  <c r="D265" i="43"/>
  <c r="D266" i="43" s="1"/>
  <c r="B89" i="29" s="1"/>
  <c r="D263" i="43"/>
  <c r="D198" i="37"/>
  <c r="D199" i="37" s="1"/>
  <c r="B11" i="37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65" i="36"/>
  <c r="D266" i="36" s="1"/>
  <c r="B88" i="29" s="1"/>
  <c r="D223" i="36"/>
  <c r="D204" i="36"/>
  <c r="D205" i="36" s="1"/>
  <c r="B79" i="29" s="1"/>
  <c r="D157" i="36"/>
  <c r="D158" i="36" s="1"/>
  <c r="B70" i="29" s="1"/>
  <c r="D102" i="36"/>
  <c r="B11" i="32" l="1"/>
  <c r="B182" i="29"/>
  <c r="D444" i="38"/>
  <c r="B128" i="29" s="1"/>
  <c r="D548" i="38"/>
  <c r="D549" i="38" s="1"/>
  <c r="D548" i="40"/>
  <c r="D549" i="40" s="1"/>
  <c r="B12" i="33"/>
  <c r="B26" i="29"/>
  <c r="B36" i="29"/>
  <c r="D548" i="43"/>
  <c r="D549" i="43" s="1"/>
  <c r="D548" i="31"/>
  <c r="D549" i="31" s="1"/>
  <c r="B179" i="29"/>
  <c r="D103" i="36"/>
  <c r="B61" i="29" s="1"/>
  <c r="D548" i="36"/>
  <c r="D549" i="36" s="1"/>
  <c r="B12" i="40" l="1"/>
  <c r="B39" i="29"/>
  <c r="B29" i="29"/>
  <c r="B12" i="38"/>
  <c r="B38" i="29"/>
  <c r="B28" i="29"/>
  <c r="B35" i="29"/>
  <c r="B12" i="43"/>
  <c r="B25" i="29"/>
  <c r="B12" i="31"/>
  <c r="B27" i="29"/>
  <c r="B37" i="29"/>
  <c r="B12" i="36"/>
  <c r="B34" i="29"/>
  <c r="B24" i="29"/>
</calcChain>
</file>

<file path=xl/sharedStrings.xml><?xml version="1.0" encoding="utf-8"?>
<sst xmlns="http://schemas.openxmlformats.org/spreadsheetml/2006/main" count="5194" uniqueCount="437">
  <si>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</si>
  <si>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</si>
  <si>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</si>
  <si>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</si>
  <si>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</si>
  <si>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</si>
  <si>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</si>
  <si>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</si>
  <si>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</si>
  <si>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</si>
  <si>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</si>
  <si>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</si>
  <si>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</si>
  <si>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</si>
  <si>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</si>
  <si>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</si>
  <si>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</si>
  <si>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</si>
  <si>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</si>
  <si>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</si>
  <si>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</si>
  <si>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</si>
  <si>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</si>
  <si>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</si>
  <si>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</si>
  <si>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</si>
  <si>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</si>
  <si>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</si>
  <si>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</si>
  <si>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</si>
  <si>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</si>
  <si>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</si>
  <si>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</si>
  <si>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</si>
  <si>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</si>
  <si>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</si>
  <si>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</si>
  <si>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</si>
  <si>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</si>
  <si>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</si>
  <si>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</si>
  <si>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</si>
  <si>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</si>
  <si>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</si>
  <si>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</si>
  <si>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</si>
  <si>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</si>
  <si>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</si>
  <si>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</si>
  <si>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</si>
  <si>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</si>
  <si>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</si>
  <si>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</si>
  <si>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</si>
  <si>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</si>
  <si>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</si>
  <si>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</si>
  <si>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</si>
  <si>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</si>
  <si>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</si>
  <si>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</si>
  <si>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</si>
  <si>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</si>
  <si>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</si>
  <si>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</si>
  <si>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</si>
  <si>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</si>
  <si>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</si>
  <si>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</si>
  <si>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</si>
  <si>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</si>
  <si>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</si>
  <si>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</si>
  <si>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</si>
  <si>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</si>
  <si>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</si>
  <si>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</si>
  <si>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</si>
  <si>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</si>
  <si>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</si>
  <si>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</si>
  <si>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</si>
  <si>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</si>
  <si>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</si>
  <si>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</si>
  <si>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</si>
  <si>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</si>
  <si>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</si>
  <si>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</si>
  <si>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</si>
  <si>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</si>
  <si>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</si>
  <si>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</si>
  <si>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</si>
  <si>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</si>
  <si>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</si>
  <si>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</si>
  <si>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</si>
  <si>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</si>
  <si>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</si>
  <si>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</si>
  <si>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</si>
  <si>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</si>
  <si>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</si>
  <si>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</si>
  <si>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</si>
  <si>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</si>
  <si>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</si>
  <si>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</si>
  <si>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</si>
  <si>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</si>
  <si>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</si>
  <si>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</si>
  <si>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</si>
  <si>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</si>
  <si>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</si>
  <si>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</si>
  <si>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</si>
  <si>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</si>
  <si>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</si>
  <si>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</si>
  <si>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</si>
  <si>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</si>
  <si>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</si>
  <si>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</si>
  <si>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</si>
  <si>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</si>
  <si>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</si>
  <si>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</si>
  <si>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</si>
  <si>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</si>
  <si>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</si>
  <si>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</si>
  <si>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</si>
  <si>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</si>
  <si>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</si>
  <si>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</si>
  <si>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</si>
  <si>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</si>
  <si>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</si>
  <si>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</si>
  <si>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</si>
  <si>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</si>
  <si>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</si>
  <si>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</si>
  <si>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</si>
  <si>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</si>
  <si>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</si>
  <si>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</si>
  <si>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</si>
  <si>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</si>
  <si>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</si>
  <si>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</si>
  <si>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</si>
  <si>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</si>
  <si>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</si>
  <si>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</si>
  <si>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</si>
  <si>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</si>
  <si>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</si>
  <si>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</si>
  <si>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</si>
  <si>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</si>
  <si>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</si>
  <si>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</si>
  <si>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</si>
  <si>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</si>
  <si>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</si>
  <si>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</si>
  <si>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</si>
  <si>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</si>
  <si>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</si>
  <si>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</si>
  <si>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</si>
  <si>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</si>
  <si>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</si>
  <si>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</si>
  <si>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</si>
  <si>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</si>
  <si>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</si>
  <si>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</si>
  <si>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</si>
  <si>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</si>
  <si>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</si>
  <si>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</si>
  <si>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</si>
  <si>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</si>
  <si>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</si>
  <si>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</si>
  <si>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</si>
  <si>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</si>
  <si>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</si>
  <si>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</si>
  <si>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</si>
  <si>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</si>
  <si>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</si>
  <si>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</si>
  <si>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</si>
  <si>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</si>
  <si>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</si>
  <si>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</si>
  <si>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</si>
  <si>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</si>
  <si>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</si>
  <si>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</si>
  <si>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</si>
  <si>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</si>
  <si>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</si>
  <si>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</si>
  <si>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</si>
  <si>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</si>
  <si>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</si>
  <si>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</si>
  <si>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</si>
  <si>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</si>
  <si>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</si>
  <si>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</si>
  <si>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</si>
  <si>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</si>
  <si>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</si>
  <si>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</si>
  <si>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</si>
  <si>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</si>
  <si>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</si>
  <si>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</si>
  <si>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</si>
  <si>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</si>
  <si>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</si>
  <si>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</si>
  <si>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</si>
  <si>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</si>
  <si>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</si>
  <si>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</si>
  <si>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</si>
  <si>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</si>
  <si>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</si>
  <si>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</si>
  <si>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</si>
  <si>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</si>
  <si>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</si>
  <si>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</si>
  <si>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</si>
  <si>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</si>
  <si>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</si>
  <si>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</si>
  <si>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</si>
  <si>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</si>
  <si>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</si>
  <si>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</si>
  <si>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</si>
  <si>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</si>
  <si>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</si>
  <si>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</si>
  <si>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</si>
  <si>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</si>
  <si>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</si>
  <si>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</si>
  <si>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</si>
  <si>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</si>
  <si>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</si>
  <si>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</si>
  <si>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</si>
  <si>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</si>
  <si>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</si>
  <si>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</si>
  <si>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</si>
  <si>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</si>
  <si>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</si>
  <si>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</si>
  <si>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</si>
  <si>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</si>
  <si>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</si>
  <si>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</si>
  <si>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</si>
  <si>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</si>
  <si>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</si>
  <si>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</si>
  <si>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</si>
  <si>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</si>
  <si>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</si>
  <si>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</si>
  <si>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</si>
  <si>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</si>
  <si>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</si>
  <si>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</si>
  <si>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</si>
  <si>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</si>
  <si>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</si>
  <si>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</si>
  <si>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</si>
  <si>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</si>
  <si>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</si>
  <si>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</si>
  <si>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</si>
  <si>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</si>
  <si>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</si>
  <si>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</si>
  <si>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</si>
  <si>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</si>
  <si>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</si>
  <si>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</si>
  <si>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</si>
  <si>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</si>
  <si>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</si>
  <si>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</si>
  <si>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</si>
  <si>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</si>
  <si>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</si>
  <si>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</si>
  <si>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</si>
  <si>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</si>
  <si>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</si>
  <si>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</si>
  <si>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</si>
  <si>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</si>
  <si>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</si>
  <si>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</si>
  <si>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</si>
  <si>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</si>
  <si>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</si>
  <si>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</si>
  <si>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</si>
  <si>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</si>
  <si>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</si>
  <si>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</si>
  <si>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</si>
  <si>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</si>
  <si>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</si>
  <si>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</si>
  <si>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</si>
  <si>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</si>
  <si>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</si>
  <si>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</si>
  <si>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</si>
  <si>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</si>
  <si>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</si>
  <si>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</si>
  <si>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</si>
  <si>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</si>
  <si>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</si>
  <si>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</si>
  <si>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</si>
  <si>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</si>
  <si>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</si>
  <si>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</si>
  <si>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</si>
  <si>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</si>
  <si>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</si>
  <si>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</si>
  <si>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</si>
  <si>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</si>
  <si>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</si>
  <si>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</si>
  <si>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</si>
  <si>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</si>
  <si>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</si>
  <si>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</si>
  <si>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</si>
  <si>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</si>
  <si>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</si>
  <si>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</si>
  <si>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</si>
  <si>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</si>
  <si>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</si>
  <si>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</si>
  <si>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</si>
  <si>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</si>
  <si>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</si>
  <si>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</si>
  <si>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</si>
  <si>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</si>
  <si>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</si>
  <si>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</si>
  <si>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</si>
  <si>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</si>
  <si>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</si>
  <si>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</si>
  <si>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</si>
  <si>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</si>
  <si>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</si>
  <si>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</si>
  <si>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</si>
  <si>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</si>
  <si>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</si>
  <si>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</si>
  <si>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</si>
  <si>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</si>
  <si>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</si>
  <si>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</si>
  <si>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</si>
  <si>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</si>
  <si>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</si>
  <si>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</si>
  <si>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</si>
  <si>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</si>
  <si>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</si>
  <si>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</si>
  <si>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</si>
  <si>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</si>
  <si>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</si>
  <si>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</si>
  <si>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</si>
  <si>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</si>
  <si>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</si>
  <si>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</si>
  <si>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</si>
  <si>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</si>
  <si>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</si>
  <si>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Grombalia</t>
  </si>
  <si>
    <t>M Dhia Dhia MECHLAOUI</t>
  </si>
  <si>
    <t>Le directeur magasin et les Chefs rayons</t>
  </si>
  <si>
    <t>Il s'agit d'un terminal de cuisson.</t>
  </si>
  <si>
    <t>Assurer l'enregistrement des dates d'ouverture et de fermeture des cartons pour tous les produits.</t>
  </si>
  <si>
    <t>L'aspect visuel de l'huile de friture était satisfaisant.</t>
  </si>
  <si>
    <t>Correct.</t>
  </si>
  <si>
    <t>Les opérateurs portaient des chaussures de ville, fournir des chaussures de travail.</t>
  </si>
  <si>
    <t xml:space="preserve">Entreposage des sacs de sucre sur des palettes en bois, remplacer ces produits sur des palettes en plastique. </t>
  </si>
  <si>
    <t>Le ticket de poinçonnage était décollé pour la balance du rayon FLEG.</t>
  </si>
  <si>
    <t>Hygromètrie: 55%</t>
  </si>
  <si>
    <t>Température affichée: 2°C
Température mesurée: 2,4°C</t>
  </si>
  <si>
    <t>Température affichée: 5°C
Température mesurée: 4 °C</t>
  </si>
  <si>
    <t>Réparer cet élément.</t>
  </si>
  <si>
    <t>Le meuble d’exposition était partiellement protégé.</t>
  </si>
  <si>
    <t xml:space="preserve">La vitre du meuble froid était brisée. </t>
  </si>
  <si>
    <t>Température affichée: 6,4 °C
Température mesurée: 9°C</t>
  </si>
  <si>
    <t>La température à cœur du soufflet était de 7,7°C, conforme.</t>
  </si>
  <si>
    <t>Température affichée: 5°C
Température mesurée: 6°C</t>
  </si>
  <si>
    <t xml:space="preserve">Le revêtement du sol de la chambre froide négative était crevassé.
</t>
  </si>
  <si>
    <t>Procéder à la réparation du revêtement.</t>
  </si>
  <si>
    <t xml:space="preserve">Le revêtement autour du regard en face de la chambre froide des produits de la mer était crevassé.
</t>
  </si>
  <si>
    <t xml:space="preserve">Acquisition de nouvelles chaussures. </t>
  </si>
  <si>
    <t>Le glaçage sur l’étal n’était pas satisfaisant.
Les températures à cœur des poissons étaient supérieures à 2°C.</t>
  </si>
  <si>
    <t>Assurer un glaçage suffisant des poissons sur l'étal.</t>
  </si>
  <si>
    <t>Des restes de pâtes et de semoule étaient par terre, renforcer le nettoyage a ce niveau.</t>
  </si>
  <si>
    <t>Effectuer le tri des boîtes de conserve cabossées.</t>
  </si>
  <si>
    <t xml:space="preserve">Les dates d'ouvertures des cartons des gâteaux n'étaient pas enregistrées pour le 18/02/18 et le 19/02/18.
Le test de traçabilité pour le gâteau (OperaX2) n'était pas juste (perte de calcul des unités restantes dans la chambre froide négative) à cause d'absence des dates d'ouverture et de fermeture des cartons.
 </t>
  </si>
  <si>
    <t>Assurer la protéction du meuble d'expostition.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</si>
</sst>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25382464"/>
        <c:axId val="-523106816"/>
      </c:barChart>
      <c:catAx>
        <c:axId val="-62538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3106816"/>
        <c:crosses val="autoZero"/>
        <c:auto val="1"/>
        <c:lblAlgn val="ctr"/>
        <c:lblOffset val="100"/>
        <c:noMultiLvlLbl val="0"/>
      </c:catAx>
      <c:valAx>
        <c:axId val="-52310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2538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3959200"/>
        <c:axId val="-353964640"/>
      </c:barChart>
      <c:catAx>
        <c:axId val="-35395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964640"/>
        <c:crosses val="autoZero"/>
        <c:auto val="1"/>
        <c:lblAlgn val="ctr"/>
        <c:lblOffset val="100"/>
        <c:noMultiLvlLbl val="0"/>
      </c:catAx>
      <c:valAx>
        <c:axId val="-35396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395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3960832"/>
        <c:axId val="-353961920"/>
      </c:barChart>
      <c:catAx>
        <c:axId val="-3539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961920"/>
        <c:crosses val="autoZero"/>
        <c:auto val="1"/>
        <c:lblAlgn val="ctr"/>
        <c:lblOffset val="100"/>
        <c:noMultiLvlLbl val="0"/>
      </c:catAx>
      <c:valAx>
        <c:axId val="-35396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396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3963008"/>
        <c:axId val="-353958112"/>
      </c:barChart>
      <c:catAx>
        <c:axId val="-35396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958112"/>
        <c:crosses val="autoZero"/>
        <c:auto val="1"/>
        <c:lblAlgn val="ctr"/>
        <c:lblOffset val="100"/>
        <c:noMultiLvlLbl val="0"/>
      </c:catAx>
      <c:valAx>
        <c:axId val="-35395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396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3960288"/>
        <c:axId val="-353959744"/>
      </c:barChart>
      <c:catAx>
        <c:axId val="-35396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959744"/>
        <c:crosses val="autoZero"/>
        <c:auto val="1"/>
        <c:lblAlgn val="ctr"/>
        <c:lblOffset val="100"/>
        <c:noMultiLvlLbl val="0"/>
      </c:catAx>
      <c:valAx>
        <c:axId val="-353959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396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3955936"/>
        <c:axId val="-353949952"/>
      </c:barChart>
      <c:catAx>
        <c:axId val="-35395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949952"/>
        <c:crosses val="autoZero"/>
        <c:auto val="1"/>
        <c:lblAlgn val="ctr"/>
        <c:lblOffset val="100"/>
        <c:noMultiLvlLbl val="0"/>
      </c:catAx>
      <c:valAx>
        <c:axId val="-35394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395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0.95945945945945943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3955392"/>
        <c:axId val="-353954848"/>
      </c:barChart>
      <c:catAx>
        <c:axId val="-35395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954848"/>
        <c:crosses val="autoZero"/>
        <c:auto val="1"/>
        <c:lblAlgn val="ctr"/>
        <c:lblOffset val="100"/>
        <c:noMultiLvlLbl val="0"/>
      </c:catAx>
      <c:valAx>
        <c:axId val="-35395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395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0.97157190635451507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3356096"/>
        <c:axId val="-353365888"/>
      </c:barChart>
      <c:catAx>
        <c:axId val="-35335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365888"/>
        <c:crosses val="autoZero"/>
        <c:auto val="1"/>
        <c:lblAlgn val="ctr"/>
        <c:lblOffset val="100"/>
        <c:noMultiLvlLbl val="0"/>
      </c:catAx>
      <c:valAx>
        <c:axId val="-35336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335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0.9655156829069873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53362624"/>
        <c:axId val="-353361536"/>
        <c:extLst/>
      </c:barChart>
      <c:catAx>
        <c:axId val="-3533626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361536"/>
        <c:crosses val="autoZero"/>
        <c:auto val="1"/>
        <c:lblAlgn val="ctr"/>
        <c:lblOffset val="100"/>
        <c:noMultiLvlLbl val="0"/>
      </c:catAx>
      <c:valAx>
        <c:axId val="-3533615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36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0.91964285714285721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53365344"/>
        <c:axId val="-353355552"/>
        <c:extLst/>
      </c:barChart>
      <c:catAx>
        <c:axId val="-35336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355552"/>
        <c:crosses val="autoZero"/>
        <c:auto val="1"/>
        <c:lblAlgn val="ctr"/>
        <c:lblOffset val="100"/>
        <c:noMultiLvlLbl val="0"/>
      </c:catAx>
      <c:valAx>
        <c:axId val="-35335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36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0.859375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5181456"/>
        <c:axId val="-355183632"/>
      </c:barChart>
      <c:catAx>
        <c:axId val="-35518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5183632"/>
        <c:crosses val="autoZero"/>
        <c:auto val="1"/>
        <c:lblAlgn val="ctr"/>
        <c:lblOffset val="100"/>
        <c:noMultiLvlLbl val="0"/>
      </c:catAx>
      <c:valAx>
        <c:axId val="-355183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518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5172208"/>
        <c:axId val="-355170032"/>
      </c:barChart>
      <c:catAx>
        <c:axId val="-35517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5170032"/>
        <c:crosses val="autoZero"/>
        <c:auto val="1"/>
        <c:lblAlgn val="ctr"/>
        <c:lblOffset val="100"/>
        <c:noMultiLvlLbl val="0"/>
      </c:catAx>
      <c:valAx>
        <c:axId val="-35517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517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5180912"/>
        <c:axId val="-355179824"/>
      </c:barChart>
      <c:catAx>
        <c:axId val="-35518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5179824"/>
        <c:crosses val="autoZero"/>
        <c:auto val="1"/>
        <c:lblAlgn val="ctr"/>
        <c:lblOffset val="100"/>
        <c:noMultiLvlLbl val="0"/>
      </c:catAx>
      <c:valAx>
        <c:axId val="-35517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518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5178192"/>
        <c:axId val="-355177648"/>
      </c:barChart>
      <c:catAx>
        <c:axId val="-35517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5177648"/>
        <c:crosses val="autoZero"/>
        <c:auto val="1"/>
        <c:lblAlgn val="ctr"/>
        <c:lblOffset val="100"/>
        <c:noMultiLvlLbl val="0"/>
      </c:catAx>
      <c:valAx>
        <c:axId val="-35517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517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5173840"/>
        <c:axId val="-355184720"/>
      </c:barChart>
      <c:catAx>
        <c:axId val="-35517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5184720"/>
        <c:crosses val="autoZero"/>
        <c:auto val="1"/>
        <c:lblAlgn val="ctr"/>
        <c:lblOffset val="100"/>
        <c:noMultiLvlLbl val="0"/>
      </c:catAx>
      <c:valAx>
        <c:axId val="-35518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5173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5184176"/>
        <c:axId val="-355171120"/>
      </c:barChart>
      <c:catAx>
        <c:axId val="-35518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5171120"/>
        <c:crosses val="autoZero"/>
        <c:auto val="1"/>
        <c:lblAlgn val="ctr"/>
        <c:lblOffset val="100"/>
        <c:noMultiLvlLbl val="0"/>
      </c:catAx>
      <c:valAx>
        <c:axId val="-355171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518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5183088"/>
        <c:axId val="-355182544"/>
      </c:barChart>
      <c:catAx>
        <c:axId val="-35518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5182544"/>
        <c:crosses val="autoZero"/>
        <c:auto val="1"/>
        <c:lblAlgn val="ctr"/>
        <c:lblOffset val="100"/>
        <c:noMultiLvlLbl val="0"/>
      </c:catAx>
      <c:valAx>
        <c:axId val="-35518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518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3953760"/>
        <c:axId val="-353952128"/>
      </c:barChart>
      <c:catAx>
        <c:axId val="-35395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3952128"/>
        <c:crosses val="autoZero"/>
        <c:auto val="1"/>
        <c:lblAlgn val="ctr"/>
        <c:lblOffset val="100"/>
        <c:noMultiLvlLbl val="0"/>
      </c:catAx>
      <c:valAx>
        <c:axId val="-35395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395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3" zoomScaleSheetLayoutView="100" workbookViewId="0">
      <selection activeCell="F27" sqref="F27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7" t="s">
        <v>324</v>
      </c>
      <c r="B18" s="297"/>
      <c r="C18" s="297"/>
      <c r="D18" s="298" t="s">
        <v>408</v>
      </c>
      <c r="E18" s="298"/>
      <c r="F18" s="298"/>
      <c r="G18" s="298"/>
      <c r="H18" s="298"/>
      <c r="I18" s="298"/>
      <c r="J18" s="298"/>
      <c r="K18" s="29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299" t="s">
        <v>325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0" t="s">
        <v>327</v>
      </c>
      <c r="C23" s="300"/>
      <c r="D23" s="78"/>
      <c r="E23" s="78"/>
      <c r="F23" s="78"/>
      <c r="G23" s="78"/>
      <c r="H23" s="78"/>
      <c r="I23" s="78"/>
      <c r="J23" s="77" t="str">
        <f>D18</f>
        <v>Grombalia</v>
      </c>
    </row>
    <row r="24" spans="1:11" ht="33" customHeight="1" x14ac:dyDescent="0.25">
      <c r="A24" s="86" t="s">
        <v>328</v>
      </c>
      <c r="B24" s="301">
        <f>AVERAGE('A1 Exploitation'!D549,'A1 Technique'!D199)</f>
        <v>0.9655156829069873</v>
      </c>
      <c r="C24" s="30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1">
        <f>AVERAGE('A2 Exploitation'!D549,'A2 Technique'!D199)</f>
        <v>0</v>
      </c>
      <c r="C25" s="30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1">
        <f>AVERAGE('A3 Exploitation'!D549,'A3 Technique'!D199)</f>
        <v>0</v>
      </c>
      <c r="C26" s="30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1">
        <f>AVERAGE('A4 Exploitation'!D549,'A4 Technique'!D199)</f>
        <v>0</v>
      </c>
      <c r="C27" s="30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1">
        <f>AVERAGE('A5 Exploitation'!D549,'A5 Technique'!D199)</f>
        <v>0</v>
      </c>
      <c r="C28" s="30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1">
        <f>AVERAGE('A6 Exploitation'!D549,'A6 Technique'!D199)</f>
        <v>0</v>
      </c>
      <c r="C29" s="30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0" t="s">
        <v>334</v>
      </c>
      <c r="C33" s="300"/>
      <c r="D33" s="78"/>
      <c r="E33" s="78"/>
      <c r="F33" s="78"/>
      <c r="G33" s="78"/>
      <c r="H33" s="78"/>
      <c r="I33" s="78"/>
      <c r="J33" s="77" t="str">
        <f>D18</f>
        <v>Grombalia</v>
      </c>
    </row>
    <row r="34" spans="1:10" ht="33" customHeight="1" x14ac:dyDescent="0.25">
      <c r="A34" s="86" t="s">
        <v>328</v>
      </c>
      <c r="B34" s="301">
        <f>'A1 Exploitation'!D549</f>
        <v>0.97157190635451507</v>
      </c>
      <c r="C34" s="30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1">
        <f>'A2 Exploitation'!D549</f>
        <v>0</v>
      </c>
      <c r="C35" s="30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1">
        <f>'A3 Exploitation'!D549</f>
        <v>0</v>
      </c>
      <c r="C36" s="30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1">
        <f>'A4 Exploitation'!D549</f>
        <v>0</v>
      </c>
      <c r="C37" s="30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1">
        <f>'A5 Exploitation'!D549</f>
        <v>0</v>
      </c>
      <c r="C38" s="30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1">
        <f>'A6 Exploitation'!D549</f>
        <v>0</v>
      </c>
      <c r="C39" s="30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2" t="s">
        <v>335</v>
      </c>
      <c r="C42" s="302"/>
      <c r="D42" s="78"/>
      <c r="E42" s="78"/>
      <c r="F42" s="78"/>
      <c r="G42" s="78"/>
      <c r="H42" s="78"/>
      <c r="I42" s="78"/>
      <c r="J42" s="77" t="str">
        <f>D18</f>
        <v>Grombalia</v>
      </c>
    </row>
    <row r="43" spans="1:10" ht="33" customHeight="1" x14ac:dyDescent="0.25">
      <c r="A43" s="86" t="s">
        <v>328</v>
      </c>
      <c r="B43" s="301">
        <f>AVERAGE('A1 Exploitation'!D547, 'A1 Technique'!D197)</f>
        <v>0.91964285714285721</v>
      </c>
      <c r="C43" s="30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1" t="e">
        <f>AVERAGE('A2 Exploitation'!D547, 'A2 Technique'!D197)</f>
        <v>#DIV/0!</v>
      </c>
      <c r="C44" s="30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1" t="e">
        <f>AVERAGE('A3 Exploitation'!D547, 'A3 Technique'!D197)</f>
        <v>#DIV/0!</v>
      </c>
      <c r="C45" s="30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1" t="e">
        <f>AVERAGE('A4 Exploitation'!D547, 'A4 Technique'!D197)</f>
        <v>#DIV/0!</v>
      </c>
      <c r="C46" s="30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1" t="e">
        <f>AVERAGE('A5 Exploitation'!D547, 'A5 Technique'!D197)</f>
        <v>#DIV/0!</v>
      </c>
      <c r="C47" s="30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1" t="e">
        <f>AVERAGE('A6 Exploitation'!D547, 'A6 Technique'!D197)</f>
        <v>#DIV/0!</v>
      </c>
      <c r="C48" s="30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0" t="s">
        <v>336</v>
      </c>
      <c r="C51" s="300"/>
      <c r="D51" s="78"/>
      <c r="E51" s="78"/>
      <c r="F51" s="78"/>
      <c r="G51" s="78"/>
      <c r="H51" s="78"/>
      <c r="I51" s="78"/>
      <c r="J51" s="77" t="str">
        <f>D18</f>
        <v>Grombalia</v>
      </c>
    </row>
    <row r="52" spans="1:10" ht="33" customHeight="1" x14ac:dyDescent="0.25">
      <c r="A52" s="86" t="s">
        <v>328</v>
      </c>
      <c r="B52" s="303">
        <f>'A1 Exploitation'!D46</f>
        <v>1</v>
      </c>
      <c r="C52" s="303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3">
        <f>'A2 Exploitation'!D46</f>
        <v>0</v>
      </c>
      <c r="C53" s="303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3">
        <f>'A3 Exploitation'!D46</f>
        <v>0</v>
      </c>
      <c r="C54" s="303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3">
        <f>'A4 Exploitation'!D46</f>
        <v>0</v>
      </c>
      <c r="C55" s="303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3">
        <f>'A5 Exploitation'!D46</f>
        <v>0</v>
      </c>
      <c r="C56" s="303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3">
        <f>'A6 Exploitation'!D46</f>
        <v>0</v>
      </c>
      <c r="C57" s="303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0" t="s">
        <v>337</v>
      </c>
      <c r="C60" s="300"/>
      <c r="D60" s="78"/>
      <c r="E60" s="78"/>
      <c r="F60" s="78"/>
      <c r="G60" s="78"/>
      <c r="H60" s="78"/>
      <c r="I60" s="78"/>
      <c r="J60" s="77" t="str">
        <f>D18</f>
        <v>Grombalia</v>
      </c>
    </row>
    <row r="61" spans="1:10" ht="33" customHeight="1" x14ac:dyDescent="0.25">
      <c r="A61" s="86" t="s">
        <v>328</v>
      </c>
      <c r="B61" s="301">
        <f>'A1 Exploitation'!D103</f>
        <v>0.859375</v>
      </c>
      <c r="C61" s="30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1">
        <f>'A2 Exploitation'!D103</f>
        <v>0</v>
      </c>
      <c r="C62" s="30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1">
        <f>'A3 Exploitation'!D103</f>
        <v>0</v>
      </c>
      <c r="C63" s="30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1">
        <f>'A4 Exploitation'!D103</f>
        <v>0</v>
      </c>
      <c r="C64" s="30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1">
        <f>'A5 Exploitation'!D103</f>
        <v>0</v>
      </c>
      <c r="C65" s="30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1">
        <f>'A6 Exploitation'!D103</f>
        <v>0</v>
      </c>
      <c r="C66" s="30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0" t="s">
        <v>338</v>
      </c>
      <c r="C69" s="300"/>
      <c r="D69" s="78"/>
      <c r="E69" s="78"/>
      <c r="F69" s="78"/>
      <c r="G69" s="78"/>
      <c r="H69" s="78"/>
      <c r="I69" s="78"/>
      <c r="J69" s="77" t="str">
        <f>D18</f>
        <v>Grombalia</v>
      </c>
    </row>
    <row r="70" spans="1:10" ht="33" customHeight="1" x14ac:dyDescent="0.25">
      <c r="A70" s="86" t="s">
        <v>328</v>
      </c>
      <c r="B70" s="301">
        <f>'A1 Exploitation'!D158</f>
        <v>0.9838709677419355</v>
      </c>
      <c r="C70" s="30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1">
        <f>'A2 Exploitation'!D158</f>
        <v>0</v>
      </c>
      <c r="C71" s="30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1">
        <f>'A3 Exploitation'!D158</f>
        <v>0</v>
      </c>
      <c r="C72" s="30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1">
        <f>'A4 Exploitation'!D158</f>
        <v>0</v>
      </c>
      <c r="C73" s="30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1">
        <f>'A5 Exploitation'!D158</f>
        <v>0</v>
      </c>
      <c r="C74" s="30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1">
        <f>'A6 Exploitation'!D158</f>
        <v>0</v>
      </c>
      <c r="C75" s="30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0" t="s">
        <v>339</v>
      </c>
      <c r="C78" s="300"/>
      <c r="D78" s="78"/>
      <c r="E78" s="78"/>
      <c r="F78" s="78"/>
      <c r="G78" s="78"/>
      <c r="H78" s="78"/>
      <c r="I78" s="78"/>
      <c r="J78" s="77" t="str">
        <f>D18</f>
        <v>Grombalia</v>
      </c>
    </row>
    <row r="79" spans="1:10" ht="33" customHeight="1" x14ac:dyDescent="0.25">
      <c r="A79" s="86" t="s">
        <v>328</v>
      </c>
      <c r="B79" s="301">
        <f>'A1 Exploitation'!D205</f>
        <v>1</v>
      </c>
      <c r="C79" s="30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1">
        <f>'A2 Exploitation'!D205</f>
        <v>0</v>
      </c>
      <c r="C80" s="30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1">
        <f>'A3 Exploitation'!D205</f>
        <v>0</v>
      </c>
      <c r="C81" s="30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1">
        <f>'A4 Exploitation'!D205</f>
        <v>0</v>
      </c>
      <c r="C82" s="30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1">
        <f>'A5 Exploitation'!D205</f>
        <v>0</v>
      </c>
      <c r="C83" s="30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1">
        <f>'A6 Exploitation'!D205</f>
        <v>0</v>
      </c>
      <c r="C84" s="30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0" t="s">
        <v>340</v>
      </c>
      <c r="C87" s="300"/>
      <c r="D87" s="78"/>
      <c r="E87" s="78"/>
      <c r="F87" s="78"/>
      <c r="G87" s="78"/>
      <c r="H87" s="78"/>
      <c r="I87" s="78"/>
      <c r="J87" s="77" t="str">
        <f>D18</f>
        <v>Grombalia</v>
      </c>
    </row>
    <row r="88" spans="1:10" ht="33" customHeight="1" x14ac:dyDescent="0.25">
      <c r="A88" s="86" t="s">
        <v>328</v>
      </c>
      <c r="B88" s="301">
        <f>'A1 Exploitation'!D266</f>
        <v>1</v>
      </c>
      <c r="C88" s="30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1">
        <f>'A2 Exploitation'!D266</f>
        <v>0</v>
      </c>
      <c r="C89" s="30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1">
        <f>'A3 Exploitation'!D266</f>
        <v>0</v>
      </c>
      <c r="C90" s="30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1">
        <f>'A4 Exploitation'!D266</f>
        <v>0</v>
      </c>
      <c r="C91" s="30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1">
        <f>'A5 Exploitation'!D266</f>
        <v>0</v>
      </c>
      <c r="C92" s="30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1">
        <f>'A6 Exploitation'!D266</f>
        <v>0</v>
      </c>
      <c r="C93" s="30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0" t="s">
        <v>341</v>
      </c>
      <c r="C96" s="300"/>
      <c r="D96" s="78"/>
      <c r="E96" s="78"/>
      <c r="F96" s="78"/>
      <c r="G96" s="78"/>
      <c r="H96" s="78"/>
      <c r="I96" s="78"/>
      <c r="J96" s="77" t="str">
        <f>D18</f>
        <v>Grombalia</v>
      </c>
    </row>
    <row r="97" spans="1:10" ht="33" customHeight="1" x14ac:dyDescent="0.25">
      <c r="A97" s="86" t="s">
        <v>328</v>
      </c>
      <c r="B97" s="301">
        <f>'A1 Exploitation'!D318</f>
        <v>0.95833333333333337</v>
      </c>
      <c r="C97" s="30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1">
        <f>'A2 Exploitation'!D318</f>
        <v>0</v>
      </c>
      <c r="C98" s="30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1">
        <f>'A3 Exploitation'!D318</f>
        <v>0</v>
      </c>
      <c r="C99" s="30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1">
        <f>'A4 Exploitation'!D318</f>
        <v>0</v>
      </c>
      <c r="C100" s="30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1">
        <f>'A5 Exploitation'!D318</f>
        <v>0</v>
      </c>
      <c r="C101" s="30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1">
        <f>'A6 Exploitation'!D318</f>
        <v>0</v>
      </c>
      <c r="C102" s="30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0" t="s">
        <v>342</v>
      </c>
      <c r="C105" s="300"/>
      <c r="D105" s="78"/>
      <c r="E105" s="78"/>
      <c r="F105" s="78"/>
      <c r="G105" s="78"/>
      <c r="H105" s="78"/>
      <c r="I105" s="78"/>
      <c r="J105" s="77" t="str">
        <f>D18</f>
        <v>Grombalia</v>
      </c>
    </row>
    <row r="106" spans="1:10" ht="33" customHeight="1" x14ac:dyDescent="0.25">
      <c r="A106" s="86" t="s">
        <v>328</v>
      </c>
      <c r="B106" s="301">
        <f>'A1 Exploitation'!D358</f>
        <v>1</v>
      </c>
      <c r="C106" s="30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1">
        <f>'A2 Exploitation'!D358</f>
        <v>0</v>
      </c>
      <c r="C107" s="30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1">
        <f>'A3 Exploitation'!D358</f>
        <v>0</v>
      </c>
      <c r="C108" s="30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1">
        <f>'A4 Exploitation'!D358</f>
        <v>0</v>
      </c>
      <c r="C109" s="30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1">
        <f>'A5 Exploitation'!D358</f>
        <v>0</v>
      </c>
      <c r="C110" s="30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1">
        <f>'A6 Exploitation'!D358</f>
        <v>0</v>
      </c>
      <c r="C111" s="30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0" t="s">
        <v>343</v>
      </c>
      <c r="C114" s="300"/>
      <c r="D114" s="78"/>
      <c r="E114" s="78"/>
      <c r="F114" s="78"/>
      <c r="G114" s="78"/>
      <c r="H114" s="78"/>
      <c r="I114" s="78"/>
      <c r="J114" s="77" t="str">
        <f>D18</f>
        <v>Grombalia</v>
      </c>
    </row>
    <row r="115" spans="1:10" ht="33" customHeight="1" x14ac:dyDescent="0.25">
      <c r="A115" s="86" t="s">
        <v>328</v>
      </c>
      <c r="B115" s="301">
        <f>'A1 Exploitation'!D391</f>
        <v>0.91176470588235292</v>
      </c>
      <c r="C115" s="30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1">
        <f>'A2 Exploitation'!D391</f>
        <v>0</v>
      </c>
      <c r="C116" s="30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1">
        <f>'A3 Exploitation'!D391</f>
        <v>0</v>
      </c>
      <c r="C117" s="30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1">
        <f>'A4 Exploitation'!D391</f>
        <v>0</v>
      </c>
      <c r="C118" s="30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1">
        <f>'A5 Exploitation'!D391</f>
        <v>0</v>
      </c>
      <c r="C119" s="30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1">
        <f>'A6 Exploitation'!D391</f>
        <v>0</v>
      </c>
      <c r="C120" s="30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0" t="s">
        <v>344</v>
      </c>
      <c r="C123" s="300"/>
      <c r="D123" s="78"/>
      <c r="E123" s="78"/>
      <c r="F123" s="78"/>
      <c r="G123" s="78"/>
      <c r="H123" s="78"/>
      <c r="I123" s="78"/>
      <c r="J123" s="77" t="str">
        <f>D18</f>
        <v>Grombalia</v>
      </c>
    </row>
    <row r="124" spans="1:10" ht="33" customHeight="1" x14ac:dyDescent="0.25">
      <c r="A124" s="86" t="s">
        <v>328</v>
      </c>
      <c r="B124" s="301">
        <f>'A1 Exploitation'!D444</f>
        <v>1</v>
      </c>
      <c r="C124" s="30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1">
        <f>'A2 Exploitation'!D444</f>
        <v>0</v>
      </c>
      <c r="C125" s="30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1">
        <f>'A3 Exploitation'!D444</f>
        <v>0</v>
      </c>
      <c r="C126" s="30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1">
        <f>'A4 Exploitation'!D444</f>
        <v>0</v>
      </c>
      <c r="C127" s="30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1">
        <f>'A5 Exploitation'!D444</f>
        <v>0</v>
      </c>
      <c r="C128" s="30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1">
        <f>'A6 Exploitation'!D444</f>
        <v>0</v>
      </c>
      <c r="C129" s="30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0" t="s">
        <v>345</v>
      </c>
      <c r="C132" s="300"/>
      <c r="D132" s="78"/>
      <c r="E132" s="78"/>
      <c r="F132" s="78"/>
      <c r="G132" s="78"/>
      <c r="H132" s="78"/>
      <c r="I132" s="78"/>
      <c r="J132" s="77" t="str">
        <f>D18</f>
        <v>Grombalia</v>
      </c>
    </row>
    <row r="133" spans="1:10" ht="33" customHeight="1" x14ac:dyDescent="0.25">
      <c r="A133" s="86" t="s">
        <v>328</v>
      </c>
      <c r="B133" s="301">
        <f>'A1 Exploitation'!D481</f>
        <v>1</v>
      </c>
      <c r="C133" s="30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1">
        <f>'A2 Exploitation'!D481</f>
        <v>0</v>
      </c>
      <c r="C134" s="30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1">
        <f>'A3 Exploitation'!D481</f>
        <v>0</v>
      </c>
      <c r="C135" s="30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1">
        <f>'A4 Exploitation'!D481</f>
        <v>0</v>
      </c>
      <c r="C136" s="30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1">
        <f>'A5 Exploitation'!D481</f>
        <v>0</v>
      </c>
      <c r="C137" s="30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1">
        <f>'A6 Exploitation'!D481</f>
        <v>0</v>
      </c>
      <c r="C138" s="30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0" t="s">
        <v>346</v>
      </c>
      <c r="C141" s="300"/>
      <c r="D141" s="78"/>
      <c r="E141" s="78"/>
      <c r="F141" s="78"/>
      <c r="G141" s="78"/>
      <c r="H141" s="78"/>
      <c r="I141" s="78"/>
      <c r="J141" s="77" t="str">
        <f>D18</f>
        <v>Grombalia</v>
      </c>
    </row>
    <row r="142" spans="1:10" ht="33" customHeight="1" x14ac:dyDescent="0.25">
      <c r="A142" s="86" t="s">
        <v>328</v>
      </c>
      <c r="B142" s="301">
        <f>'A1 Exploitation'!D503</f>
        <v>1</v>
      </c>
      <c r="C142" s="30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1">
        <f>'A2 Exploitation'!D503</f>
        <v>0</v>
      </c>
      <c r="C143" s="30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1">
        <f>'A3 Exploitation'!D503</f>
        <v>0</v>
      </c>
      <c r="C144" s="30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1">
        <f>'A4 Exploitation'!D503</f>
        <v>0</v>
      </c>
      <c r="C145" s="30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1">
        <f>'A5 Exploitation'!D503</f>
        <v>0</v>
      </c>
      <c r="C146" s="30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1">
        <f>'A6 Exploitation'!D503</f>
        <v>0</v>
      </c>
      <c r="C147" s="30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0" t="s">
        <v>347</v>
      </c>
      <c r="C150" s="300"/>
      <c r="D150" s="78"/>
      <c r="E150" s="78"/>
      <c r="F150" s="78"/>
      <c r="G150" s="78"/>
      <c r="H150" s="78"/>
      <c r="I150" s="78"/>
      <c r="J150" s="77" t="str">
        <f>D18</f>
        <v>Grombalia</v>
      </c>
    </row>
    <row r="151" spans="1:10" ht="33" customHeight="1" x14ac:dyDescent="0.25">
      <c r="A151" s="86" t="s">
        <v>328</v>
      </c>
      <c r="B151" s="301">
        <f>'A1 Exploitation'!D514</f>
        <v>1</v>
      </c>
      <c r="C151" s="30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1">
        <f>'A2 Exploitation'!D514</f>
        <v>0</v>
      </c>
      <c r="C152" s="30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1">
        <f>'A3 Exploitation'!D514</f>
        <v>0</v>
      </c>
      <c r="C153" s="30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1">
        <f>'A4 Exploitation'!D514</f>
        <v>0</v>
      </c>
      <c r="C154" s="30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1">
        <f>'A5 Exploitation'!D514</f>
        <v>0</v>
      </c>
      <c r="C155" s="30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1">
        <f>'A6 Exploitation'!D514</f>
        <v>0</v>
      </c>
      <c r="C156" s="30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4"/>
      <c r="C159" s="30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0" t="s">
        <v>348</v>
      </c>
      <c r="C160" s="300"/>
      <c r="D160" s="78"/>
      <c r="E160" s="78"/>
      <c r="F160" s="78"/>
      <c r="G160" s="78"/>
      <c r="H160" s="78"/>
      <c r="I160" s="78"/>
      <c r="J160" s="77" t="str">
        <f>D18</f>
        <v>Grombalia</v>
      </c>
    </row>
    <row r="161" spans="1:10" ht="33" customHeight="1" x14ac:dyDescent="0.25">
      <c r="A161" s="86" t="s">
        <v>328</v>
      </c>
      <c r="B161" s="301">
        <f>'A1 Exploitation'!D534</f>
        <v>0.95</v>
      </c>
      <c r="C161" s="30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1">
        <f>'A2 Exploitation'!D534</f>
        <v>0</v>
      </c>
      <c r="C162" s="30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1">
        <f>'A3 Exploitation'!D534</f>
        <v>0</v>
      </c>
      <c r="C163" s="30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1">
        <f>'A4 Exploitation'!D534</f>
        <v>0</v>
      </c>
      <c r="C164" s="301"/>
    </row>
    <row r="165" spans="1:10" ht="33" customHeight="1" x14ac:dyDescent="0.25">
      <c r="A165" s="85" t="s">
        <v>332</v>
      </c>
      <c r="B165" s="301">
        <f>'A5 Exploitation'!D534</f>
        <v>0</v>
      </c>
      <c r="C165" s="301"/>
    </row>
    <row r="166" spans="1:10" ht="18" x14ac:dyDescent="0.25">
      <c r="A166" s="85" t="s">
        <v>333</v>
      </c>
      <c r="B166" s="301">
        <f>'A6 Exploitation'!D534</f>
        <v>0</v>
      </c>
      <c r="C166" s="30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0" t="s">
        <v>349</v>
      </c>
      <c r="C169" s="300"/>
      <c r="J169" s="77" t="str">
        <f>D18</f>
        <v>Grombalia</v>
      </c>
    </row>
    <row r="170" spans="1:10" ht="33" customHeight="1" x14ac:dyDescent="0.25">
      <c r="A170" s="86" t="s">
        <v>328</v>
      </c>
      <c r="B170" s="301">
        <f>'A1 Exploitation'!D545</f>
        <v>1</v>
      </c>
      <c r="C170" s="301"/>
    </row>
    <row r="171" spans="1:10" ht="33" customHeight="1" x14ac:dyDescent="0.25">
      <c r="A171" s="85" t="s">
        <v>329</v>
      </c>
      <c r="B171" s="301">
        <f>'A2 Exploitation'!D545</f>
        <v>0</v>
      </c>
      <c r="C171" s="301"/>
    </row>
    <row r="172" spans="1:10" ht="33" customHeight="1" x14ac:dyDescent="0.25">
      <c r="A172" s="86" t="s">
        <v>330</v>
      </c>
      <c r="B172" s="301">
        <f>'A3 Exploitation'!D545</f>
        <v>0</v>
      </c>
      <c r="C172" s="301"/>
    </row>
    <row r="173" spans="1:10" ht="33" customHeight="1" x14ac:dyDescent="0.25">
      <c r="A173" s="86" t="s">
        <v>331</v>
      </c>
      <c r="B173" s="301">
        <f>'A4 Exploitation'!D545</f>
        <v>0</v>
      </c>
      <c r="C173" s="301"/>
    </row>
    <row r="174" spans="1:10" ht="33" customHeight="1" x14ac:dyDescent="0.25">
      <c r="A174" s="85" t="s">
        <v>332</v>
      </c>
      <c r="B174" s="301">
        <f>'A5 Exploitation'!D545</f>
        <v>0</v>
      </c>
      <c r="C174" s="301"/>
    </row>
    <row r="175" spans="1:10" ht="18" x14ac:dyDescent="0.25">
      <c r="A175" s="85" t="s">
        <v>333</v>
      </c>
      <c r="B175" s="301">
        <f>'A6 Exploitation'!D545</f>
        <v>0</v>
      </c>
      <c r="C175" s="30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0" t="s">
        <v>350</v>
      </c>
      <c r="C178" s="300"/>
      <c r="J178" s="77" t="str">
        <f>D18</f>
        <v>Grombalia</v>
      </c>
    </row>
    <row r="179" spans="1:10" ht="33" customHeight="1" x14ac:dyDescent="0.25">
      <c r="A179" s="86" t="s">
        <v>328</v>
      </c>
      <c r="B179" s="301">
        <f>'A1 Technique'!D199</f>
        <v>0.95945945945945943</v>
      </c>
      <c r="C179" s="301"/>
    </row>
    <row r="180" spans="1:10" ht="33" customHeight="1" x14ac:dyDescent="0.25">
      <c r="A180" s="85" t="s">
        <v>329</v>
      </c>
      <c r="B180" s="301">
        <f>'A2 Technique'!D199</f>
        <v>0</v>
      </c>
      <c r="C180" s="301"/>
    </row>
    <row r="181" spans="1:10" ht="33" customHeight="1" x14ac:dyDescent="0.25">
      <c r="A181" s="86" t="s">
        <v>330</v>
      </c>
      <c r="B181" s="301">
        <f>'A3 Technique'!D199</f>
        <v>0</v>
      </c>
      <c r="C181" s="301"/>
    </row>
    <row r="182" spans="1:10" ht="33" customHeight="1" x14ac:dyDescent="0.25">
      <c r="A182" s="86" t="s">
        <v>331</v>
      </c>
      <c r="B182" s="301">
        <f>'A4 Technique'!D199</f>
        <v>0</v>
      </c>
      <c r="C182" s="301"/>
    </row>
    <row r="183" spans="1:10" ht="33" customHeight="1" x14ac:dyDescent="0.25">
      <c r="A183" s="85" t="s">
        <v>332</v>
      </c>
      <c r="B183" s="301">
        <f>'A5 Technique'!D199</f>
        <v>0</v>
      </c>
      <c r="C183" s="301"/>
    </row>
    <row r="184" spans="1:10" ht="18" x14ac:dyDescent="0.25">
      <c r="A184" s="85" t="s">
        <v>333</v>
      </c>
      <c r="B184" s="301">
        <f>'A6 Technique'!D199</f>
        <v>0</v>
      </c>
      <c r="C184" s="30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Grombalia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'A5 Exploitation'!A8:F8</f>
        <v>Grombalia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'A5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'A5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'A5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Grombalia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'A6 Exploitation'!A8:F8</f>
        <v>Grombalia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'A6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'A6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'A6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9" zoomScale="90" zoomScaleSheetLayoutView="90" workbookViewId="0">
      <selection activeCell="D22" sqref="D22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Grombalia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 t="s">
        <v>409</v>
      </c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 t="s">
        <v>410</v>
      </c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>
        <v>43165</v>
      </c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0.97157190635451507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43165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 t="s">
        <v>430</v>
      </c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43165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 t="s">
        <v>411</v>
      </c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 t="s">
        <v>411</v>
      </c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48.5" x14ac:dyDescent="0.3">
      <c r="A74" s="209" t="s">
        <v>393</v>
      </c>
      <c r="B74" s="130">
        <v>0</v>
      </c>
      <c r="C74" s="150">
        <f>IF(B74=0, -5, "0")</f>
        <v>-5</v>
      </c>
      <c r="D74" s="295" t="s">
        <v>435</v>
      </c>
      <c r="E74" s="116" t="s">
        <v>412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21</v>
      </c>
    </row>
    <row r="85" spans="1:7" x14ac:dyDescent="0.3">
      <c r="A85" s="5" t="s">
        <v>35</v>
      </c>
      <c r="B85" s="132"/>
      <c r="C85" s="133"/>
      <c r="D85" s="134">
        <f>D84/(COUNT(B65:C83)*2)</f>
        <v>0.7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0.859375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43165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10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2</v>
      </c>
      <c r="C130" s="131"/>
      <c r="D130" s="138" t="s">
        <v>413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5" t="s">
        <v>414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33.75" customHeight="1" x14ac:dyDescent="0.3">
      <c r="A134" s="212" t="s">
        <v>155</v>
      </c>
      <c r="B134" s="130">
        <v>1</v>
      </c>
      <c r="C134" s="150" t="str">
        <f>IF(B134=0, -5, "0")</f>
        <v>0</v>
      </c>
      <c r="D134" s="116" t="s">
        <v>415</v>
      </c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0.96875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0.9838709677419355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43165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6" t="s">
        <v>414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43165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43165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48.75" customHeight="1" x14ac:dyDescent="0.3">
      <c r="A289" s="211" t="s">
        <v>372</v>
      </c>
      <c r="B289" s="130">
        <v>0</v>
      </c>
      <c r="C289" s="131"/>
      <c r="D289" s="214" t="s">
        <v>431</v>
      </c>
      <c r="E289" s="116" t="s">
        <v>432</v>
      </c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414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1</v>
      </c>
      <c r="C313" s="140"/>
      <c r="D313" s="251">
        <v>0.5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0.9375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43165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 t="s">
        <v>32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43165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433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1</v>
      </c>
      <c r="C372" s="131"/>
      <c r="D372" s="149" t="s">
        <v>416</v>
      </c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292" t="s">
        <v>101</v>
      </c>
      <c r="B381" s="130">
        <v>1</v>
      </c>
      <c r="C381" s="280" t="str">
        <f>IF(B381=0, -5, "0")</f>
        <v>0</v>
      </c>
      <c r="D381" s="149" t="s">
        <v>434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43165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43165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43165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 t="s">
        <v>32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43165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43165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ht="33" x14ac:dyDescent="0.3">
      <c r="A521" s="70" t="s">
        <v>390</v>
      </c>
      <c r="B521" s="130">
        <v>1</v>
      </c>
      <c r="C521" s="130"/>
      <c r="D521" s="95" t="s">
        <v>417</v>
      </c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19</v>
      </c>
    </row>
    <row r="534" spans="1:7" x14ac:dyDescent="0.3">
      <c r="A534" s="5" t="s">
        <v>35</v>
      </c>
      <c r="B534" s="132"/>
      <c r="C534" s="133"/>
      <c r="D534" s="134">
        <f>D533/(COUNT(B520:C532)*2)</f>
        <v>0.95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43165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0.9642857142857143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0.97157190635451507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0" orientation="portrait" r:id="rId1"/>
  <rowBreaks count="4" manualBreakCount="4">
    <brk id="85" max="6" man="1"/>
    <brk id="174" max="6" man="1"/>
    <brk id="267" max="6" man="1"/>
    <brk id="3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Normal="90" zoomScaleSheetLayoutView="10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'A1 Exploitation'!A8:F8</f>
        <v>Grombalia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 t="str">
        <f>'A1 Exploitation'!B9:F9</f>
        <v>M Dhia Dhia MECHLAOUI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 t="str">
        <f>'A1 Exploitation'!B10:F10</f>
        <v>Le directeur magasin et les Chefs rayons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'A1 Exploitation'!B11:F11</f>
        <v>43165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0.95945945945945943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0">
        <f>SUM(B17:C21)</f>
        <v>10</v>
      </c>
    </row>
    <row r="23" spans="1:7" x14ac:dyDescent="0.3">
      <c r="A23" s="334" t="s">
        <v>295</v>
      </c>
      <c r="B23" s="335"/>
      <c r="C23" s="336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14</v>
      </c>
    </row>
    <row r="34" spans="1:7" x14ac:dyDescent="0.3">
      <c r="A34" s="334" t="s">
        <v>295</v>
      </c>
      <c r="B34" s="335"/>
      <c r="C34" s="336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10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12</v>
      </c>
    </row>
    <row r="53" spans="1:7" x14ac:dyDescent="0.3">
      <c r="A53" s="334" t="s">
        <v>295</v>
      </c>
      <c r="B53" s="335"/>
      <c r="C53" s="336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419</v>
      </c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12</v>
      </c>
    </row>
    <row r="64" spans="1:7" x14ac:dyDescent="0.3">
      <c r="A64" s="334" t="s">
        <v>295</v>
      </c>
      <c r="B64" s="335"/>
      <c r="C64" s="336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51" x14ac:dyDescent="0.4">
      <c r="A68" s="17" t="s">
        <v>272</v>
      </c>
      <c r="B68" s="100">
        <v>0</v>
      </c>
      <c r="C68" s="101"/>
      <c r="D68" s="95" t="s">
        <v>427</v>
      </c>
      <c r="E68" s="95" t="s">
        <v>428</v>
      </c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420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22</v>
      </c>
    </row>
    <row r="85" spans="1:7" x14ac:dyDescent="0.3">
      <c r="A85" s="334" t="s">
        <v>295</v>
      </c>
      <c r="B85" s="335"/>
      <c r="C85" s="336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422</v>
      </c>
      <c r="E95" s="95" t="s">
        <v>436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424</v>
      </c>
      <c r="E99" s="94"/>
      <c r="F99" s="94"/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425</v>
      </c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 t="s">
        <v>423</v>
      </c>
      <c r="E101" s="94" t="s">
        <v>421</v>
      </c>
      <c r="F101" s="94"/>
    </row>
    <row r="102" spans="1:7" x14ac:dyDescent="0.3">
      <c r="A102" s="334" t="s">
        <v>36</v>
      </c>
      <c r="B102" s="335"/>
      <c r="C102" s="336"/>
      <c r="D102" s="248">
        <f>SUM(B88:C101)</f>
        <v>23</v>
      </c>
    </row>
    <row r="103" spans="1:7" x14ac:dyDescent="0.3">
      <c r="A103" s="334" t="s">
        <v>295</v>
      </c>
      <c r="B103" s="335"/>
      <c r="C103" s="336"/>
      <c r="D103" s="33">
        <f>D102/(COUNT(B88:C101)*2)</f>
        <v>0.8214285714285714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426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22</v>
      </c>
    </row>
    <row r="134" spans="1:7" x14ac:dyDescent="0.3">
      <c r="A134" s="334" t="s">
        <v>295</v>
      </c>
      <c r="B134" s="335"/>
      <c r="C134" s="336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66" x14ac:dyDescent="0.3">
      <c r="A140" s="52" t="s">
        <v>278</v>
      </c>
      <c r="B140" s="110">
        <v>0</v>
      </c>
      <c r="C140" s="95"/>
      <c r="D140" s="129" t="s">
        <v>429</v>
      </c>
      <c r="E140" s="95" t="s">
        <v>428</v>
      </c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22</v>
      </c>
    </row>
    <row r="150" spans="1:7" x14ac:dyDescent="0.3">
      <c r="A150" s="334" t="s">
        <v>295</v>
      </c>
      <c r="B150" s="335"/>
      <c r="C150" s="336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0">
        <f>SUM(B153:C160)</f>
        <v>16</v>
      </c>
    </row>
    <row r="162" spans="1:7" x14ac:dyDescent="0.3">
      <c r="A162" s="334" t="s">
        <v>295</v>
      </c>
      <c r="B162" s="335"/>
      <c r="C162" s="336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6</v>
      </c>
    </row>
    <row r="170" spans="1:7" x14ac:dyDescent="0.3">
      <c r="A170" s="334" t="s">
        <v>295</v>
      </c>
      <c r="B170" s="335"/>
      <c r="C170" s="336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8</v>
      </c>
    </row>
    <row r="178" spans="1:7" x14ac:dyDescent="0.3">
      <c r="A178" s="334" t="s">
        <v>295</v>
      </c>
      <c r="B178" s="335"/>
      <c r="C178" s="336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10</v>
      </c>
    </row>
    <row r="187" spans="1:7" x14ac:dyDescent="0.3">
      <c r="A187" s="334" t="s">
        <v>295</v>
      </c>
      <c r="B187" s="335"/>
      <c r="C187" s="336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6</v>
      </c>
    </row>
    <row r="195" spans="1:6" x14ac:dyDescent="0.3">
      <c r="A195" s="334" t="s">
        <v>295</v>
      </c>
      <c r="B195" s="335"/>
      <c r="C195" s="336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0.875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0.95945945945945943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5" max="5" man="1"/>
    <brk id="163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A9" sqref="A9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Grombalia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48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48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48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7" sqref="A7:F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'A2 Exploitation'!A8:F8</f>
        <v>Grombalia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'A2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'A2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'A2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0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0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60" workbookViewId="0">
      <selection activeCell="D547" sqref="D54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Grombalia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'A3 Exploitation'!A8:F8</f>
        <v>Grombalia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'A3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'A3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'A3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92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91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91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91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91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91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91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91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91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92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91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91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91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Grombalia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e">
        <f>#REF!</f>
        <v>#REF!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'A4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'A4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'A4 Exploitation'!A8:F8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45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4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4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4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4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4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4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4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4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45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4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4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4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Dr Mejed Heni-QLC</cp:lastModifiedBy>
  <cp:lastPrinted>2018-02-22T14:54:44Z</cp:lastPrinted>
  <dcterms:created xsi:type="dcterms:W3CDTF">2015-10-03T07:44:26Z</dcterms:created>
  <dcterms:modified xsi:type="dcterms:W3CDTF">2018-03-16T19:12:41Z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