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8\Audits Magasins\Audit Magasins UHD 2018\Market QLC\GM Gafsa\"/>
    </mc:Choice>
  </mc:AlternateContent>
  <bookViews>
    <workbookView xWindow="0" yWindow="0" windowWidth="24000" windowHeight="928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A7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A7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A7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D199" i="35"/>
  <c r="D198" i="35"/>
  <c r="F197" i="35"/>
  <c r="E197" i="35"/>
  <c r="D197" i="35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A7" i="35"/>
  <c r="D549" i="43"/>
  <c r="D548" i="43"/>
  <c r="D547" i="43"/>
  <c r="D545" i="43"/>
  <c r="D544" i="43"/>
  <c r="F543" i="43"/>
  <c r="E543" i="43"/>
  <c r="D543" i="43"/>
  <c r="B543" i="43"/>
  <c r="C542" i="43"/>
  <c r="A537" i="43"/>
  <c r="D534" i="43"/>
  <c r="D533" i="43"/>
  <c r="F532" i="43"/>
  <c r="E532" i="43"/>
  <c r="D532" i="43"/>
  <c r="B532" i="43"/>
  <c r="C530" i="43"/>
  <c r="C528" i="43"/>
  <c r="A517" i="43"/>
  <c r="D514" i="43"/>
  <c r="D513" i="43"/>
  <c r="F512" i="43"/>
  <c r="E512" i="43"/>
  <c r="D512" i="43"/>
  <c r="B512" i="43"/>
  <c r="A506" i="43"/>
  <c r="D503" i="43"/>
  <c r="D502" i="43"/>
  <c r="D500" i="43"/>
  <c r="D499" i="43"/>
  <c r="F498" i="43"/>
  <c r="E498" i="43"/>
  <c r="D498" i="43"/>
  <c r="B498" i="43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D444" i="43"/>
  <c r="D443" i="43"/>
  <c r="D441" i="43"/>
  <c r="D440" i="43"/>
  <c r="F439" i="43"/>
  <c r="E439" i="43"/>
  <c r="D439" i="43"/>
  <c r="B439" i="43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D391" i="43"/>
  <c r="D390" i="43"/>
  <c r="D388" i="43"/>
  <c r="D387" i="43"/>
  <c r="F386" i="43"/>
  <c r="E386" i="43"/>
  <c r="D386" i="43"/>
  <c r="B386" i="43"/>
  <c r="C381" i="43"/>
  <c r="C378" i="43"/>
  <c r="D374" i="43"/>
  <c r="D373" i="43"/>
  <c r="C371" i="43"/>
  <c r="C369" i="43"/>
  <c r="C368" i="43"/>
  <c r="A361" i="43"/>
  <c r="D358" i="43"/>
  <c r="D357" i="43"/>
  <c r="D355" i="43"/>
  <c r="D354" i="43"/>
  <c r="F353" i="43"/>
  <c r="E353" i="43"/>
  <c r="D353" i="43"/>
  <c r="B353" i="43"/>
  <c r="C348" i="43"/>
  <c r="C344" i="43"/>
  <c r="C342" i="43"/>
  <c r="C340" i="43"/>
  <c r="D334" i="43"/>
  <c r="D333" i="43"/>
  <c r="C331" i="43"/>
  <c r="A321" i="43"/>
  <c r="D318" i="43"/>
  <c r="D317" i="43"/>
  <c r="D315" i="43"/>
  <c r="D314" i="43"/>
  <c r="F313" i="43"/>
  <c r="E313" i="43"/>
  <c r="D313" i="43"/>
  <c r="B313" i="43"/>
  <c r="C304" i="43"/>
  <c r="C302" i="43"/>
  <c r="C297" i="43"/>
  <c r="C295" i="43"/>
  <c r="C294" i="43"/>
  <c r="C291" i="43"/>
  <c r="D286" i="43"/>
  <c r="D285" i="43"/>
  <c r="C282" i="43"/>
  <c r="C278" i="43"/>
  <c r="A269" i="43"/>
  <c r="D266" i="43"/>
  <c r="D265" i="43"/>
  <c r="D263" i="43"/>
  <c r="D262" i="43"/>
  <c r="F261" i="43"/>
  <c r="E261" i="43"/>
  <c r="D261" i="43"/>
  <c r="B261" i="43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D205" i="43"/>
  <c r="D204" i="43"/>
  <c r="D202" i="43"/>
  <c r="D201" i="43"/>
  <c r="F200" i="43"/>
  <c r="E200" i="43"/>
  <c r="D200" i="43"/>
  <c r="B200" i="43"/>
  <c r="C194" i="43"/>
  <c r="C190" i="43"/>
  <c r="C186" i="43"/>
  <c r="C184" i="43"/>
  <c r="C182" i="43"/>
  <c r="C181" i="43"/>
  <c r="D173" i="43"/>
  <c r="D172" i="43"/>
  <c r="C170" i="43"/>
  <c r="A161" i="43"/>
  <c r="D158" i="43"/>
  <c r="D157" i="43"/>
  <c r="D155" i="43"/>
  <c r="D154" i="43"/>
  <c r="F153" i="43"/>
  <c r="E153" i="43"/>
  <c r="D153" i="43"/>
  <c r="B153" i="43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D103" i="43"/>
  <c r="D102" i="43"/>
  <c r="D101" i="43"/>
  <c r="D100" i="43"/>
  <c r="F99" i="43"/>
  <c r="E99" i="43"/>
  <c r="D99" i="43"/>
  <c r="B99" i="43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D46" i="43"/>
  <c r="D45" i="43"/>
  <c r="D43" i="43"/>
  <c r="D42" i="43"/>
  <c r="F41" i="43"/>
  <c r="E41" i="43"/>
  <c r="D41" i="43"/>
  <c r="B41" i="43"/>
  <c r="C35" i="43"/>
  <c r="C34" i="43"/>
  <c r="C30" i="43"/>
  <c r="D26" i="43"/>
  <c r="D25" i="43"/>
  <c r="A16" i="43"/>
  <c r="B12" i="43"/>
  <c r="A8" i="43"/>
  <c r="D194" i="37"/>
  <c r="D195" i="37" s="1"/>
  <c r="C191" i="37"/>
  <c r="D186" i="37"/>
  <c r="D187" i="37" s="1"/>
  <c r="D177" i="37"/>
  <c r="D178" i="37" s="1"/>
  <c r="C165" i="37"/>
  <c r="D169" i="37" s="1"/>
  <c r="D170" i="37" s="1"/>
  <c r="D161" i="37"/>
  <c r="D162" i="37" s="1"/>
  <c r="C157" i="37"/>
  <c r="C156" i="37"/>
  <c r="C155" i="37"/>
  <c r="D149" i="37"/>
  <c r="D150" i="37" s="1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D102" i="37"/>
  <c r="D103" i="37" s="1"/>
  <c r="C100" i="37"/>
  <c r="C99" i="37"/>
  <c r="C94" i="37"/>
  <c r="C93" i="37"/>
  <c r="C82" i="37"/>
  <c r="C80" i="37"/>
  <c r="C77" i="37"/>
  <c r="C76" i="37"/>
  <c r="C75" i="37"/>
  <c r="C61" i="37"/>
  <c r="C60" i="37"/>
  <c r="C56" i="37"/>
  <c r="D63" i="37" s="1"/>
  <c r="D64" i="37" s="1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D493" i="36"/>
  <c r="D494" i="36" s="1"/>
  <c r="C490" i="36"/>
  <c r="A484" i="36"/>
  <c r="C469" i="36"/>
  <c r="C466" i="36"/>
  <c r="C465" i="36"/>
  <c r="D477" i="36" s="1"/>
  <c r="D478" i="36" s="1"/>
  <c r="C461" i="36"/>
  <c r="D457" i="36"/>
  <c r="C455" i="36"/>
  <c r="A447" i="36"/>
  <c r="C438" i="36"/>
  <c r="C432" i="36"/>
  <c r="C431" i="36"/>
  <c r="C425" i="36"/>
  <c r="C422" i="36"/>
  <c r="D426" i="36" s="1"/>
  <c r="D427" i="36" s="1"/>
  <c r="C415" i="36"/>
  <c r="D417" i="36" s="1"/>
  <c r="D418" i="36" s="1"/>
  <c r="C411" i="36"/>
  <c r="C405" i="36"/>
  <c r="D406" i="36" s="1"/>
  <c r="D407" i="36" s="1"/>
  <c r="C402" i="36"/>
  <c r="A394" i="36"/>
  <c r="C381" i="36"/>
  <c r="C378" i="36"/>
  <c r="D387" i="36" s="1"/>
  <c r="D388" i="36" s="1"/>
  <c r="D373" i="36"/>
  <c r="C371" i="36"/>
  <c r="C369" i="36"/>
  <c r="C368" i="36"/>
  <c r="A361" i="36"/>
  <c r="C348" i="36"/>
  <c r="C344" i="36"/>
  <c r="C342" i="36"/>
  <c r="C340" i="36"/>
  <c r="D354" i="36" s="1"/>
  <c r="D355" i="36" s="1"/>
  <c r="D333" i="36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D244" i="36" s="1"/>
  <c r="D245" i="36" s="1"/>
  <c r="C220" i="36"/>
  <c r="C219" i="36"/>
  <c r="D222" i="36" s="1"/>
  <c r="A208" i="36"/>
  <c r="C194" i="36"/>
  <c r="C190" i="36"/>
  <c r="C186" i="36"/>
  <c r="C184" i="36"/>
  <c r="C182" i="36"/>
  <c r="C181" i="36"/>
  <c r="D201" i="36" s="1"/>
  <c r="D202" i="36" s="1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39" i="36" s="1"/>
  <c r="D140" i="36" s="1"/>
  <c r="C115" i="36"/>
  <c r="D117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42" i="36" s="1"/>
  <c r="D43" i="36" s="1"/>
  <c r="D25" i="36"/>
  <c r="D26" i="36" s="1"/>
  <c r="A16" i="36"/>
  <c r="A8" i="36"/>
  <c r="A7" i="37" s="1"/>
  <c r="B184" i="29"/>
  <c r="B183" i="29"/>
  <c r="B182" i="29"/>
  <c r="B181" i="29"/>
  <c r="B180" i="29"/>
  <c r="J178" i="29"/>
  <c r="B175" i="29"/>
  <c r="B174" i="29"/>
  <c r="B173" i="29"/>
  <c r="B172" i="29"/>
  <c r="B171" i="29"/>
  <c r="J169" i="29"/>
  <c r="B166" i="29"/>
  <c r="B165" i="29"/>
  <c r="B164" i="29"/>
  <c r="B163" i="29"/>
  <c r="B162" i="29"/>
  <c r="J160" i="29"/>
  <c r="B156" i="29"/>
  <c r="B155" i="29"/>
  <c r="B154" i="29"/>
  <c r="B153" i="29"/>
  <c r="B152" i="29"/>
  <c r="J150" i="29"/>
  <c r="B147" i="29"/>
  <c r="B146" i="29"/>
  <c r="B145" i="29"/>
  <c r="B144" i="29"/>
  <c r="B143" i="29"/>
  <c r="J141" i="29"/>
  <c r="B138" i="29"/>
  <c r="B137" i="29"/>
  <c r="B136" i="29"/>
  <c r="B135" i="29"/>
  <c r="B134" i="29"/>
  <c r="J132" i="29"/>
  <c r="B129" i="29"/>
  <c r="B128" i="29"/>
  <c r="B127" i="29"/>
  <c r="B126" i="29"/>
  <c r="B125" i="29"/>
  <c r="J123" i="29"/>
  <c r="B120" i="29"/>
  <c r="B119" i="29"/>
  <c r="B118" i="29"/>
  <c r="B117" i="29"/>
  <c r="B116" i="29"/>
  <c r="J114" i="29"/>
  <c r="B111" i="29"/>
  <c r="B110" i="29"/>
  <c r="B109" i="29"/>
  <c r="B108" i="29"/>
  <c r="B107" i="29"/>
  <c r="J105" i="29"/>
  <c r="B102" i="29"/>
  <c r="B101" i="29"/>
  <c r="B100" i="29"/>
  <c r="B99" i="29"/>
  <c r="B98" i="29"/>
  <c r="J96" i="29"/>
  <c r="B93" i="29"/>
  <c r="B92" i="29"/>
  <c r="B91" i="29"/>
  <c r="B90" i="29"/>
  <c r="B89" i="29"/>
  <c r="J87" i="29"/>
  <c r="B84" i="29"/>
  <c r="B83" i="29"/>
  <c r="B82" i="29"/>
  <c r="B81" i="29"/>
  <c r="B80" i="29"/>
  <c r="J78" i="29"/>
  <c r="B75" i="29"/>
  <c r="B74" i="29"/>
  <c r="B73" i="29"/>
  <c r="B72" i="29"/>
  <c r="B71" i="29"/>
  <c r="J69" i="29"/>
  <c r="B66" i="29"/>
  <c r="B65" i="29"/>
  <c r="B64" i="29"/>
  <c r="B63" i="29"/>
  <c r="B62" i="29"/>
  <c r="J60" i="29"/>
  <c r="B57" i="29"/>
  <c r="B56" i="29"/>
  <c r="B55" i="29"/>
  <c r="B54" i="29"/>
  <c r="B53" i="29"/>
  <c r="J51" i="29"/>
  <c r="B48" i="29"/>
  <c r="B47" i="29"/>
  <c r="B46" i="29"/>
  <c r="B45" i="29"/>
  <c r="B44" i="29"/>
  <c r="J42" i="29"/>
  <c r="B39" i="29"/>
  <c r="B38" i="29"/>
  <c r="B37" i="29"/>
  <c r="B36" i="29"/>
  <c r="B35" i="29"/>
  <c r="J33" i="29"/>
  <c r="B29" i="29"/>
  <c r="B28" i="29"/>
  <c r="B27" i="29"/>
  <c r="B26" i="29"/>
  <c r="B25" i="29"/>
  <c r="J23" i="29"/>
  <c r="D84" i="37" l="1"/>
  <c r="D85" i="37" s="1"/>
  <c r="D198" i="37"/>
  <c r="D199" i="37" s="1"/>
  <c r="D502" i="36"/>
  <c r="D503" i="36" s="1"/>
  <c r="B142" i="29" s="1"/>
  <c r="D480" i="36"/>
  <c r="D481" i="36" s="1"/>
  <c r="B133" i="29" s="1"/>
  <c r="D458" i="36"/>
  <c r="D440" i="36"/>
  <c r="D441" i="36" s="1"/>
  <c r="D390" i="36"/>
  <c r="D391" i="36" s="1"/>
  <c r="B115" i="29" s="1"/>
  <c r="D374" i="36"/>
  <c r="D357" i="36"/>
  <c r="D358" i="36" s="1"/>
  <c r="B106" i="29" s="1"/>
  <c r="D334" i="36"/>
  <c r="D317" i="36"/>
  <c r="D318" i="36" s="1"/>
  <c r="B97" i="29" s="1"/>
  <c r="D286" i="36"/>
  <c r="D265" i="36"/>
  <c r="D266" i="36" s="1"/>
  <c r="B88" i="29" s="1"/>
  <c r="D223" i="36"/>
  <c r="D204" i="36"/>
  <c r="D205" i="36" s="1"/>
  <c r="B79" i="29" s="1"/>
  <c r="D173" i="36"/>
  <c r="D154" i="36"/>
  <c r="D155" i="36" s="1"/>
  <c r="D118" i="36"/>
  <c r="D84" i="36"/>
  <c r="D85" i="36" s="1"/>
  <c r="D62" i="36"/>
  <c r="D45" i="36"/>
  <c r="B179" i="29" l="1"/>
  <c r="B11" i="37"/>
  <c r="D443" i="36"/>
  <c r="D444" i="36" s="1"/>
  <c r="B124" i="29" s="1"/>
  <c r="D102" i="36"/>
  <c r="D103" i="36" s="1"/>
  <c r="B61" i="29" s="1"/>
  <c r="D157" i="36"/>
  <c r="D158" i="36" s="1"/>
  <c r="B70" i="29" s="1"/>
  <c r="D46" i="36"/>
  <c r="B52" i="29" s="1"/>
  <c r="D548" i="36" l="1"/>
  <c r="D549" i="36" s="1"/>
  <c r="B12" i="36" s="1"/>
  <c r="B24" i="29" l="1"/>
  <c r="B34" i="29"/>
</calcChain>
</file>

<file path=xl/sharedStrings.xml><?xml version="1.0" encoding="utf-8"?>
<sst xmlns="http://schemas.openxmlformats.org/spreadsheetml/2006/main" count="5182" uniqueCount="444">
  <si>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</si>
  <si>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</si>
  <si>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</si>
  <si>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</si>
  <si>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</si>
  <si>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</si>
  <si>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</si>
  <si>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</si>
  <si>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</si>
  <si>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</si>
  <si>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</si>
  <si>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</si>
  <si>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</si>
  <si>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</si>
  <si>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</si>
  <si>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</si>
  <si>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</si>
  <si>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</si>
  <si>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</si>
  <si>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</si>
  <si>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</si>
  <si>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</si>
  <si>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</si>
  <si>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</si>
  <si>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</si>
  <si>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</si>
  <si>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</si>
  <si>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</si>
  <si>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</si>
  <si>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</si>
  <si>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</si>
  <si>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</si>
  <si>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</si>
  <si>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</si>
  <si>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</si>
  <si>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</si>
  <si>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</si>
  <si>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</si>
  <si>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</si>
  <si>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</si>
  <si>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</si>
  <si>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</si>
  <si>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</si>
  <si>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</si>
  <si>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</si>
  <si>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</si>
  <si>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</si>
  <si>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</si>
  <si>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</si>
  <si>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</si>
  <si>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</si>
  <si>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</si>
  <si>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</si>
  <si>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</si>
  <si>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</si>
  <si>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</si>
  <si>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</si>
  <si>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</si>
  <si>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</si>
  <si>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</si>
  <si>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</si>
  <si>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</si>
  <si>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</si>
  <si>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</si>
  <si>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</si>
  <si>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</si>
  <si>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</si>
  <si>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</si>
  <si>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</si>
  <si>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</si>
  <si>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</si>
  <si>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</si>
  <si>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</si>
  <si>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</si>
  <si>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</si>
  <si>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</si>
  <si>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</si>
  <si>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</si>
  <si>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</si>
  <si>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</si>
  <si>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</si>
  <si>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</si>
  <si>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</si>
  <si>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</si>
  <si>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</si>
  <si>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</si>
  <si>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</si>
  <si>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</si>
  <si>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</si>
  <si>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</si>
  <si>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</si>
  <si>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</si>
  <si>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</si>
  <si>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</si>
  <si>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</si>
  <si>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</si>
  <si>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</si>
  <si>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</si>
  <si>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</si>
  <si>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</si>
  <si>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</si>
  <si>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</si>
  <si>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</si>
  <si>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</si>
  <si>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</si>
  <si>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</si>
  <si>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</si>
  <si>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</si>
  <si>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</si>
  <si>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</si>
  <si>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</si>
  <si>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</si>
  <si>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</si>
  <si>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</si>
  <si>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</si>
  <si>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</si>
  <si>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</si>
  <si>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</si>
  <si>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</si>
  <si>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</si>
  <si>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</si>
  <si>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</si>
  <si>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</si>
  <si>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</si>
  <si>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</si>
  <si>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</si>
  <si>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</si>
  <si>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</si>
  <si>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</si>
  <si>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</si>
  <si>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</si>
  <si>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</si>
  <si>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</si>
  <si>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</si>
  <si>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</si>
  <si>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</si>
  <si>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</si>
  <si>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</si>
  <si>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</si>
  <si>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</si>
  <si>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</si>
  <si>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</si>
  <si>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</si>
  <si>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</si>
  <si>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</si>
  <si>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</si>
  <si>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</si>
  <si>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</si>
  <si>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</si>
  <si>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</si>
  <si>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</si>
  <si>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</si>
  <si>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</si>
  <si>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</si>
  <si>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</si>
  <si>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</si>
  <si>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</si>
  <si>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</si>
  <si>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</si>
  <si>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</si>
  <si>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</si>
  <si>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</si>
  <si>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</si>
  <si>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</si>
  <si>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</si>
  <si>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</si>
  <si>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</si>
  <si>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</si>
  <si>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</si>
  <si>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</si>
  <si>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</si>
  <si>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</si>
  <si>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</si>
  <si>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</si>
  <si>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</si>
  <si>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</si>
  <si>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</si>
  <si>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</si>
  <si>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</si>
  <si>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</si>
  <si>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</si>
  <si>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</si>
  <si>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</si>
  <si>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</si>
  <si>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</si>
  <si>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</si>
  <si>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</si>
  <si>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</si>
  <si>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</si>
  <si>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</si>
  <si>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</si>
  <si>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</si>
  <si>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</si>
  <si>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</si>
  <si>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</si>
  <si>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</si>
  <si>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</si>
  <si>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</si>
  <si>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</si>
  <si>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</si>
  <si>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</si>
  <si>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</si>
  <si>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</si>
  <si>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</si>
  <si>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</si>
  <si>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</si>
  <si>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</si>
  <si>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</si>
  <si>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</si>
  <si>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</si>
  <si>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</si>
  <si>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</si>
  <si>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</si>
  <si>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</si>
  <si>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</si>
  <si>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</si>
  <si>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</si>
  <si>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</si>
  <si>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</si>
  <si>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</si>
  <si>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</si>
  <si>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</si>
  <si>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</si>
  <si>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</si>
  <si>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</si>
  <si>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</si>
  <si>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</si>
  <si>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</si>
  <si>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</si>
  <si>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</si>
  <si>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</si>
  <si>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</si>
  <si>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</si>
  <si>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</si>
  <si>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</si>
  <si>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</si>
  <si>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</si>
  <si>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</si>
  <si>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</si>
  <si>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</si>
  <si>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</si>
  <si>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</si>
  <si>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</si>
  <si>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</si>
  <si>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</si>
  <si>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</si>
  <si>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</si>
  <si>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</si>
  <si>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</si>
  <si>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</si>
  <si>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</si>
  <si>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</si>
  <si>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</si>
  <si>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</si>
  <si>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</si>
  <si>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</si>
  <si>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</si>
  <si>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</si>
  <si>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</si>
  <si>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</si>
  <si>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</si>
  <si>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</si>
  <si>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</si>
  <si>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</si>
  <si>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</si>
  <si>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</si>
  <si>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</si>
  <si>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</si>
  <si>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</si>
  <si>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</si>
  <si>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</si>
  <si>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</si>
  <si>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</si>
  <si>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</si>
  <si>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</si>
  <si>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</si>
  <si>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</si>
  <si>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</si>
  <si>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</si>
  <si>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</si>
  <si>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</si>
  <si>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</si>
  <si>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</si>
  <si>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</si>
  <si>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</si>
  <si>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</si>
  <si>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</si>
  <si>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</si>
  <si>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</si>
  <si>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</si>
  <si>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</si>
  <si>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</si>
  <si>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</si>
  <si>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</si>
  <si>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</si>
  <si>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</si>
  <si>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</si>
  <si>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</si>
  <si>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</si>
  <si>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</si>
  <si>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</si>
  <si>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</si>
  <si>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</si>
  <si>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</si>
  <si>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</si>
  <si>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</si>
  <si>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</si>
  <si>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</si>
  <si>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</si>
  <si>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</si>
  <si>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</si>
  <si>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</si>
  <si>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</si>
  <si>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</si>
  <si>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</si>
  <si>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</si>
  <si>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</si>
  <si>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</si>
  <si>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</si>
  <si>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</si>
  <si>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</si>
  <si>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</si>
  <si>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</si>
  <si>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</si>
  <si>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</si>
  <si>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</si>
  <si>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</si>
  <si>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</si>
  <si>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</si>
  <si>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</si>
  <si>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</si>
  <si>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</si>
  <si>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</si>
  <si>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</si>
  <si>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</si>
  <si>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</si>
  <si>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</si>
  <si>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</si>
  <si>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</si>
  <si>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</si>
  <si>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</si>
  <si>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</si>
  <si>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</si>
  <si>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</si>
  <si>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</si>
  <si>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</si>
  <si>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</si>
  <si>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</si>
  <si>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</si>
  <si>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</si>
  <si>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</si>
  <si>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</si>
  <si>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</si>
  <si>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</si>
  <si>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</si>
  <si>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</si>
  <si>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</si>
  <si>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</si>
  <si>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</si>
  <si>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</si>
  <si>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</si>
  <si>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</si>
  <si>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</si>
  <si>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</si>
  <si>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</si>
  <si>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</si>
  <si>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</si>
  <si>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</si>
  <si>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</si>
  <si>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</si>
  <si>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</si>
  <si>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</si>
  <si>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</si>
  <si>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</si>
  <si>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</si>
  <si>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</si>
  <si>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</si>
  <si>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</si>
  <si>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</si>
  <si>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</si>
  <si>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</si>
  <si>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</si>
  <si>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</si>
  <si>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</si>
  <si>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</si>
  <si>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</si>
  <si>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</si>
  <si>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</si>
  <si>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</si>
  <si>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</si>
  <si>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</si>
  <si>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</si>
  <si>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</si>
  <si>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</si>
  <si>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</si>
  <si>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</si>
  <si>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</si>
  <si>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</si>
  <si>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</si>
  <si>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</si>
  <si>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</si>
  <si>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</si>
  <si>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</si>
  <si>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</si>
  <si>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</si>
  <si>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</si>
  <si>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</si>
  <si>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</si>
  <si>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GAFSA</t>
  </si>
  <si>
    <t>Dr KARAA Hatem</t>
  </si>
  <si>
    <t>Mr Naïm El Ahmadi et chefs de rayons</t>
  </si>
  <si>
    <t>Contrôle à la thermosonde des températures à cœur et d'ambiance non réalisé pour le mois de février</t>
  </si>
  <si>
    <t>assurer le contrôle à la thermosonde des températures à cœur et d'ambiance en chambre froide</t>
  </si>
  <si>
    <t>signer les documents</t>
  </si>
  <si>
    <t>Suivi erroné de la traçabilité (juste collage des étiquettes fournisseurs)</t>
  </si>
  <si>
    <t>Assurer un suivi quantitatif et qualitatif de la tracçabilité des découpes (renseigner toutes les informations requises sur les documents appropriés)</t>
  </si>
  <si>
    <t>Plafond chambre froide volaille sale</t>
  </si>
  <si>
    <t>Renforcer les opérations de nettoyage du plafond de la chambre froide</t>
  </si>
  <si>
    <t>Renforcer les opérations de nettoyage et de désinfection</t>
  </si>
  <si>
    <t>Renforcer ND réserve</t>
  </si>
  <si>
    <t>Traces de crèmes glacées sur l'étalage</t>
  </si>
  <si>
    <t>Vérification du thermomètre arrêtée au mois de janvier 2018</t>
  </si>
  <si>
    <t>A mettre sur le portail</t>
  </si>
  <si>
    <t>Dépassement de la DLC d'un paquet de 70 brioches SOPRAL (DLC: 23/11/2017)</t>
  </si>
  <si>
    <t>Renforcer le contrôle au moment de la réception et lors du  stockage des denrées alimentaires</t>
  </si>
  <si>
    <t>Assurer en continu la vérification du thermomètre</t>
  </si>
  <si>
    <t>Sol de la cahmbre froide en état d'usure assez avancé</t>
  </si>
  <si>
    <t>Réparer le sol de la chambre froide</t>
  </si>
  <si>
    <t>même CF que les fleg</t>
  </si>
  <si>
    <t>Température affichée +3,8°C</t>
  </si>
  <si>
    <t>température mesurée +5,6°C</t>
  </si>
  <si>
    <t>lave mains terminal de cuisson non fonctionnel</t>
  </si>
  <si>
    <t xml:space="preserve">Réparer le lave mains du terminal de cuisson </t>
  </si>
  <si>
    <t>Traces de rouilles au sol de la chambre froide charcuterie</t>
  </si>
  <si>
    <t>Renforcer l'éclairage</t>
  </si>
  <si>
    <t>température CF +4°C
température mesurée +6,2°C</t>
  </si>
  <si>
    <t>température produit +6,2°C</t>
  </si>
  <si>
    <t>Armoire UV non fonctionnelle</t>
  </si>
  <si>
    <t>Température du laboratoire 12,9°C</t>
  </si>
  <si>
    <t xml:space="preserve">température affichée +3°C
</t>
  </si>
  <si>
    <t>Bac surgelé en test après réparation</t>
  </si>
  <si>
    <t>poubelle rayon traiteur sans pédale</t>
  </si>
  <si>
    <t>prévoir une poubelle à pédale</t>
  </si>
  <si>
    <t>le local doit être climatisé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</si>
</sst>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622528"/>
        <c:axId val="356624768"/>
      </c:barChart>
      <c:catAx>
        <c:axId val="35662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624768"/>
        <c:crosses val="autoZero"/>
        <c:auto val="1"/>
        <c:lblAlgn val="ctr"/>
        <c:lblOffset val="100"/>
        <c:noMultiLvlLbl val="0"/>
      </c:catAx>
      <c:valAx>
        <c:axId val="35662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62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445680"/>
        <c:axId val="435661184"/>
      </c:barChart>
      <c:catAx>
        <c:axId val="26944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661184"/>
        <c:crosses val="autoZero"/>
        <c:auto val="1"/>
        <c:lblAlgn val="ctr"/>
        <c:lblOffset val="100"/>
        <c:noMultiLvlLbl val="0"/>
      </c:catAx>
      <c:valAx>
        <c:axId val="43566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445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663984"/>
        <c:axId val="435664544"/>
      </c:barChart>
      <c:catAx>
        <c:axId val="43566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664544"/>
        <c:crosses val="autoZero"/>
        <c:auto val="1"/>
        <c:lblAlgn val="ctr"/>
        <c:lblOffset val="100"/>
        <c:noMultiLvlLbl val="0"/>
      </c:catAx>
      <c:valAx>
        <c:axId val="43566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66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3633776"/>
        <c:axId val="433634336"/>
      </c:barChart>
      <c:catAx>
        <c:axId val="43363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3634336"/>
        <c:crosses val="autoZero"/>
        <c:auto val="1"/>
        <c:lblAlgn val="ctr"/>
        <c:lblOffset val="100"/>
        <c:noMultiLvlLbl val="0"/>
      </c:catAx>
      <c:valAx>
        <c:axId val="43363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363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3637136"/>
        <c:axId val="433637696"/>
      </c:barChart>
      <c:catAx>
        <c:axId val="43363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3637696"/>
        <c:crosses val="autoZero"/>
        <c:auto val="1"/>
        <c:lblAlgn val="ctr"/>
        <c:lblOffset val="100"/>
        <c:noMultiLvlLbl val="0"/>
      </c:catAx>
      <c:valAx>
        <c:axId val="43363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363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4329248"/>
        <c:axId val="564329808"/>
      </c:barChart>
      <c:catAx>
        <c:axId val="56432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4329808"/>
        <c:crosses val="autoZero"/>
        <c:auto val="1"/>
        <c:lblAlgn val="ctr"/>
        <c:lblOffset val="100"/>
        <c:noMultiLvlLbl val="0"/>
      </c:catAx>
      <c:valAx>
        <c:axId val="56432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432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4332608"/>
        <c:axId val="564333168"/>
      </c:barChart>
      <c:catAx>
        <c:axId val="5643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4333168"/>
        <c:crosses val="autoZero"/>
        <c:auto val="1"/>
        <c:lblAlgn val="ctr"/>
        <c:lblOffset val="100"/>
        <c:noMultiLvlLbl val="0"/>
      </c:catAx>
      <c:valAx>
        <c:axId val="56433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43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0.93152866242038213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181392"/>
        <c:axId val="268181952"/>
      </c:barChart>
      <c:catAx>
        <c:axId val="26818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81952"/>
        <c:crosses val="autoZero"/>
        <c:auto val="1"/>
        <c:lblAlgn val="ctr"/>
        <c:lblOffset val="100"/>
        <c:noMultiLvlLbl val="0"/>
      </c:catAx>
      <c:valAx>
        <c:axId val="26818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18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0.91020877565463554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8184752"/>
        <c:axId val="268185312"/>
        <c:extLst xmlns:c16r2="http://schemas.microsoft.com/office/drawing/2015/06/chart"/>
      </c:barChart>
      <c:catAx>
        <c:axId val="2681847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85312"/>
        <c:crosses val="autoZero"/>
        <c:auto val="1"/>
        <c:lblAlgn val="ctr"/>
        <c:lblOffset val="100"/>
        <c:noMultiLvlLbl val="0"/>
      </c:catAx>
      <c:valAx>
        <c:axId val="2681853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8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8188112"/>
        <c:axId val="268188672"/>
        <c:extLst xmlns:c16r2="http://schemas.microsoft.com/office/drawing/2015/06/chart"/>
      </c:barChart>
      <c:catAx>
        <c:axId val="26818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88672"/>
        <c:crosses val="autoZero"/>
        <c:auto val="1"/>
        <c:lblAlgn val="ctr"/>
        <c:lblOffset val="100"/>
        <c:noMultiLvlLbl val="0"/>
      </c:catAx>
      <c:valAx>
        <c:axId val="26818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8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0.78378378378378377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465104"/>
        <c:axId val="435463424"/>
      </c:barChart>
      <c:catAx>
        <c:axId val="43546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463424"/>
        <c:crosses val="autoZero"/>
        <c:auto val="1"/>
        <c:lblAlgn val="ctr"/>
        <c:lblOffset val="100"/>
        <c:noMultiLvlLbl val="0"/>
      </c:catAx>
      <c:valAx>
        <c:axId val="43546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46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0.95588235294117652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0059344"/>
        <c:axId val="363297632"/>
      </c:barChart>
      <c:catAx>
        <c:axId val="44005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3297632"/>
        <c:crosses val="autoZero"/>
        <c:auto val="1"/>
        <c:lblAlgn val="ctr"/>
        <c:lblOffset val="100"/>
        <c:noMultiLvlLbl val="0"/>
      </c:catAx>
      <c:valAx>
        <c:axId val="36329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005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3300432"/>
        <c:axId val="363300992"/>
      </c:barChart>
      <c:catAx>
        <c:axId val="36330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3300992"/>
        <c:crosses val="autoZero"/>
        <c:auto val="1"/>
        <c:lblAlgn val="ctr"/>
        <c:lblOffset val="100"/>
        <c:noMultiLvlLbl val="0"/>
      </c:catAx>
      <c:valAx>
        <c:axId val="36330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330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0.86904761904761907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3710352"/>
        <c:axId val="563710912"/>
      </c:barChart>
      <c:catAx>
        <c:axId val="56371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3710912"/>
        <c:crosses val="autoZero"/>
        <c:auto val="1"/>
        <c:lblAlgn val="ctr"/>
        <c:lblOffset val="100"/>
        <c:noMultiLvlLbl val="0"/>
      </c:catAx>
      <c:valAx>
        <c:axId val="56371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371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257616"/>
        <c:axId val="205258176"/>
      </c:barChart>
      <c:catAx>
        <c:axId val="20525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258176"/>
        <c:crosses val="autoZero"/>
        <c:auto val="1"/>
        <c:lblAlgn val="ctr"/>
        <c:lblOffset val="100"/>
        <c:noMultiLvlLbl val="0"/>
      </c:catAx>
      <c:valAx>
        <c:axId val="20525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25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5335040"/>
        <c:axId val="435335600"/>
      </c:barChart>
      <c:catAx>
        <c:axId val="43533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5335600"/>
        <c:crosses val="autoZero"/>
        <c:auto val="1"/>
        <c:lblAlgn val="ctr"/>
        <c:lblOffset val="100"/>
        <c:noMultiLvlLbl val="0"/>
      </c:catAx>
      <c:valAx>
        <c:axId val="435335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533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2133552"/>
        <c:axId val="262134112"/>
      </c:barChart>
      <c:catAx>
        <c:axId val="26213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134112"/>
        <c:crosses val="autoZero"/>
        <c:auto val="1"/>
        <c:lblAlgn val="ctr"/>
        <c:lblOffset val="100"/>
        <c:noMultiLvlLbl val="0"/>
      </c:catAx>
      <c:valAx>
        <c:axId val="26213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213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0.81666666666666665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442320"/>
        <c:axId val="269442880"/>
      </c:barChart>
      <c:catAx>
        <c:axId val="26944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442880"/>
        <c:crosses val="autoZero"/>
        <c:auto val="1"/>
        <c:lblAlgn val="ctr"/>
        <c:lblOffset val="100"/>
        <c:noMultiLvlLbl val="0"/>
      </c:catAx>
      <c:valAx>
        <c:axId val="269442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44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2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9" t="s">
        <v>324</v>
      </c>
      <c r="B18" s="299"/>
      <c r="C18" s="299"/>
      <c r="D18" s="300" t="s">
        <v>408</v>
      </c>
      <c r="E18" s="300"/>
      <c r="F18" s="300"/>
      <c r="G18" s="300"/>
      <c r="H18" s="300"/>
      <c r="I18" s="300"/>
      <c r="J18" s="300"/>
      <c r="K18" s="300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1" t="s">
        <v>325</v>
      </c>
      <c r="B21" s="301"/>
      <c r="C21" s="301"/>
      <c r="D21" s="301"/>
      <c r="E21" s="301"/>
      <c r="F21" s="301"/>
      <c r="G21" s="301"/>
      <c r="H21" s="301"/>
      <c r="I21" s="301"/>
      <c r="J21" s="301"/>
      <c r="K21" s="301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2" t="s">
        <v>327</v>
      </c>
      <c r="C23" s="302"/>
      <c r="D23" s="78"/>
      <c r="E23" s="78"/>
      <c r="F23" s="78"/>
      <c r="G23" s="78"/>
      <c r="H23" s="78"/>
      <c r="I23" s="78"/>
      <c r="J23" s="77" t="str">
        <f>D18</f>
        <v>GAFSA</v>
      </c>
    </row>
    <row r="24" spans="1:11" ht="33" customHeight="1" x14ac:dyDescent="0.25">
      <c r="A24" s="86" t="s">
        <v>328</v>
      </c>
      <c r="B24" s="303">
        <f>AVERAGE('A1 Exploitation'!D549,'A1 Technique'!D199)</f>
        <v>0.91020877565463554</v>
      </c>
      <c r="C24" s="303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3">
        <f>AVERAGE('A2 Exploitation'!D549,'A2 Technique'!D199)</f>
        <v>0</v>
      </c>
      <c r="C25" s="303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3">
        <f>AVERAGE('A3 Exploitation'!D549,'A3 Technique'!D199)</f>
        <v>0</v>
      </c>
      <c r="C26" s="303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3">
        <f>AVERAGE('A4 Exploitation'!D549,'A4 Technique'!D199)</f>
        <v>0</v>
      </c>
      <c r="C27" s="303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3">
        <f>AVERAGE('A5 Exploitation'!D549,'A5 Technique'!D199)</f>
        <v>0</v>
      </c>
      <c r="C28" s="303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3">
        <f>AVERAGE('A6 Exploitation'!D549,'A6 Technique'!D199)</f>
        <v>0</v>
      </c>
      <c r="C29" s="303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2" t="s">
        <v>334</v>
      </c>
      <c r="C33" s="302"/>
      <c r="D33" s="78"/>
      <c r="E33" s="78"/>
      <c r="F33" s="78"/>
      <c r="G33" s="78"/>
      <c r="H33" s="78"/>
      <c r="I33" s="78"/>
      <c r="J33" s="77" t="str">
        <f>D18</f>
        <v>GAFSA</v>
      </c>
    </row>
    <row r="34" spans="1:10" ht="33" customHeight="1" x14ac:dyDescent="0.25">
      <c r="A34" s="86" t="s">
        <v>328</v>
      </c>
      <c r="B34" s="303">
        <f>'A1 Exploitation'!D549</f>
        <v>0.93152866242038213</v>
      </c>
      <c r="C34" s="303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3">
        <f>'A2 Exploitation'!D549</f>
        <v>0</v>
      </c>
      <c r="C35" s="303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3">
        <f>'A3 Exploitation'!D549</f>
        <v>0</v>
      </c>
      <c r="C36" s="303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3">
        <f>'A4 Exploitation'!D549</f>
        <v>0</v>
      </c>
      <c r="C37" s="303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3">
        <f>'A5 Exploitation'!D549</f>
        <v>0</v>
      </c>
      <c r="C38" s="303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3">
        <f>'A6 Exploitation'!D549</f>
        <v>0</v>
      </c>
      <c r="C39" s="303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4" t="s">
        <v>335</v>
      </c>
      <c r="C42" s="304"/>
      <c r="D42" s="78"/>
      <c r="E42" s="78"/>
      <c r="F42" s="78"/>
      <c r="G42" s="78"/>
      <c r="H42" s="78"/>
      <c r="I42" s="78"/>
      <c r="J42" s="77" t="str">
        <f>D18</f>
        <v>GAFSA</v>
      </c>
    </row>
    <row r="43" spans="1:10" ht="33" customHeight="1" x14ac:dyDescent="0.25">
      <c r="A43" s="86" t="s">
        <v>328</v>
      </c>
      <c r="B43" s="303">
        <f>AVERAGE('A1 Exploitation'!D547, 'A1 Technique'!D197)</f>
        <v>1</v>
      </c>
      <c r="C43" s="303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3" t="e">
        <f>AVERAGE('A2 Exploitation'!D547, 'A2 Technique'!D197)</f>
        <v>#DIV/0!</v>
      </c>
      <c r="C44" s="303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3" t="e">
        <f>AVERAGE('A3 Exploitation'!D547, 'A3 Technique'!D197)</f>
        <v>#DIV/0!</v>
      </c>
      <c r="C45" s="303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3" t="e">
        <f>AVERAGE('A4 Exploitation'!D547, 'A4 Technique'!D197)</f>
        <v>#DIV/0!</v>
      </c>
      <c r="C46" s="303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3" t="e">
        <f>AVERAGE('A5 Exploitation'!D547, 'A5 Technique'!D197)</f>
        <v>#DIV/0!</v>
      </c>
      <c r="C47" s="303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3" t="e">
        <f>AVERAGE('A6 Exploitation'!D547, 'A6 Technique'!D197)</f>
        <v>#DIV/0!</v>
      </c>
      <c r="C48" s="303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2" t="s">
        <v>336</v>
      </c>
      <c r="C51" s="302"/>
      <c r="D51" s="78"/>
      <c r="E51" s="78"/>
      <c r="F51" s="78"/>
      <c r="G51" s="78"/>
      <c r="H51" s="78"/>
      <c r="I51" s="78"/>
      <c r="J51" s="77" t="str">
        <f>D18</f>
        <v>GAFSA</v>
      </c>
    </row>
    <row r="52" spans="1:10" ht="33" customHeight="1" x14ac:dyDescent="0.25">
      <c r="A52" s="86" t="s">
        <v>328</v>
      </c>
      <c r="B52" s="305">
        <f>'A1 Exploitation'!D46</f>
        <v>1</v>
      </c>
      <c r="C52" s="30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5">
        <f>'A2 Exploitation'!D46</f>
        <v>0</v>
      </c>
      <c r="C53" s="30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5">
        <f>'A3 Exploitation'!D46</f>
        <v>0</v>
      </c>
      <c r="C54" s="30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5">
        <f>'A4 Exploitation'!D46</f>
        <v>0</v>
      </c>
      <c r="C55" s="30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5">
        <f>'A5 Exploitation'!D46</f>
        <v>0</v>
      </c>
      <c r="C56" s="30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5">
        <f>'A6 Exploitation'!D46</f>
        <v>0</v>
      </c>
      <c r="C57" s="30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2" t="s">
        <v>337</v>
      </c>
      <c r="C60" s="302"/>
      <c r="D60" s="78"/>
      <c r="E60" s="78"/>
      <c r="F60" s="78"/>
      <c r="G60" s="78"/>
      <c r="H60" s="78"/>
      <c r="I60" s="78"/>
      <c r="J60" s="77" t="str">
        <f>D18</f>
        <v>GAFSA</v>
      </c>
    </row>
    <row r="61" spans="1:10" ht="33" customHeight="1" x14ac:dyDescent="0.25">
      <c r="A61" s="86" t="s">
        <v>328</v>
      </c>
      <c r="B61" s="303">
        <f>'A1 Exploitation'!D103</f>
        <v>0.78378378378378377</v>
      </c>
      <c r="C61" s="303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3">
        <f>'A2 Exploitation'!D103</f>
        <v>0</v>
      </c>
      <c r="C62" s="303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3">
        <f>'A3 Exploitation'!D103</f>
        <v>0</v>
      </c>
      <c r="C63" s="303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3">
        <f>'A4 Exploitation'!D103</f>
        <v>0</v>
      </c>
      <c r="C64" s="303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3">
        <f>'A5 Exploitation'!D103</f>
        <v>0</v>
      </c>
      <c r="C65" s="303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3">
        <f>'A6 Exploitation'!D103</f>
        <v>0</v>
      </c>
      <c r="C66" s="303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2" t="s">
        <v>338</v>
      </c>
      <c r="C69" s="302"/>
      <c r="D69" s="78"/>
      <c r="E69" s="78"/>
      <c r="F69" s="78"/>
      <c r="G69" s="78"/>
      <c r="H69" s="78"/>
      <c r="I69" s="78"/>
      <c r="J69" s="77" t="str">
        <f>D18</f>
        <v>GAFSA</v>
      </c>
    </row>
    <row r="70" spans="1:10" ht="33" customHeight="1" x14ac:dyDescent="0.25">
      <c r="A70" s="86" t="s">
        <v>328</v>
      </c>
      <c r="B70" s="303">
        <f>'A1 Exploitation'!D158</f>
        <v>0.95588235294117652</v>
      </c>
      <c r="C70" s="303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3">
        <f>'A2 Exploitation'!D158</f>
        <v>0</v>
      </c>
      <c r="C71" s="303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3">
        <f>'A3 Exploitation'!D158</f>
        <v>0</v>
      </c>
      <c r="C72" s="303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3">
        <f>'A4 Exploitation'!D158</f>
        <v>0</v>
      </c>
      <c r="C73" s="303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3">
        <f>'A5 Exploitation'!D158</f>
        <v>0</v>
      </c>
      <c r="C74" s="303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3">
        <f>'A6 Exploitation'!D158</f>
        <v>0</v>
      </c>
      <c r="C75" s="303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2" t="s">
        <v>339</v>
      </c>
      <c r="C78" s="302"/>
      <c r="D78" s="78"/>
      <c r="E78" s="78"/>
      <c r="F78" s="78"/>
      <c r="G78" s="78"/>
      <c r="H78" s="78"/>
      <c r="I78" s="78"/>
      <c r="J78" s="77" t="str">
        <f>D18</f>
        <v>GAFSA</v>
      </c>
    </row>
    <row r="79" spans="1:10" ht="33" customHeight="1" x14ac:dyDescent="0.25">
      <c r="A79" s="86" t="s">
        <v>328</v>
      </c>
      <c r="B79" s="303">
        <f>'A1 Exploitation'!D205</f>
        <v>1</v>
      </c>
      <c r="C79" s="303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3">
        <f>'A2 Exploitation'!D205</f>
        <v>0</v>
      </c>
      <c r="C80" s="303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3">
        <f>'A3 Exploitation'!D205</f>
        <v>0</v>
      </c>
      <c r="C81" s="303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3">
        <f>'A4 Exploitation'!D205</f>
        <v>0</v>
      </c>
      <c r="C82" s="303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3">
        <f>'A5 Exploitation'!D205</f>
        <v>0</v>
      </c>
      <c r="C83" s="303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3">
        <f>'A6 Exploitation'!D205</f>
        <v>0</v>
      </c>
      <c r="C84" s="303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2" t="s">
        <v>340</v>
      </c>
      <c r="C87" s="302"/>
      <c r="D87" s="78"/>
      <c r="E87" s="78"/>
      <c r="F87" s="78"/>
      <c r="G87" s="78"/>
      <c r="H87" s="78"/>
      <c r="I87" s="78"/>
      <c r="J87" s="77" t="str">
        <f>D18</f>
        <v>GAFSA</v>
      </c>
    </row>
    <row r="88" spans="1:10" ht="33" customHeight="1" x14ac:dyDescent="0.25">
      <c r="A88" s="86" t="s">
        <v>328</v>
      </c>
      <c r="B88" s="303">
        <f>'A1 Exploitation'!D266</f>
        <v>0.86904761904761907</v>
      </c>
      <c r="C88" s="303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3">
        <f>'A2 Exploitation'!D266</f>
        <v>0</v>
      </c>
      <c r="C89" s="303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3">
        <f>'A3 Exploitation'!D266</f>
        <v>0</v>
      </c>
      <c r="C90" s="303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3">
        <f>'A4 Exploitation'!D266</f>
        <v>0</v>
      </c>
      <c r="C91" s="303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3">
        <f>'A5 Exploitation'!D266</f>
        <v>0</v>
      </c>
      <c r="C92" s="303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3">
        <f>'A6 Exploitation'!D266</f>
        <v>0</v>
      </c>
      <c r="C93" s="303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2" t="s">
        <v>341</v>
      </c>
      <c r="C96" s="302"/>
      <c r="D96" s="78"/>
      <c r="E96" s="78"/>
      <c r="F96" s="78"/>
      <c r="G96" s="78"/>
      <c r="H96" s="78"/>
      <c r="I96" s="78"/>
      <c r="J96" s="77" t="str">
        <f>D18</f>
        <v>GAFSA</v>
      </c>
    </row>
    <row r="97" spans="1:10" ht="33" customHeight="1" x14ac:dyDescent="0.25">
      <c r="A97" s="86" t="s">
        <v>328</v>
      </c>
      <c r="B97" s="303">
        <f>'A1 Exploitation'!D318</f>
        <v>1</v>
      </c>
      <c r="C97" s="303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3">
        <f>'A2 Exploitation'!D318</f>
        <v>0</v>
      </c>
      <c r="C98" s="303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3">
        <f>'A3 Exploitation'!D318</f>
        <v>0</v>
      </c>
      <c r="C99" s="303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3">
        <f>'A4 Exploitation'!D318</f>
        <v>0</v>
      </c>
      <c r="C100" s="303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3">
        <f>'A5 Exploitation'!D318</f>
        <v>0</v>
      </c>
      <c r="C101" s="303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3">
        <f>'A6 Exploitation'!D318</f>
        <v>0</v>
      </c>
      <c r="C102" s="303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2" t="s">
        <v>342</v>
      </c>
      <c r="C105" s="302"/>
      <c r="D105" s="78"/>
      <c r="E105" s="78"/>
      <c r="F105" s="78"/>
      <c r="G105" s="78"/>
      <c r="H105" s="78"/>
      <c r="I105" s="78"/>
      <c r="J105" s="77" t="str">
        <f>D18</f>
        <v>GAFSA</v>
      </c>
    </row>
    <row r="106" spans="1:10" ht="33" customHeight="1" x14ac:dyDescent="0.25">
      <c r="A106" s="86" t="s">
        <v>328</v>
      </c>
      <c r="B106" s="303">
        <f>'A1 Exploitation'!D358</f>
        <v>0.97916666666666663</v>
      </c>
      <c r="C106" s="303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3">
        <f>'A2 Exploitation'!D358</f>
        <v>0</v>
      </c>
      <c r="C107" s="303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3">
        <f>'A3 Exploitation'!D358</f>
        <v>0</v>
      </c>
      <c r="C108" s="303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3">
        <f>'A4 Exploitation'!D358</f>
        <v>0</v>
      </c>
      <c r="C109" s="303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3">
        <f>'A5 Exploitation'!D358</f>
        <v>0</v>
      </c>
      <c r="C110" s="303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3">
        <f>'A6 Exploitation'!D358</f>
        <v>0</v>
      </c>
      <c r="C111" s="303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2" t="s">
        <v>343</v>
      </c>
      <c r="C114" s="302"/>
      <c r="D114" s="78"/>
      <c r="E114" s="78"/>
      <c r="F114" s="78"/>
      <c r="G114" s="78"/>
      <c r="H114" s="78"/>
      <c r="I114" s="78"/>
      <c r="J114" s="77" t="str">
        <f>D18</f>
        <v>GAFSA</v>
      </c>
    </row>
    <row r="115" spans="1:10" ht="33" customHeight="1" x14ac:dyDescent="0.25">
      <c r="A115" s="86" t="s">
        <v>328</v>
      </c>
      <c r="B115" s="303">
        <f>'A1 Exploitation'!D391</f>
        <v>0.97058823529411764</v>
      </c>
      <c r="C115" s="303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3">
        <f>'A2 Exploitation'!D391</f>
        <v>0</v>
      </c>
      <c r="C116" s="303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3">
        <f>'A3 Exploitation'!D391</f>
        <v>0</v>
      </c>
      <c r="C117" s="303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3">
        <f>'A4 Exploitation'!D391</f>
        <v>0</v>
      </c>
      <c r="C118" s="303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3">
        <f>'A5 Exploitation'!D391</f>
        <v>0</v>
      </c>
      <c r="C119" s="303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3">
        <f>'A6 Exploitation'!D391</f>
        <v>0</v>
      </c>
      <c r="C120" s="303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2" t="s">
        <v>344</v>
      </c>
      <c r="C123" s="302"/>
      <c r="D123" s="78"/>
      <c r="E123" s="78"/>
      <c r="F123" s="78"/>
      <c r="G123" s="78"/>
      <c r="H123" s="78"/>
      <c r="I123" s="78"/>
      <c r="J123" s="77" t="str">
        <f>D18</f>
        <v>GAFSA</v>
      </c>
    </row>
    <row r="124" spans="1:10" ht="33" customHeight="1" x14ac:dyDescent="0.25">
      <c r="A124" s="86" t="s">
        <v>328</v>
      </c>
      <c r="B124" s="303">
        <f>'A1 Exploitation'!D444</f>
        <v>0.81666666666666665</v>
      </c>
      <c r="C124" s="303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3">
        <f>'A2 Exploitation'!D444</f>
        <v>0</v>
      </c>
      <c r="C125" s="303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3">
        <f>'A3 Exploitation'!D444</f>
        <v>0</v>
      </c>
      <c r="C126" s="303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3">
        <f>'A4 Exploitation'!D444</f>
        <v>0</v>
      </c>
      <c r="C127" s="303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3">
        <f>'A5 Exploitation'!D444</f>
        <v>0</v>
      </c>
      <c r="C128" s="303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3">
        <f>'A6 Exploitation'!D444</f>
        <v>0</v>
      </c>
      <c r="C129" s="303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2" t="s">
        <v>345</v>
      </c>
      <c r="C132" s="302"/>
      <c r="D132" s="78"/>
      <c r="E132" s="78"/>
      <c r="F132" s="78"/>
      <c r="G132" s="78"/>
      <c r="H132" s="78"/>
      <c r="I132" s="78"/>
      <c r="J132" s="77" t="str">
        <f>D18</f>
        <v>GAFSA</v>
      </c>
    </row>
    <row r="133" spans="1:10" ht="33" customHeight="1" x14ac:dyDescent="0.25">
      <c r="A133" s="86" t="s">
        <v>328</v>
      </c>
      <c r="B133" s="303">
        <f>'A1 Exploitation'!D481</f>
        <v>1</v>
      </c>
      <c r="C133" s="303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3">
        <f>'A2 Exploitation'!D481</f>
        <v>0</v>
      </c>
      <c r="C134" s="303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3">
        <f>'A3 Exploitation'!D481</f>
        <v>0</v>
      </c>
      <c r="C135" s="303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3">
        <f>'A4 Exploitation'!D481</f>
        <v>0</v>
      </c>
      <c r="C136" s="303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3">
        <f>'A5 Exploitation'!D481</f>
        <v>0</v>
      </c>
      <c r="C137" s="303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3">
        <f>'A6 Exploitation'!D481</f>
        <v>0</v>
      </c>
      <c r="C138" s="303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2" t="s">
        <v>346</v>
      </c>
      <c r="C141" s="302"/>
      <c r="D141" s="78"/>
      <c r="E141" s="78"/>
      <c r="F141" s="78"/>
      <c r="G141" s="78"/>
      <c r="H141" s="78"/>
      <c r="I141" s="78"/>
      <c r="J141" s="77" t="str">
        <f>D18</f>
        <v>GAFSA</v>
      </c>
    </row>
    <row r="142" spans="1:10" ht="33" customHeight="1" x14ac:dyDescent="0.25">
      <c r="A142" s="86" t="s">
        <v>328</v>
      </c>
      <c r="B142" s="303">
        <f>'A1 Exploitation'!D503</f>
        <v>1</v>
      </c>
      <c r="C142" s="303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3">
        <f>'A2 Exploitation'!D503</f>
        <v>0</v>
      </c>
      <c r="C143" s="303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3">
        <f>'A3 Exploitation'!D503</f>
        <v>0</v>
      </c>
      <c r="C144" s="303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3">
        <f>'A4 Exploitation'!D503</f>
        <v>0</v>
      </c>
      <c r="C145" s="303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3">
        <f>'A5 Exploitation'!D503</f>
        <v>0</v>
      </c>
      <c r="C146" s="303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3">
        <f>'A6 Exploitation'!D503</f>
        <v>0</v>
      </c>
      <c r="C147" s="303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2" t="s">
        <v>347</v>
      </c>
      <c r="C150" s="302"/>
      <c r="D150" s="78"/>
      <c r="E150" s="78"/>
      <c r="F150" s="78"/>
      <c r="G150" s="78"/>
      <c r="H150" s="78"/>
      <c r="I150" s="78"/>
      <c r="J150" s="77" t="str">
        <f>D18</f>
        <v>GAFSA</v>
      </c>
    </row>
    <row r="151" spans="1:10" ht="33" customHeight="1" x14ac:dyDescent="0.25">
      <c r="A151" s="86" t="s">
        <v>328</v>
      </c>
      <c r="B151" s="303">
        <f>'A1 Exploitation'!D514</f>
        <v>1</v>
      </c>
      <c r="C151" s="303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3">
        <f>'A2 Exploitation'!D514</f>
        <v>0</v>
      </c>
      <c r="C152" s="303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3">
        <f>'A3 Exploitation'!D514</f>
        <v>0</v>
      </c>
      <c r="C153" s="303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3">
        <f>'A4 Exploitation'!D514</f>
        <v>0</v>
      </c>
      <c r="C154" s="303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3">
        <f>'A5 Exploitation'!D514</f>
        <v>0</v>
      </c>
      <c r="C155" s="303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3">
        <f>'A6 Exploitation'!D514</f>
        <v>0</v>
      </c>
      <c r="C156" s="303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6"/>
      <c r="C159" s="306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2" t="s">
        <v>348</v>
      </c>
      <c r="C160" s="302"/>
      <c r="D160" s="78"/>
      <c r="E160" s="78"/>
      <c r="F160" s="78"/>
      <c r="G160" s="78"/>
      <c r="H160" s="78"/>
      <c r="I160" s="78"/>
      <c r="J160" s="77" t="str">
        <f>D18</f>
        <v>GAFSA</v>
      </c>
    </row>
    <row r="161" spans="1:10" ht="33" customHeight="1" x14ac:dyDescent="0.25">
      <c r="A161" s="86" t="s">
        <v>328</v>
      </c>
      <c r="B161" s="303">
        <f>'A1 Exploitation'!D534</f>
        <v>1</v>
      </c>
      <c r="C161" s="303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3">
        <f>'A2 Exploitation'!D534</f>
        <v>0</v>
      </c>
      <c r="C162" s="303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3">
        <f>'A3 Exploitation'!D534</f>
        <v>0</v>
      </c>
      <c r="C163" s="303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3">
        <f>'A4 Exploitation'!D534</f>
        <v>0</v>
      </c>
      <c r="C164" s="303"/>
    </row>
    <row r="165" spans="1:10" ht="33" customHeight="1" x14ac:dyDescent="0.25">
      <c r="A165" s="85" t="s">
        <v>332</v>
      </c>
      <c r="B165" s="303">
        <f>'A5 Exploitation'!D534</f>
        <v>0</v>
      </c>
      <c r="C165" s="303"/>
    </row>
    <row r="166" spans="1:10" ht="18" x14ac:dyDescent="0.25">
      <c r="A166" s="85" t="s">
        <v>333</v>
      </c>
      <c r="B166" s="303">
        <f>'A6 Exploitation'!D534</f>
        <v>0</v>
      </c>
      <c r="C166" s="303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2" t="s">
        <v>349</v>
      </c>
      <c r="C169" s="302"/>
      <c r="J169" s="77" t="str">
        <f>D18</f>
        <v>GAFSA</v>
      </c>
    </row>
    <row r="170" spans="1:10" ht="33" customHeight="1" x14ac:dyDescent="0.25">
      <c r="A170" s="86" t="s">
        <v>328</v>
      </c>
      <c r="B170" s="303">
        <f>'A1 Exploitation'!D545</f>
        <v>1</v>
      </c>
      <c r="C170" s="303"/>
    </row>
    <row r="171" spans="1:10" ht="33" customHeight="1" x14ac:dyDescent="0.25">
      <c r="A171" s="85" t="s">
        <v>329</v>
      </c>
      <c r="B171" s="303">
        <f>'A2 Exploitation'!D545</f>
        <v>0</v>
      </c>
      <c r="C171" s="303"/>
    </row>
    <row r="172" spans="1:10" ht="33" customHeight="1" x14ac:dyDescent="0.25">
      <c r="A172" s="86" t="s">
        <v>330</v>
      </c>
      <c r="B172" s="303">
        <f>'A3 Exploitation'!D545</f>
        <v>0</v>
      </c>
      <c r="C172" s="303"/>
    </row>
    <row r="173" spans="1:10" ht="33" customHeight="1" x14ac:dyDescent="0.25">
      <c r="A173" s="86" t="s">
        <v>331</v>
      </c>
      <c r="B173" s="303">
        <f>'A4 Exploitation'!D545</f>
        <v>0</v>
      </c>
      <c r="C173" s="303"/>
    </row>
    <row r="174" spans="1:10" ht="33" customHeight="1" x14ac:dyDescent="0.25">
      <c r="A174" s="85" t="s">
        <v>332</v>
      </c>
      <c r="B174" s="303">
        <f>'A5 Exploitation'!D545</f>
        <v>0</v>
      </c>
      <c r="C174" s="303"/>
    </row>
    <row r="175" spans="1:10" ht="18" x14ac:dyDescent="0.25">
      <c r="A175" s="85" t="s">
        <v>333</v>
      </c>
      <c r="B175" s="303">
        <f>'A6 Exploitation'!D545</f>
        <v>0</v>
      </c>
      <c r="C175" s="303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2" t="s">
        <v>350</v>
      </c>
      <c r="C178" s="302"/>
      <c r="J178" s="77" t="str">
        <f>D18</f>
        <v>GAFSA</v>
      </c>
    </row>
    <row r="179" spans="1:10" ht="33" customHeight="1" x14ac:dyDescent="0.25">
      <c r="A179" s="86" t="s">
        <v>328</v>
      </c>
      <c r="B179" s="303">
        <f>'A1 Technique'!D199</f>
        <v>0.88888888888888884</v>
      </c>
      <c r="C179" s="303"/>
    </row>
    <row r="180" spans="1:10" ht="33" customHeight="1" x14ac:dyDescent="0.25">
      <c r="A180" s="85" t="s">
        <v>329</v>
      </c>
      <c r="B180" s="303">
        <f>'A2 Technique'!D199</f>
        <v>0</v>
      </c>
      <c r="C180" s="303"/>
    </row>
    <row r="181" spans="1:10" ht="33" customHeight="1" x14ac:dyDescent="0.25">
      <c r="A181" s="86" t="s">
        <v>330</v>
      </c>
      <c r="B181" s="303">
        <f>'A3 Technique'!D199</f>
        <v>0</v>
      </c>
      <c r="C181" s="303"/>
    </row>
    <row r="182" spans="1:10" ht="33" customHeight="1" x14ac:dyDescent="0.25">
      <c r="A182" s="86" t="s">
        <v>331</v>
      </c>
      <c r="B182" s="303">
        <f>'A4 Technique'!D199</f>
        <v>0</v>
      </c>
      <c r="C182" s="303"/>
    </row>
    <row r="183" spans="1:10" ht="33" customHeight="1" x14ac:dyDescent="0.25">
      <c r="A183" s="85" t="s">
        <v>332</v>
      </c>
      <c r="B183" s="303">
        <f>'A5 Technique'!D199</f>
        <v>0</v>
      </c>
      <c r="C183" s="303"/>
    </row>
    <row r="184" spans="1:10" ht="18" x14ac:dyDescent="0.25">
      <c r="A184" s="85" t="s">
        <v>333</v>
      </c>
      <c r="B184" s="303">
        <f>'A6 Technique'!D199</f>
        <v>0</v>
      </c>
      <c r="C184" s="30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08"/>
      <c r="E1" s="308"/>
      <c r="F1" s="308"/>
      <c r="G1" s="308"/>
    </row>
    <row r="2" spans="1:7" ht="24.75" x14ac:dyDescent="0.5">
      <c r="C2" s="24">
        <v>1</v>
      </c>
      <c r="D2" s="259"/>
      <c r="E2" s="256"/>
      <c r="F2" s="199"/>
      <c r="G2" s="125"/>
    </row>
    <row r="3" spans="1:7" ht="24.75" x14ac:dyDescent="0.5">
      <c r="C3" s="24">
        <v>2</v>
      </c>
      <c r="D3" s="259"/>
      <c r="E3" s="256"/>
      <c r="F3" s="199"/>
      <c r="G3" s="125"/>
    </row>
    <row r="4" spans="1:7" ht="24.75" x14ac:dyDescent="0.5">
      <c r="C4" s="24" t="s">
        <v>32</v>
      </c>
      <c r="D4" s="259"/>
      <c r="E4" s="256"/>
      <c r="F4" s="199"/>
      <c r="G4" s="125"/>
    </row>
    <row r="5" spans="1:7" ht="24.75" x14ac:dyDescent="0.5">
      <c r="D5" s="259"/>
      <c r="E5" s="256"/>
      <c r="F5" s="199"/>
      <c r="G5" s="125"/>
    </row>
    <row r="6" spans="1:7" ht="24.75" x14ac:dyDescent="0.5">
      <c r="D6" s="259"/>
      <c r="E6" s="256"/>
      <c r="F6" s="199"/>
      <c r="G6" s="125"/>
    </row>
    <row r="7" spans="1:7" ht="24.75" x14ac:dyDescent="0.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5">
      <c r="A8" s="310" t="str">
        <f>'Page de garde'!D18</f>
        <v>GAFSA</v>
      </c>
      <c r="B8" s="310"/>
      <c r="C8" s="310"/>
      <c r="D8" s="310"/>
      <c r="E8" s="310"/>
      <c r="F8" s="310"/>
      <c r="G8" s="125"/>
    </row>
    <row r="9" spans="1:7" ht="24.75" x14ac:dyDescent="0.5">
      <c r="A9" s="14" t="s">
        <v>42</v>
      </c>
      <c r="B9" s="311"/>
      <c r="C9" s="311"/>
      <c r="D9" s="311"/>
      <c r="E9" s="311"/>
      <c r="F9" s="311"/>
      <c r="G9" s="125"/>
    </row>
    <row r="10" spans="1:7" ht="24.75" x14ac:dyDescent="0.5">
      <c r="A10" s="15" t="s">
        <v>44</v>
      </c>
      <c r="B10" s="312"/>
      <c r="C10" s="312"/>
      <c r="D10" s="312"/>
      <c r="E10" s="312"/>
      <c r="F10" s="312"/>
      <c r="G10" s="125"/>
    </row>
    <row r="11" spans="1:7" ht="24.75" x14ac:dyDescent="0.5">
      <c r="A11" s="14" t="s">
        <v>43</v>
      </c>
      <c r="B11" s="307"/>
      <c r="C11" s="307"/>
      <c r="D11" s="307"/>
      <c r="E11" s="307"/>
      <c r="F11" s="307"/>
      <c r="G11" s="125"/>
    </row>
    <row r="12" spans="1:7" ht="24.75" x14ac:dyDescent="0.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08"/>
      <c r="E1" s="308"/>
      <c r="F1" s="308"/>
      <c r="G1" s="308"/>
    </row>
    <row r="2" spans="1:7" s="12" customFormat="1" ht="24.75" x14ac:dyDescent="0.5">
      <c r="A2" s="11"/>
      <c r="B2" s="24">
        <v>1</v>
      </c>
      <c r="D2" s="256"/>
      <c r="E2" s="256"/>
      <c r="F2" s="256"/>
      <c r="G2" s="125"/>
    </row>
    <row r="3" spans="1:7" s="12" customFormat="1" ht="24.75" x14ac:dyDescent="0.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5">
      <c r="A5" s="11"/>
      <c r="D5" s="256"/>
      <c r="E5" s="256"/>
      <c r="F5" s="256"/>
      <c r="G5" s="125"/>
    </row>
    <row r="6" spans="1:7" s="12" customFormat="1" ht="37.5" customHeight="1" x14ac:dyDescent="0.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5">
      <c r="A7" s="310" t="str">
        <f>'A5 Exploitation'!A8:F8</f>
        <v>GAFSA</v>
      </c>
      <c r="B7" s="310"/>
      <c r="C7" s="310"/>
      <c r="D7" s="310"/>
      <c r="E7" s="310"/>
      <c r="F7" s="310"/>
      <c r="G7" s="125"/>
    </row>
    <row r="8" spans="1:7" s="12" customFormat="1" ht="24.75" x14ac:dyDescent="0.5">
      <c r="A8" s="14" t="s">
        <v>42</v>
      </c>
      <c r="B8" s="333">
        <f>'A5 Exploitation'!B9:F9</f>
        <v>0</v>
      </c>
      <c r="C8" s="333"/>
      <c r="D8" s="333"/>
      <c r="E8" s="333"/>
      <c r="F8" s="333"/>
      <c r="G8" s="125"/>
    </row>
    <row r="9" spans="1:7" s="12" customFormat="1" ht="24.75" x14ac:dyDescent="0.5">
      <c r="A9" s="15" t="s">
        <v>44</v>
      </c>
      <c r="B9" s="334">
        <f>'A5 Exploitation'!B10:F10</f>
        <v>0</v>
      </c>
      <c r="C9" s="334"/>
      <c r="D9" s="334"/>
      <c r="E9" s="334"/>
      <c r="F9" s="334"/>
      <c r="G9" s="125"/>
    </row>
    <row r="10" spans="1:7" s="12" customFormat="1" ht="24.75" x14ac:dyDescent="0.5">
      <c r="A10" s="14" t="s">
        <v>43</v>
      </c>
      <c r="B10" s="331">
        <f>'A5 Exploitation'!B11:F11</f>
        <v>0</v>
      </c>
      <c r="C10" s="331"/>
      <c r="D10" s="331"/>
      <c r="E10" s="331"/>
      <c r="F10" s="331"/>
      <c r="G10" s="125"/>
    </row>
    <row r="11" spans="1:7" s="12" customFormat="1" ht="24.75" x14ac:dyDescent="0.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08"/>
      <c r="E1" s="308"/>
      <c r="F1" s="308"/>
      <c r="G1" s="308"/>
    </row>
    <row r="2" spans="1:7" ht="24.75" x14ac:dyDescent="0.5">
      <c r="C2" s="24">
        <v>1</v>
      </c>
      <c r="D2" s="259"/>
      <c r="E2" s="256"/>
      <c r="F2" s="199"/>
      <c r="G2" s="125"/>
    </row>
    <row r="3" spans="1:7" ht="24.75" x14ac:dyDescent="0.5">
      <c r="C3" s="24">
        <v>2</v>
      </c>
      <c r="D3" s="259"/>
      <c r="E3" s="256"/>
      <c r="F3" s="199"/>
      <c r="G3" s="125"/>
    </row>
    <row r="4" spans="1:7" ht="24.75" x14ac:dyDescent="0.5">
      <c r="C4" s="24" t="s">
        <v>32</v>
      </c>
      <c r="D4" s="259"/>
      <c r="E4" s="256"/>
      <c r="F4" s="199"/>
      <c r="G4" s="125"/>
    </row>
    <row r="5" spans="1:7" ht="24.75" x14ac:dyDescent="0.5">
      <c r="D5" s="259"/>
      <c r="E5" s="256"/>
      <c r="F5" s="199"/>
      <c r="G5" s="125"/>
    </row>
    <row r="6" spans="1:7" ht="24.75" x14ac:dyDescent="0.5">
      <c r="D6" s="259"/>
      <c r="E6" s="256"/>
      <c r="F6" s="199"/>
      <c r="G6" s="125"/>
    </row>
    <row r="7" spans="1:7" ht="24.75" x14ac:dyDescent="0.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5">
      <c r="A8" s="310" t="str">
        <f>'Page de garde'!D18</f>
        <v>GAFSA</v>
      </c>
      <c r="B8" s="310"/>
      <c r="C8" s="310"/>
      <c r="D8" s="310"/>
      <c r="E8" s="310"/>
      <c r="F8" s="310"/>
      <c r="G8" s="125"/>
    </row>
    <row r="9" spans="1:7" ht="24.75" x14ac:dyDescent="0.5">
      <c r="A9" s="14" t="s">
        <v>42</v>
      </c>
      <c r="B9" s="311"/>
      <c r="C9" s="311"/>
      <c r="D9" s="311"/>
      <c r="E9" s="311"/>
      <c r="F9" s="311"/>
      <c r="G9" s="125"/>
    </row>
    <row r="10" spans="1:7" ht="24.75" x14ac:dyDescent="0.5">
      <c r="A10" s="15" t="s">
        <v>44</v>
      </c>
      <c r="B10" s="312"/>
      <c r="C10" s="312"/>
      <c r="D10" s="312"/>
      <c r="E10" s="312"/>
      <c r="F10" s="312"/>
      <c r="G10" s="125"/>
    </row>
    <row r="11" spans="1:7" ht="24.75" x14ac:dyDescent="0.5">
      <c r="A11" s="14" t="s">
        <v>43</v>
      </c>
      <c r="B11" s="307"/>
      <c r="C11" s="307"/>
      <c r="D11" s="307"/>
      <c r="E11" s="307"/>
      <c r="F11" s="307"/>
      <c r="G11" s="125"/>
    </row>
    <row r="12" spans="1:7" ht="24.75" x14ac:dyDescent="0.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08"/>
      <c r="E1" s="308"/>
      <c r="F1" s="308"/>
      <c r="G1" s="308"/>
    </row>
    <row r="2" spans="1:7" s="12" customFormat="1" ht="24.75" x14ac:dyDescent="0.5">
      <c r="A2" s="11"/>
      <c r="B2" s="24">
        <v>1</v>
      </c>
      <c r="D2" s="256"/>
      <c r="E2" s="256"/>
      <c r="F2" s="256"/>
      <c r="G2" s="125"/>
    </row>
    <row r="3" spans="1:7" s="12" customFormat="1" ht="24.75" x14ac:dyDescent="0.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5">
      <c r="A5" s="11"/>
      <c r="D5" s="256"/>
      <c r="E5" s="256"/>
      <c r="F5" s="256"/>
      <c r="G5" s="125"/>
    </row>
    <row r="6" spans="1:7" s="12" customFormat="1" ht="37.5" customHeight="1" x14ac:dyDescent="0.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5">
      <c r="A7" s="310" t="str">
        <f>'A6 Exploitation'!A8:F8</f>
        <v>GAFSA</v>
      </c>
      <c r="B7" s="310"/>
      <c r="C7" s="310"/>
      <c r="D7" s="310"/>
      <c r="E7" s="310"/>
      <c r="F7" s="310"/>
      <c r="G7" s="125"/>
    </row>
    <row r="8" spans="1:7" s="12" customFormat="1" ht="24.75" x14ac:dyDescent="0.5">
      <c r="A8" s="14" t="s">
        <v>42</v>
      </c>
      <c r="B8" s="333">
        <f>'A6 Exploitation'!B9:F9</f>
        <v>0</v>
      </c>
      <c r="C8" s="333"/>
      <c r="D8" s="333"/>
      <c r="E8" s="333"/>
      <c r="F8" s="333"/>
      <c r="G8" s="125"/>
    </row>
    <row r="9" spans="1:7" s="12" customFormat="1" ht="24.75" x14ac:dyDescent="0.5">
      <c r="A9" s="15" t="s">
        <v>44</v>
      </c>
      <c r="B9" s="334">
        <f>'A6 Exploitation'!B10:F10</f>
        <v>0</v>
      </c>
      <c r="C9" s="334"/>
      <c r="D9" s="334"/>
      <c r="E9" s="334"/>
      <c r="F9" s="334"/>
      <c r="G9" s="125"/>
    </row>
    <row r="10" spans="1:7" s="12" customFormat="1" ht="24.75" x14ac:dyDescent="0.5">
      <c r="A10" s="14" t="s">
        <v>43</v>
      </c>
      <c r="B10" s="331">
        <f>'A6 Exploitation'!B11:F11</f>
        <v>0</v>
      </c>
      <c r="C10" s="331"/>
      <c r="D10" s="331"/>
      <c r="E10" s="331"/>
      <c r="F10" s="331"/>
      <c r="G10" s="125"/>
    </row>
    <row r="11" spans="1:7" s="12" customFormat="1" ht="24.75" x14ac:dyDescent="0.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topLeftCell="A178" zoomScale="70" zoomScaleNormal="70" zoomScaleSheetLayoutView="70" workbookViewId="0">
      <selection activeCell="D329" sqref="D32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08"/>
      <c r="E1" s="308"/>
      <c r="F1" s="308"/>
      <c r="G1" s="308"/>
    </row>
    <row r="2" spans="1:7" ht="24.75" x14ac:dyDescent="0.5">
      <c r="C2" s="24">
        <v>1</v>
      </c>
      <c r="D2" s="259"/>
      <c r="E2" s="125"/>
      <c r="F2" s="199"/>
      <c r="G2" s="125"/>
    </row>
    <row r="3" spans="1:7" ht="24.75" x14ac:dyDescent="0.5">
      <c r="C3" s="24">
        <v>2</v>
      </c>
      <c r="D3" s="259"/>
      <c r="E3" s="125"/>
      <c r="F3" s="199"/>
      <c r="G3" s="125"/>
    </row>
    <row r="4" spans="1:7" ht="24.75" x14ac:dyDescent="0.5">
      <c r="C4" s="24" t="s">
        <v>32</v>
      </c>
      <c r="D4" s="259"/>
      <c r="E4" s="125"/>
      <c r="F4" s="199"/>
      <c r="G4" s="125"/>
    </row>
    <row r="5" spans="1:7" ht="24.75" x14ac:dyDescent="0.5">
      <c r="D5" s="259"/>
      <c r="E5" s="125"/>
      <c r="F5" s="199"/>
      <c r="G5" s="125"/>
    </row>
    <row r="6" spans="1:7" ht="24.75" x14ac:dyDescent="0.5">
      <c r="D6" s="259"/>
      <c r="E6" s="125"/>
      <c r="F6" s="199"/>
      <c r="G6" s="125"/>
    </row>
    <row r="7" spans="1:7" ht="24.75" x14ac:dyDescent="0.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5">
      <c r="A8" s="310" t="str">
        <f>'Page de garde'!D18</f>
        <v>GAFSA</v>
      </c>
      <c r="B8" s="310"/>
      <c r="C8" s="310"/>
      <c r="D8" s="310"/>
      <c r="E8" s="310"/>
      <c r="F8" s="310"/>
      <c r="G8" s="125"/>
    </row>
    <row r="9" spans="1:7" ht="24.75" x14ac:dyDescent="0.5">
      <c r="A9" s="14" t="s">
        <v>42</v>
      </c>
      <c r="B9" s="311" t="s">
        <v>409</v>
      </c>
      <c r="C9" s="311"/>
      <c r="D9" s="311"/>
      <c r="E9" s="311"/>
      <c r="F9" s="311"/>
      <c r="G9" s="125"/>
    </row>
    <row r="10" spans="1:7" ht="24.75" x14ac:dyDescent="0.5">
      <c r="A10" s="15" t="s">
        <v>44</v>
      </c>
      <c r="B10" s="312" t="s">
        <v>410</v>
      </c>
      <c r="C10" s="312"/>
      <c r="D10" s="312"/>
      <c r="E10" s="312"/>
      <c r="F10" s="312"/>
      <c r="G10" s="125"/>
    </row>
    <row r="11" spans="1:7" ht="24.75" x14ac:dyDescent="0.5">
      <c r="A11" s="14" t="s">
        <v>43</v>
      </c>
      <c r="B11" s="307">
        <v>43174</v>
      </c>
      <c r="C11" s="307"/>
      <c r="D11" s="307"/>
      <c r="E11" s="307"/>
      <c r="F11" s="307"/>
      <c r="G11" s="125"/>
    </row>
    <row r="12" spans="1:7" ht="24.75" x14ac:dyDescent="0.5">
      <c r="A12" s="14" t="s">
        <v>239</v>
      </c>
      <c r="B12" s="313">
        <f>D549</f>
        <v>0.93152866242038213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43174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95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43174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5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66.75" x14ac:dyDescent="0.35">
      <c r="A59" s="260" t="s">
        <v>7</v>
      </c>
      <c r="B59" s="130">
        <v>0</v>
      </c>
      <c r="C59" s="136">
        <f>IF(B59=0, -10, IF(B59=1, -5, "0"))</f>
        <v>-10</v>
      </c>
      <c r="D59" s="129" t="s">
        <v>423</v>
      </c>
      <c r="E59" s="95" t="s">
        <v>424</v>
      </c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4</v>
      </c>
    </row>
    <row r="62" spans="1:7" x14ac:dyDescent="0.3">
      <c r="A62" s="5" t="s">
        <v>35</v>
      </c>
      <c r="B62" s="132"/>
      <c r="C62" s="133"/>
      <c r="D62" s="134">
        <f>D61/(COUNT(B53:C60)*2)</f>
        <v>0.22222222222222221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5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1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6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5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5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1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110.25" customHeight="1" x14ac:dyDescent="0.3">
      <c r="A98" s="219" t="s">
        <v>392</v>
      </c>
      <c r="B98" s="130">
        <v>0</v>
      </c>
      <c r="C98" s="213"/>
      <c r="D98" s="223" t="s">
        <v>411</v>
      </c>
      <c r="E98" s="223" t="s">
        <v>412</v>
      </c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5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58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0.78378378378378377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43174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297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ht="49.5" x14ac:dyDescent="0.3">
      <c r="A122" s="4" t="s">
        <v>65</v>
      </c>
      <c r="B122" s="130">
        <v>0</v>
      </c>
      <c r="C122" s="130"/>
      <c r="D122" s="113" t="s">
        <v>411</v>
      </c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1</v>
      </c>
      <c r="C129" s="291" t="str">
        <f>IF(B129=0, -5, "0")</f>
        <v>0</v>
      </c>
      <c r="D129" s="116" t="s">
        <v>413</v>
      </c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6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0.91666666666666663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95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0.95588235294117652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43174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5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5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5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6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5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43174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ht="49.5" x14ac:dyDescent="0.3">
      <c r="A212" s="7" t="s">
        <v>53</v>
      </c>
      <c r="B212" s="130">
        <v>0</v>
      </c>
      <c r="C212" s="130"/>
      <c r="D212" s="95" t="s">
        <v>416</v>
      </c>
      <c r="E212" s="95" t="s">
        <v>417</v>
      </c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ht="115.5" x14ac:dyDescent="0.3">
      <c r="A238" s="209" t="s">
        <v>66</v>
      </c>
      <c r="B238" s="130">
        <v>0</v>
      </c>
      <c r="C238" s="150">
        <f>IF(B238=0, -5, "0")</f>
        <v>-5</v>
      </c>
      <c r="D238" s="95" t="s">
        <v>414</v>
      </c>
      <c r="E238" s="95" t="s">
        <v>415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6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29</v>
      </c>
    </row>
    <row r="245" spans="1:7" x14ac:dyDescent="0.3">
      <c r="A245" s="5" t="s">
        <v>35</v>
      </c>
      <c r="B245" s="132"/>
      <c r="C245" s="133"/>
      <c r="D245" s="134">
        <f>D244/(COUNT(B226:C243)*2)</f>
        <v>0.76315789473684215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1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5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73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0.86904761904761907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43174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6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>
        <v>1</v>
      </c>
      <c r="E313" s="295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43174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ht="33" x14ac:dyDescent="0.3">
      <c r="A325" s="6" t="s">
        <v>6</v>
      </c>
      <c r="B325" s="130">
        <v>1</v>
      </c>
      <c r="C325" s="130"/>
      <c r="D325" s="95" t="s">
        <v>418</v>
      </c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5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95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43174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419</v>
      </c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5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1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5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95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43174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5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49.5" x14ac:dyDescent="0.3">
      <c r="A430" s="8" t="s">
        <v>267</v>
      </c>
      <c r="B430" s="130">
        <v>0</v>
      </c>
      <c r="C430" s="130"/>
      <c r="D430" s="129" t="s">
        <v>420</v>
      </c>
      <c r="E430" s="95" t="s">
        <v>418</v>
      </c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5"/>
      <c r="F437" s="204"/>
      <c r="G437" s="12"/>
    </row>
    <row r="438" spans="1:7" ht="49.5" x14ac:dyDescent="0.3">
      <c r="A438" s="10" t="s">
        <v>392</v>
      </c>
      <c r="B438" s="130">
        <v>0</v>
      </c>
      <c r="C438" s="150">
        <f>IF(B438=0, -5, "0")</f>
        <v>-5</v>
      </c>
      <c r="D438" s="129" t="s">
        <v>421</v>
      </c>
      <c r="E438" s="95" t="s">
        <v>425</v>
      </c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5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9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0.45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49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0.81666666666666665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43174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5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5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95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43174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5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95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43174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298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43174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5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422</v>
      </c>
      <c r="E531" s="11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95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43174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5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5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95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585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0.93152866242038213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3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2 B39:B41 B53:B60 B65:B83 B29:B37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88:B492 B496:B498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75" zoomScale="90" zoomScaleNormal="90" workbookViewId="0">
      <selection activeCell="D183" sqref="D18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08"/>
      <c r="E1" s="308"/>
      <c r="F1" s="308"/>
      <c r="G1" s="308"/>
    </row>
    <row r="2" spans="1:7" s="12" customFormat="1" ht="24.75" x14ac:dyDescent="0.5">
      <c r="A2" s="11"/>
      <c r="B2" s="24">
        <v>1</v>
      </c>
      <c r="D2" s="249"/>
      <c r="E2" s="249"/>
      <c r="F2" s="249"/>
      <c r="G2" s="125"/>
    </row>
    <row r="3" spans="1:7" s="12" customFormat="1" ht="24.75" x14ac:dyDescent="0.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5">
      <c r="A5" s="11"/>
      <c r="D5" s="249"/>
      <c r="E5" s="249"/>
      <c r="F5" s="249"/>
      <c r="G5" s="125"/>
    </row>
    <row r="6" spans="1:7" s="12" customFormat="1" ht="37.5" customHeight="1" x14ac:dyDescent="0.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5">
      <c r="A7" s="310" t="str">
        <f>'A1 Exploitation'!A8:F8</f>
        <v>GAFSA</v>
      </c>
      <c r="B7" s="310"/>
      <c r="C7" s="310"/>
      <c r="D7" s="310"/>
      <c r="E7" s="310"/>
      <c r="F7" s="310"/>
      <c r="G7" s="125"/>
    </row>
    <row r="8" spans="1:7" s="12" customFormat="1" ht="24.75" x14ac:dyDescent="0.5">
      <c r="A8" s="14" t="s">
        <v>42</v>
      </c>
      <c r="B8" s="333" t="str">
        <f>'A1 Exploitation'!B9:F9</f>
        <v>Dr KARAA Hatem</v>
      </c>
      <c r="C8" s="333"/>
      <c r="D8" s="333"/>
      <c r="E8" s="333"/>
      <c r="F8" s="333"/>
      <c r="G8" s="125"/>
    </row>
    <row r="9" spans="1:7" s="12" customFormat="1" ht="24.75" x14ac:dyDescent="0.5">
      <c r="A9" s="15" t="s">
        <v>44</v>
      </c>
      <c r="B9" s="334" t="str">
        <f>'A1 Exploitation'!B10:F10</f>
        <v>Mr Naïm El Ahmadi et chefs de rayons</v>
      </c>
      <c r="C9" s="334"/>
      <c r="D9" s="334"/>
      <c r="E9" s="334"/>
      <c r="F9" s="334"/>
      <c r="G9" s="125"/>
    </row>
    <row r="10" spans="1:7" s="12" customFormat="1" ht="24.75" x14ac:dyDescent="0.5">
      <c r="A10" s="14" t="s">
        <v>43</v>
      </c>
      <c r="B10" s="331">
        <f>'A1 Exploitation'!B11:F11</f>
        <v>43174</v>
      </c>
      <c r="C10" s="331"/>
      <c r="D10" s="331"/>
      <c r="E10" s="331"/>
      <c r="F10" s="331"/>
      <c r="G10" s="125"/>
    </row>
    <row r="11" spans="1:7" s="12" customFormat="1" ht="24.75" x14ac:dyDescent="0.5">
      <c r="A11" s="14" t="s">
        <v>294</v>
      </c>
      <c r="B11" s="335">
        <f>D199</f>
        <v>0.88888888888888884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0">
        <f>SUM(B17:C21)</f>
        <v>10</v>
      </c>
    </row>
    <row r="23" spans="1:7" x14ac:dyDescent="0.3">
      <c r="A23" s="336" t="s">
        <v>295</v>
      </c>
      <c r="B23" s="337"/>
      <c r="C23" s="338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33.75" x14ac:dyDescent="0.35">
      <c r="A26" s="40" t="s">
        <v>97</v>
      </c>
      <c r="B26" s="94">
        <v>0</v>
      </c>
      <c r="C26" s="120">
        <f>IF(B26=0, -5, "0")</f>
        <v>-5</v>
      </c>
      <c r="D26" s="95" t="s">
        <v>426</v>
      </c>
      <c r="E26" s="95" t="s">
        <v>427</v>
      </c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7</v>
      </c>
    </row>
    <row r="34" spans="1:7" x14ac:dyDescent="0.3">
      <c r="A34" s="336" t="s">
        <v>295</v>
      </c>
      <c r="B34" s="337"/>
      <c r="C34" s="338"/>
      <c r="D34" s="33">
        <f>D33/(COUNT(B26:C32)*2)</f>
        <v>0.4375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 t="s">
        <v>428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8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12</v>
      </c>
    </row>
    <row r="53" spans="1:7" x14ac:dyDescent="0.3">
      <c r="A53" s="336" t="s">
        <v>295</v>
      </c>
      <c r="B53" s="337"/>
      <c r="C53" s="33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14</v>
      </c>
    </row>
    <row r="64" spans="1:7" x14ac:dyDescent="0.3">
      <c r="A64" s="336" t="s">
        <v>295</v>
      </c>
      <c r="B64" s="337"/>
      <c r="C64" s="338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4" t="s">
        <v>429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94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94" t="s">
        <v>430</v>
      </c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28</v>
      </c>
    </row>
    <row r="85" spans="1:7" x14ac:dyDescent="0.3">
      <c r="A85" s="336" t="s">
        <v>295</v>
      </c>
      <c r="B85" s="337"/>
      <c r="C85" s="338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95" t="s">
        <v>434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27</v>
      </c>
    </row>
    <row r="103" spans="1:7" x14ac:dyDescent="0.3">
      <c r="A103" s="336" t="s">
        <v>295</v>
      </c>
      <c r="B103" s="337"/>
      <c r="C103" s="338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 t="s">
        <v>435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436</v>
      </c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2</v>
      </c>
      <c r="C122" s="94"/>
      <c r="D122" s="117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117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117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117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17" t="s">
        <v>437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29" t="s">
        <v>439</v>
      </c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117" t="s">
        <v>438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117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117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117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1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20</v>
      </c>
    </row>
    <row r="134" spans="1:7" x14ac:dyDescent="0.3">
      <c r="A134" s="336" t="s">
        <v>295</v>
      </c>
      <c r="B134" s="337"/>
      <c r="C134" s="338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5" t="s">
        <v>440</v>
      </c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24</v>
      </c>
    </row>
    <row r="150" spans="1:7" x14ac:dyDescent="0.3">
      <c r="A150" s="336" t="s">
        <v>295</v>
      </c>
      <c r="B150" s="337"/>
      <c r="C150" s="338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50.25" x14ac:dyDescent="0.35">
      <c r="A157" s="40" t="s">
        <v>308</v>
      </c>
      <c r="B157" s="94">
        <v>0</v>
      </c>
      <c r="C157" s="120">
        <f>IF(B157=0, -5, "0")</f>
        <v>-5</v>
      </c>
      <c r="D157" s="95" t="s">
        <v>431</v>
      </c>
      <c r="E157" s="95" t="s">
        <v>432</v>
      </c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0">
        <f>SUM(B153:C160)</f>
        <v>9</v>
      </c>
    </row>
    <row r="162" spans="1:7" x14ac:dyDescent="0.3">
      <c r="A162" s="336" t="s">
        <v>295</v>
      </c>
      <c r="B162" s="337"/>
      <c r="C162" s="338"/>
      <c r="D162" s="33">
        <f>D161/(COUNT(B153:C160)*2)</f>
        <v>0.5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33" x14ac:dyDescent="0.3">
      <c r="A167" s="44" t="s">
        <v>215</v>
      </c>
      <c r="B167" s="94">
        <v>0</v>
      </c>
      <c r="C167" s="94"/>
      <c r="D167" s="95" t="s">
        <v>433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6</v>
      </c>
    </row>
    <row r="170" spans="1:7" x14ac:dyDescent="0.3">
      <c r="A170" s="336" t="s">
        <v>295</v>
      </c>
      <c r="B170" s="337"/>
      <c r="C170" s="338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8</v>
      </c>
    </row>
    <row r="178" spans="1:7" x14ac:dyDescent="0.3">
      <c r="A178" s="336" t="s">
        <v>295</v>
      </c>
      <c r="B178" s="337"/>
      <c r="C178" s="33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1</v>
      </c>
      <c r="C181" s="94"/>
      <c r="D181" s="95" t="s">
        <v>443</v>
      </c>
      <c r="E181" s="95"/>
      <c r="F181" s="94"/>
    </row>
    <row r="182" spans="1:7" ht="33" x14ac:dyDescent="0.3">
      <c r="A182" s="52" t="s">
        <v>220</v>
      </c>
      <c r="B182" s="94">
        <v>0</v>
      </c>
      <c r="C182" s="94"/>
      <c r="D182" s="95" t="s">
        <v>441</v>
      </c>
      <c r="E182" s="95" t="s">
        <v>442</v>
      </c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7</v>
      </c>
    </row>
    <row r="187" spans="1:7" x14ac:dyDescent="0.3">
      <c r="A187" s="336" t="s">
        <v>295</v>
      </c>
      <c r="B187" s="337"/>
      <c r="C187" s="338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6</v>
      </c>
    </row>
    <row r="195" spans="1:6" x14ac:dyDescent="0.3">
      <c r="A195" s="336" t="s">
        <v>295</v>
      </c>
      <c r="B195" s="337"/>
      <c r="C195" s="338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0.88888888888888884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08"/>
      <c r="E1" s="308"/>
      <c r="F1" s="308"/>
      <c r="G1" s="308"/>
    </row>
    <row r="2" spans="1:7" ht="24.75" x14ac:dyDescent="0.5">
      <c r="C2" s="24">
        <v>1</v>
      </c>
      <c r="D2" s="274"/>
      <c r="E2" s="259"/>
      <c r="F2" s="199"/>
      <c r="G2" s="125"/>
    </row>
    <row r="3" spans="1:7" ht="24.75" x14ac:dyDescent="0.5">
      <c r="C3" s="24">
        <v>2</v>
      </c>
      <c r="D3" s="274"/>
      <c r="E3" s="259"/>
      <c r="F3" s="199"/>
      <c r="G3" s="125"/>
    </row>
    <row r="4" spans="1:7" ht="24.75" x14ac:dyDescent="0.5">
      <c r="C4" s="24" t="s">
        <v>32</v>
      </c>
      <c r="D4" s="274"/>
      <c r="E4" s="259"/>
      <c r="F4" s="199"/>
      <c r="G4" s="125"/>
    </row>
    <row r="5" spans="1:7" ht="24.75" x14ac:dyDescent="0.5">
      <c r="D5" s="274"/>
      <c r="E5" s="259"/>
      <c r="F5" s="199"/>
      <c r="G5" s="125"/>
    </row>
    <row r="6" spans="1:7" ht="24.75" x14ac:dyDescent="0.5">
      <c r="D6" s="274"/>
      <c r="E6" s="259"/>
      <c r="F6" s="199"/>
      <c r="G6" s="125"/>
    </row>
    <row r="7" spans="1:7" ht="24.75" x14ac:dyDescent="0.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5">
      <c r="A8" s="310" t="str">
        <f>'Page de garde'!D18</f>
        <v>GAFSA</v>
      </c>
      <c r="B8" s="310"/>
      <c r="C8" s="310"/>
      <c r="D8" s="310"/>
      <c r="E8" s="310"/>
      <c r="F8" s="310"/>
      <c r="G8" s="125"/>
    </row>
    <row r="9" spans="1:7" ht="24.75" x14ac:dyDescent="0.5">
      <c r="A9" s="14" t="s">
        <v>42</v>
      </c>
      <c r="B9" s="311"/>
      <c r="C9" s="311"/>
      <c r="D9" s="311"/>
      <c r="E9" s="311"/>
      <c r="F9" s="311"/>
      <c r="G9" s="125"/>
    </row>
    <row r="10" spans="1:7" ht="24.75" x14ac:dyDescent="0.5">
      <c r="A10" s="15" t="s">
        <v>44</v>
      </c>
      <c r="B10" s="312"/>
      <c r="C10" s="312"/>
      <c r="D10" s="312"/>
      <c r="E10" s="312"/>
      <c r="F10" s="312"/>
      <c r="G10" s="125"/>
    </row>
    <row r="11" spans="1:7" ht="24.75" x14ac:dyDescent="0.5">
      <c r="A11" s="14" t="s">
        <v>43</v>
      </c>
      <c r="B11" s="307"/>
      <c r="C11" s="307"/>
      <c r="D11" s="307"/>
      <c r="E11" s="307"/>
      <c r="F11" s="307"/>
      <c r="G11" s="125"/>
    </row>
    <row r="12" spans="1:7" ht="24.75" x14ac:dyDescent="0.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50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50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50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08"/>
      <c r="E1" s="308"/>
      <c r="F1" s="308"/>
      <c r="G1" s="308"/>
    </row>
    <row r="2" spans="1:7" s="12" customFormat="1" ht="24.75" x14ac:dyDescent="0.5">
      <c r="A2" s="11"/>
      <c r="B2" s="24">
        <v>1</v>
      </c>
      <c r="D2" s="249"/>
      <c r="E2" s="249"/>
      <c r="F2" s="249"/>
      <c r="G2" s="125"/>
    </row>
    <row r="3" spans="1:7" s="12" customFormat="1" ht="24.75" x14ac:dyDescent="0.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5">
      <c r="A5" s="11"/>
      <c r="D5" s="249"/>
      <c r="E5" s="249"/>
      <c r="F5" s="249"/>
      <c r="G5" s="125"/>
    </row>
    <row r="6" spans="1:7" s="12" customFormat="1" ht="37.5" customHeight="1" x14ac:dyDescent="0.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5">
      <c r="A7" s="310" t="str">
        <f>'A2 Exploitation'!A8:F8</f>
        <v>GAFSA</v>
      </c>
      <c r="B7" s="310"/>
      <c r="C7" s="310"/>
      <c r="D7" s="310"/>
      <c r="E7" s="310"/>
      <c r="F7" s="310"/>
      <c r="G7" s="125"/>
    </row>
    <row r="8" spans="1:7" s="12" customFormat="1" ht="24.75" x14ac:dyDescent="0.5">
      <c r="A8" s="14" t="s">
        <v>42</v>
      </c>
      <c r="B8" s="333">
        <f>'A2 Exploitation'!B9:F9</f>
        <v>0</v>
      </c>
      <c r="C8" s="333"/>
      <c r="D8" s="333"/>
      <c r="E8" s="333"/>
      <c r="F8" s="333"/>
      <c r="G8" s="125"/>
    </row>
    <row r="9" spans="1:7" s="12" customFormat="1" ht="24.75" x14ac:dyDescent="0.5">
      <c r="A9" s="15" t="s">
        <v>44</v>
      </c>
      <c r="B9" s="334">
        <f>'A2 Exploitation'!B10:F10</f>
        <v>0</v>
      </c>
      <c r="C9" s="334"/>
      <c r="D9" s="334"/>
      <c r="E9" s="334"/>
      <c r="F9" s="334"/>
      <c r="G9" s="125"/>
    </row>
    <row r="10" spans="1:7" s="12" customFormat="1" ht="24.75" x14ac:dyDescent="0.5">
      <c r="A10" s="14" t="s">
        <v>43</v>
      </c>
      <c r="B10" s="331">
        <f>'A2 Exploitation'!B11:F11</f>
        <v>0</v>
      </c>
      <c r="C10" s="331"/>
      <c r="D10" s="331"/>
      <c r="E10" s="331"/>
      <c r="F10" s="331"/>
      <c r="G10" s="125"/>
    </row>
    <row r="11" spans="1:7" s="12" customFormat="1" ht="24.75" x14ac:dyDescent="0.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0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0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08"/>
      <c r="E1" s="308"/>
      <c r="F1" s="308"/>
      <c r="G1" s="308"/>
    </row>
    <row r="2" spans="1:7" ht="24.75" x14ac:dyDescent="0.5">
      <c r="C2" s="24">
        <v>1</v>
      </c>
      <c r="D2" s="259"/>
      <c r="E2" s="249"/>
      <c r="F2" s="199"/>
      <c r="G2" s="125"/>
    </row>
    <row r="3" spans="1:7" ht="24.75" x14ac:dyDescent="0.5">
      <c r="C3" s="24">
        <v>2</v>
      </c>
      <c r="D3" s="259"/>
      <c r="E3" s="249"/>
      <c r="F3" s="199"/>
      <c r="G3" s="125"/>
    </row>
    <row r="4" spans="1:7" ht="24.75" x14ac:dyDescent="0.5">
      <c r="C4" s="24" t="s">
        <v>32</v>
      </c>
      <c r="D4" s="259"/>
      <c r="E4" s="249"/>
      <c r="F4" s="199"/>
      <c r="G4" s="125"/>
    </row>
    <row r="5" spans="1:7" ht="24.75" x14ac:dyDescent="0.5">
      <c r="D5" s="259"/>
      <c r="E5" s="249"/>
      <c r="F5" s="199"/>
      <c r="G5" s="125"/>
    </row>
    <row r="6" spans="1:7" ht="24.75" x14ac:dyDescent="0.5">
      <c r="D6" s="259"/>
      <c r="E6" s="249"/>
      <c r="F6" s="199"/>
      <c r="G6" s="125"/>
    </row>
    <row r="7" spans="1:7" ht="24.75" x14ac:dyDescent="0.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5">
      <c r="A8" s="310" t="str">
        <f>'Page de garde'!D18</f>
        <v>GAFSA</v>
      </c>
      <c r="B8" s="310"/>
      <c r="C8" s="310"/>
      <c r="D8" s="310"/>
      <c r="E8" s="310"/>
      <c r="F8" s="310"/>
      <c r="G8" s="125"/>
    </row>
    <row r="9" spans="1:7" ht="24.75" x14ac:dyDescent="0.5">
      <c r="A9" s="14" t="s">
        <v>42</v>
      </c>
      <c r="B9" s="311"/>
      <c r="C9" s="311"/>
      <c r="D9" s="311"/>
      <c r="E9" s="311"/>
      <c r="F9" s="311"/>
      <c r="G9" s="125"/>
    </row>
    <row r="10" spans="1:7" ht="24.75" x14ac:dyDescent="0.5">
      <c r="A10" s="15" t="s">
        <v>44</v>
      </c>
      <c r="B10" s="312"/>
      <c r="C10" s="312"/>
      <c r="D10" s="312"/>
      <c r="E10" s="312"/>
      <c r="F10" s="312"/>
      <c r="G10" s="125"/>
    </row>
    <row r="11" spans="1:7" ht="24.75" x14ac:dyDescent="0.5">
      <c r="A11" s="14" t="s">
        <v>43</v>
      </c>
      <c r="B11" s="307"/>
      <c r="C11" s="307"/>
      <c r="D11" s="307"/>
      <c r="E11" s="307"/>
      <c r="F11" s="307"/>
      <c r="G11" s="125"/>
    </row>
    <row r="12" spans="1:7" ht="24.75" x14ac:dyDescent="0.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08"/>
      <c r="E1" s="308"/>
      <c r="F1" s="308"/>
      <c r="G1" s="308"/>
    </row>
    <row r="2" spans="1:7" s="12" customFormat="1" ht="24.75" x14ac:dyDescent="0.5">
      <c r="A2" s="11"/>
      <c r="B2" s="24">
        <v>1</v>
      </c>
      <c r="D2" s="93"/>
      <c r="E2" s="93"/>
      <c r="F2" s="93"/>
      <c r="G2" s="125"/>
    </row>
    <row r="3" spans="1:7" s="12" customFormat="1" ht="24.75" x14ac:dyDescent="0.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5">
      <c r="A5" s="11"/>
      <c r="D5" s="93"/>
      <c r="E5" s="93"/>
      <c r="F5" s="93"/>
      <c r="G5" s="125"/>
    </row>
    <row r="6" spans="1:7" s="12" customFormat="1" ht="37.5" customHeight="1" x14ac:dyDescent="0.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5">
      <c r="A7" s="310" t="str">
        <f>'A3 Exploitation'!A8:F8</f>
        <v>GAFSA</v>
      </c>
      <c r="B7" s="310"/>
      <c r="C7" s="310"/>
      <c r="D7" s="310"/>
      <c r="E7" s="310"/>
      <c r="F7" s="310"/>
      <c r="G7" s="125"/>
    </row>
    <row r="8" spans="1:7" s="12" customFormat="1" ht="24.75" x14ac:dyDescent="0.5">
      <c r="A8" s="14" t="s">
        <v>42</v>
      </c>
      <c r="B8" s="333">
        <f>'A3 Exploitation'!B9:F9</f>
        <v>0</v>
      </c>
      <c r="C8" s="333"/>
      <c r="D8" s="333"/>
      <c r="E8" s="333"/>
      <c r="F8" s="333"/>
      <c r="G8" s="125"/>
    </row>
    <row r="9" spans="1:7" s="12" customFormat="1" ht="24.75" x14ac:dyDescent="0.5">
      <c r="A9" s="15" t="s">
        <v>44</v>
      </c>
      <c r="B9" s="334">
        <f>'A3 Exploitation'!B10:F10</f>
        <v>0</v>
      </c>
      <c r="C9" s="334"/>
      <c r="D9" s="334"/>
      <c r="E9" s="334"/>
      <c r="F9" s="334"/>
      <c r="G9" s="125"/>
    </row>
    <row r="10" spans="1:7" s="12" customFormat="1" ht="24.75" x14ac:dyDescent="0.5">
      <c r="A10" s="14" t="s">
        <v>43</v>
      </c>
      <c r="B10" s="331">
        <f>'A3 Exploitation'!B11:F11</f>
        <v>0</v>
      </c>
      <c r="C10" s="331"/>
      <c r="D10" s="331"/>
      <c r="E10" s="331"/>
      <c r="F10" s="331"/>
      <c r="G10" s="125"/>
    </row>
    <row r="11" spans="1:7" s="12" customFormat="1" ht="24.75" x14ac:dyDescent="0.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92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91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91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91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91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91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91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91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91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92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91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91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91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08"/>
      <c r="E1" s="308"/>
      <c r="F1" s="308"/>
      <c r="G1" s="308"/>
    </row>
    <row r="2" spans="1:7" ht="24.75" x14ac:dyDescent="0.5">
      <c r="C2" s="24">
        <v>1</v>
      </c>
      <c r="D2" s="259"/>
      <c r="E2" s="246"/>
      <c r="F2" s="199"/>
      <c r="G2" s="125"/>
    </row>
    <row r="3" spans="1:7" ht="24.75" x14ac:dyDescent="0.5">
      <c r="C3" s="24">
        <v>2</v>
      </c>
      <c r="D3" s="259"/>
      <c r="E3" s="246"/>
      <c r="F3" s="199"/>
      <c r="G3" s="125"/>
    </row>
    <row r="4" spans="1:7" ht="24.75" x14ac:dyDescent="0.5">
      <c r="C4" s="24" t="s">
        <v>32</v>
      </c>
      <c r="D4" s="259"/>
      <c r="E4" s="246"/>
      <c r="F4" s="199"/>
      <c r="G4" s="125"/>
    </row>
    <row r="5" spans="1:7" ht="24.75" x14ac:dyDescent="0.5">
      <c r="D5" s="259"/>
      <c r="E5" s="246"/>
      <c r="F5" s="199"/>
      <c r="G5" s="125"/>
    </row>
    <row r="6" spans="1:7" ht="24.75" x14ac:dyDescent="0.5">
      <c r="D6" s="259"/>
      <c r="E6" s="246"/>
      <c r="F6" s="199"/>
      <c r="G6" s="125"/>
    </row>
    <row r="7" spans="1:7" ht="24.75" x14ac:dyDescent="0.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5">
      <c r="A8" s="310" t="str">
        <f>'Page de garde'!D18</f>
        <v>GAFSA</v>
      </c>
      <c r="B8" s="310"/>
      <c r="C8" s="310"/>
      <c r="D8" s="310"/>
      <c r="E8" s="310"/>
      <c r="F8" s="310"/>
      <c r="G8" s="125"/>
    </row>
    <row r="9" spans="1:7" ht="24.75" x14ac:dyDescent="0.5">
      <c r="A9" s="14" t="s">
        <v>42</v>
      </c>
      <c r="B9" s="311"/>
      <c r="C9" s="311"/>
      <c r="D9" s="311"/>
      <c r="E9" s="311"/>
      <c r="F9" s="311"/>
      <c r="G9" s="125"/>
    </row>
    <row r="10" spans="1:7" ht="24.75" x14ac:dyDescent="0.5">
      <c r="A10" s="15" t="s">
        <v>44</v>
      </c>
      <c r="B10" s="312"/>
      <c r="C10" s="312"/>
      <c r="D10" s="312"/>
      <c r="E10" s="312"/>
      <c r="F10" s="312"/>
      <c r="G10" s="125"/>
    </row>
    <row r="11" spans="1:7" ht="24.75" x14ac:dyDescent="0.5">
      <c r="A11" s="14" t="s">
        <v>43</v>
      </c>
      <c r="B11" s="307"/>
      <c r="C11" s="307"/>
      <c r="D11" s="307"/>
      <c r="E11" s="307"/>
      <c r="F11" s="307"/>
      <c r="G11" s="125"/>
    </row>
    <row r="12" spans="1:7" ht="24.75" x14ac:dyDescent="0.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08"/>
      <c r="E1" s="308"/>
      <c r="F1" s="308"/>
      <c r="G1" s="308"/>
    </row>
    <row r="2" spans="1:7" s="12" customFormat="1" ht="24.75" x14ac:dyDescent="0.5">
      <c r="A2" s="11"/>
      <c r="B2" s="24">
        <v>1</v>
      </c>
      <c r="D2" s="246"/>
      <c r="E2" s="246"/>
      <c r="F2" s="246"/>
      <c r="G2" s="125"/>
    </row>
    <row r="3" spans="1:7" s="12" customFormat="1" ht="24.75" x14ac:dyDescent="0.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5">
      <c r="A5" s="11"/>
      <c r="D5" s="246"/>
      <c r="E5" s="246"/>
      <c r="F5" s="246"/>
      <c r="G5" s="125"/>
    </row>
    <row r="6" spans="1:7" s="12" customFormat="1" ht="37.5" customHeight="1" x14ac:dyDescent="0.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5">
      <c r="A7" s="310" t="e">
        <f>#REF!</f>
        <v>#REF!</v>
      </c>
      <c r="B7" s="310"/>
      <c r="C7" s="310"/>
      <c r="D7" s="310"/>
      <c r="E7" s="310"/>
      <c r="F7" s="310"/>
      <c r="G7" s="125"/>
    </row>
    <row r="8" spans="1:7" s="12" customFormat="1" ht="24.75" x14ac:dyDescent="0.5">
      <c r="A8" s="14" t="s">
        <v>42</v>
      </c>
      <c r="B8" s="333">
        <f>'A4 Exploitation'!B9:F9</f>
        <v>0</v>
      </c>
      <c r="C8" s="333"/>
      <c r="D8" s="333"/>
      <c r="E8" s="333"/>
      <c r="F8" s="333"/>
      <c r="G8" s="125"/>
    </row>
    <row r="9" spans="1:7" s="12" customFormat="1" ht="24.75" x14ac:dyDescent="0.5">
      <c r="A9" s="15" t="s">
        <v>44</v>
      </c>
      <c r="B9" s="334">
        <f>'A4 Exploitation'!B10:F10</f>
        <v>0</v>
      </c>
      <c r="C9" s="334"/>
      <c r="D9" s="334"/>
      <c r="E9" s="334"/>
      <c r="F9" s="334"/>
      <c r="G9" s="125"/>
    </row>
    <row r="10" spans="1:7" s="12" customFormat="1" ht="24.75" x14ac:dyDescent="0.5">
      <c r="A10" s="14" t="s">
        <v>43</v>
      </c>
      <c r="B10" s="331">
        <f>'A4 Exploitation'!A8:F8</f>
        <v>0</v>
      </c>
      <c r="C10" s="331"/>
      <c r="D10" s="331"/>
      <c r="E10" s="331"/>
      <c r="F10" s="331"/>
      <c r="G10" s="125"/>
    </row>
    <row r="11" spans="1:7" s="12" customFormat="1" ht="24.75" x14ac:dyDescent="0.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45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4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4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4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4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4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4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4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4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45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4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4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4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2018-02-22T14:54:44Z</cp:lastPrinted>
  <dcterms:created xsi:type="dcterms:W3CDTF">2015-10-03T07:44:26Z</dcterms:created>
  <dcterms:modified xsi:type="dcterms:W3CDTF">2018-04-06T10:00:09Z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