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com:2078/UHD/UHD/Audits magasins UHD/Market/CM Chihia/2018/"/>
    </mc:Choice>
  </mc:AlternateContent>
  <bookViews>
    <workbookView xWindow="0" yWindow="0" windowWidth="20490" windowHeight="8745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9" i="41" l="1"/>
  <c r="D198" i="41"/>
  <c r="F197" i="41"/>
  <c r="E197" i="41"/>
  <c r="D197" i="41"/>
  <c r="D195" i="41"/>
  <c r="D194" i="41"/>
  <c r="C191" i="41"/>
  <c r="D187" i="41"/>
  <c r="D186" i="41"/>
  <c r="D178" i="41"/>
  <c r="D177" i="41"/>
  <c r="D170" i="41"/>
  <c r="D169" i="41"/>
  <c r="C165" i="41"/>
  <c r="D162" i="41"/>
  <c r="D161" i="41"/>
  <c r="C157" i="41"/>
  <c r="C156" i="41"/>
  <c r="C155" i="41"/>
  <c r="D150" i="41"/>
  <c r="D149" i="41"/>
  <c r="C145" i="41"/>
  <c r="C144" i="41"/>
  <c r="C138" i="41"/>
  <c r="D134" i="41"/>
  <c r="D133" i="41"/>
  <c r="C132" i="41"/>
  <c r="C130" i="41"/>
  <c r="C128" i="41"/>
  <c r="C127" i="41"/>
  <c r="D119" i="41"/>
  <c r="D118" i="41"/>
  <c r="C116" i="41"/>
  <c r="C115" i="41"/>
  <c r="C112" i="41"/>
  <c r="D103" i="41"/>
  <c r="D102" i="41"/>
  <c r="C100" i="41"/>
  <c r="C99" i="41"/>
  <c r="C94" i="41"/>
  <c r="C93" i="41"/>
  <c r="D85" i="41"/>
  <c r="D84" i="41"/>
  <c r="C82" i="41"/>
  <c r="C80" i="41"/>
  <c r="C77" i="41"/>
  <c r="C76" i="41"/>
  <c r="C75" i="41"/>
  <c r="D64" i="41"/>
  <c r="D63" i="41"/>
  <c r="C61" i="41"/>
  <c r="C60" i="41"/>
  <c r="C56" i="41"/>
  <c r="D53" i="41"/>
  <c r="D52" i="41"/>
  <c r="C51" i="41"/>
  <c r="D43" i="41"/>
  <c r="D42" i="41"/>
  <c r="C37" i="41"/>
  <c r="D34" i="41"/>
  <c r="D33" i="41"/>
  <c r="C26" i="41"/>
  <c r="D23" i="41"/>
  <c r="D22" i="41"/>
  <c r="B11" i="41"/>
  <c r="B10" i="41"/>
  <c r="B9" i="41"/>
  <c r="B8" i="41"/>
  <c r="A7" i="41"/>
  <c r="D549" i="40"/>
  <c r="D548" i="40"/>
  <c r="D547" i="40"/>
  <c r="D545" i="40"/>
  <c r="D544" i="40"/>
  <c r="F543" i="40"/>
  <c r="E543" i="40"/>
  <c r="D543" i="40"/>
  <c r="B543" i="40"/>
  <c r="C542" i="40"/>
  <c r="A537" i="40"/>
  <c r="D534" i="40"/>
  <c r="D533" i="40"/>
  <c r="F532" i="40"/>
  <c r="E532" i="40"/>
  <c r="D532" i="40"/>
  <c r="B532" i="40"/>
  <c r="C530" i="40"/>
  <c r="C528" i="40"/>
  <c r="A517" i="40"/>
  <c r="D514" i="40"/>
  <c r="D513" i="40"/>
  <c r="F512" i="40"/>
  <c r="E512" i="40"/>
  <c r="D512" i="40"/>
  <c r="B512" i="40"/>
  <c r="A506" i="40"/>
  <c r="D503" i="40"/>
  <c r="D502" i="40"/>
  <c r="D500" i="40"/>
  <c r="D499" i="40"/>
  <c r="F498" i="40"/>
  <c r="E498" i="40"/>
  <c r="D498" i="40"/>
  <c r="B498" i="40"/>
  <c r="D494" i="40"/>
  <c r="D493" i="40"/>
  <c r="C490" i="40"/>
  <c r="A484" i="40"/>
  <c r="D481" i="40"/>
  <c r="D480" i="40"/>
  <c r="D478" i="40"/>
  <c r="D477" i="40"/>
  <c r="F476" i="40"/>
  <c r="E476" i="40"/>
  <c r="D476" i="40"/>
  <c r="B476" i="40"/>
  <c r="C469" i="40"/>
  <c r="C466" i="40"/>
  <c r="C465" i="40"/>
  <c r="C461" i="40"/>
  <c r="D458" i="40"/>
  <c r="D457" i="40"/>
  <c r="C455" i="40"/>
  <c r="A447" i="40"/>
  <c r="D444" i="40"/>
  <c r="D443" i="40"/>
  <c r="D441" i="40"/>
  <c r="D440" i="40"/>
  <c r="F439" i="40"/>
  <c r="E439" i="40"/>
  <c r="D439" i="40"/>
  <c r="B439" i="40"/>
  <c r="C438" i="40"/>
  <c r="C432" i="40"/>
  <c r="C431" i="40"/>
  <c r="D427" i="40"/>
  <c r="D426" i="40"/>
  <c r="C425" i="40"/>
  <c r="C422" i="40"/>
  <c r="D418" i="40"/>
  <c r="D417" i="40"/>
  <c r="C415" i="40"/>
  <c r="C411" i="40"/>
  <c r="D407" i="40"/>
  <c r="D406" i="40"/>
  <c r="C405" i="40"/>
  <c r="C402" i="40"/>
  <c r="A394" i="40"/>
  <c r="D391" i="40"/>
  <c r="D390" i="40"/>
  <c r="D388" i="40"/>
  <c r="D387" i="40"/>
  <c r="F386" i="40"/>
  <c r="E386" i="40"/>
  <c r="D386" i="40"/>
  <c r="B386" i="40"/>
  <c r="C381" i="40"/>
  <c r="C378" i="40"/>
  <c r="D374" i="40"/>
  <c r="D373" i="40"/>
  <c r="C371" i="40"/>
  <c r="C369" i="40"/>
  <c r="C368" i="40"/>
  <c r="A361" i="40"/>
  <c r="D358" i="40"/>
  <c r="D357" i="40"/>
  <c r="D355" i="40"/>
  <c r="D354" i="40"/>
  <c r="F353" i="40"/>
  <c r="E353" i="40"/>
  <c r="D353" i="40"/>
  <c r="B353" i="40"/>
  <c r="C348" i="40"/>
  <c r="C344" i="40"/>
  <c r="C342" i="40"/>
  <c r="C340" i="40"/>
  <c r="D334" i="40"/>
  <c r="D333" i="40"/>
  <c r="C331" i="40"/>
  <c r="A321" i="40"/>
  <c r="D318" i="40"/>
  <c r="D317" i="40"/>
  <c r="D315" i="40"/>
  <c r="D314" i="40"/>
  <c r="F313" i="40"/>
  <c r="E313" i="40"/>
  <c r="D313" i="40"/>
  <c r="B313" i="40"/>
  <c r="C304" i="40"/>
  <c r="C302" i="40"/>
  <c r="C297" i="40"/>
  <c r="C295" i="40"/>
  <c r="C294" i="40"/>
  <c r="C291" i="40"/>
  <c r="D286" i="40"/>
  <c r="D285" i="40"/>
  <c r="C282" i="40"/>
  <c r="C278" i="40"/>
  <c r="A269" i="40"/>
  <c r="D266" i="40"/>
  <c r="D265" i="40"/>
  <c r="D263" i="40"/>
  <c r="D262" i="40"/>
  <c r="F261" i="40"/>
  <c r="E261" i="40"/>
  <c r="D261" i="40"/>
  <c r="B261" i="40"/>
  <c r="C252" i="40"/>
  <c r="C251" i="40"/>
  <c r="C250" i="40"/>
  <c r="C249" i="40"/>
  <c r="D245" i="40"/>
  <c r="D244" i="40"/>
  <c r="C240" i="40"/>
  <c r="C238" i="40"/>
  <c r="C235" i="40"/>
  <c r="C230" i="40"/>
  <c r="C227" i="40"/>
  <c r="D223" i="40"/>
  <c r="D222" i="40"/>
  <c r="C220" i="40"/>
  <c r="C219" i="40"/>
  <c r="A208" i="40"/>
  <c r="D205" i="40"/>
  <c r="D204" i="40"/>
  <c r="D202" i="40"/>
  <c r="D201" i="40"/>
  <c r="F200" i="40"/>
  <c r="E200" i="40"/>
  <c r="D200" i="40"/>
  <c r="B200" i="40"/>
  <c r="C194" i="40"/>
  <c r="C190" i="40"/>
  <c r="C186" i="40"/>
  <c r="C184" i="40"/>
  <c r="C182" i="40"/>
  <c r="C181" i="40"/>
  <c r="D173" i="40"/>
  <c r="D172" i="40"/>
  <c r="C170" i="40"/>
  <c r="A161" i="40"/>
  <c r="D158" i="40"/>
  <c r="D157" i="40"/>
  <c r="D155" i="40"/>
  <c r="D154" i="40"/>
  <c r="F153" i="40"/>
  <c r="E153" i="40"/>
  <c r="D153" i="40"/>
  <c r="B153" i="40"/>
  <c r="C147" i="40"/>
  <c r="C145" i="40"/>
  <c r="C143" i="40"/>
  <c r="D140" i="40"/>
  <c r="D139" i="40"/>
  <c r="C138" i="40"/>
  <c r="C134" i="40"/>
  <c r="C132" i="40"/>
  <c r="C131" i="40"/>
  <c r="C129" i="40"/>
  <c r="C125" i="40"/>
  <c r="D118" i="40"/>
  <c r="D117" i="40"/>
  <c r="C115" i="40"/>
  <c r="A106" i="40"/>
  <c r="D103" i="40"/>
  <c r="D102" i="40"/>
  <c r="D101" i="40"/>
  <c r="D100" i="40"/>
  <c r="F99" i="40"/>
  <c r="E99" i="40"/>
  <c r="D99" i="40"/>
  <c r="B99" i="40"/>
  <c r="C91" i="40"/>
  <c r="C89" i="40"/>
  <c r="D85" i="40"/>
  <c r="D84" i="40"/>
  <c r="C82" i="40"/>
  <c r="C79" i="40"/>
  <c r="C74" i="40"/>
  <c r="C72" i="40"/>
  <c r="C69" i="40"/>
  <c r="C68" i="40"/>
  <c r="C65" i="40"/>
  <c r="D62" i="40"/>
  <c r="D61" i="40"/>
  <c r="C59" i="40"/>
  <c r="A49" i="40"/>
  <c r="D46" i="40"/>
  <c r="D45" i="40"/>
  <c r="D43" i="40"/>
  <c r="D42" i="40"/>
  <c r="F41" i="40"/>
  <c r="E41" i="40"/>
  <c r="D41" i="40"/>
  <c r="B41" i="40"/>
  <c r="C35" i="40"/>
  <c r="C34" i="40"/>
  <c r="C30" i="40"/>
  <c r="D26" i="40"/>
  <c r="D25" i="40"/>
  <c r="A16" i="40"/>
  <c r="B12" i="40"/>
  <c r="A8" i="40"/>
  <c r="D199" i="39"/>
  <c r="D198" i="39"/>
  <c r="F197" i="39"/>
  <c r="E197" i="39"/>
  <c r="D197" i="39"/>
  <c r="D195" i="39"/>
  <c r="D194" i="39"/>
  <c r="C191" i="39"/>
  <c r="D187" i="39"/>
  <c r="D186" i="39"/>
  <c r="D178" i="39"/>
  <c r="D177" i="39"/>
  <c r="D170" i="39"/>
  <c r="D169" i="39"/>
  <c r="C165" i="39"/>
  <c r="D162" i="39"/>
  <c r="D161" i="39"/>
  <c r="C157" i="39"/>
  <c r="C156" i="39"/>
  <c r="C155" i="39"/>
  <c r="D150" i="39"/>
  <c r="D149" i="39"/>
  <c r="C145" i="39"/>
  <c r="C144" i="39"/>
  <c r="C138" i="39"/>
  <c r="D134" i="39"/>
  <c r="D133" i="39"/>
  <c r="C132" i="39"/>
  <c r="C130" i="39"/>
  <c r="C128" i="39"/>
  <c r="C127" i="39"/>
  <c r="D119" i="39"/>
  <c r="D118" i="39"/>
  <c r="C116" i="39"/>
  <c r="C115" i="39"/>
  <c r="C112" i="39"/>
  <c r="D103" i="39"/>
  <c r="D102" i="39"/>
  <c r="C100" i="39"/>
  <c r="C99" i="39"/>
  <c r="C94" i="39"/>
  <c r="C93" i="39"/>
  <c r="D85" i="39"/>
  <c r="D84" i="39"/>
  <c r="C82" i="39"/>
  <c r="C80" i="39"/>
  <c r="C77" i="39"/>
  <c r="C76" i="39"/>
  <c r="C75" i="39"/>
  <c r="D64" i="39"/>
  <c r="D63" i="39"/>
  <c r="C61" i="39"/>
  <c r="C60" i="39"/>
  <c r="C56" i="39"/>
  <c r="D53" i="39"/>
  <c r="D52" i="39"/>
  <c r="C51" i="39"/>
  <c r="D43" i="39"/>
  <c r="D42" i="39"/>
  <c r="C37" i="39"/>
  <c r="D34" i="39"/>
  <c r="D33" i="39"/>
  <c r="C26" i="39"/>
  <c r="D23" i="39"/>
  <c r="D22" i="39"/>
  <c r="B11" i="39"/>
  <c r="B10" i="39"/>
  <c r="B9" i="39"/>
  <c r="B8" i="39"/>
  <c r="A7" i="39"/>
  <c r="D549" i="38"/>
  <c r="D548" i="38"/>
  <c r="D547" i="38"/>
  <c r="D545" i="38"/>
  <c r="D544" i="38"/>
  <c r="F543" i="38"/>
  <c r="E543" i="38"/>
  <c r="D543" i="38"/>
  <c r="B543" i="38"/>
  <c r="C542" i="38"/>
  <c r="A537" i="38"/>
  <c r="D534" i="38"/>
  <c r="D533" i="38"/>
  <c r="F532" i="38"/>
  <c r="E532" i="38"/>
  <c r="D532" i="38"/>
  <c r="B532" i="38"/>
  <c r="C530" i="38"/>
  <c r="C528" i="38"/>
  <c r="A517" i="38"/>
  <c r="D514" i="38"/>
  <c r="D513" i="38"/>
  <c r="F512" i="38"/>
  <c r="E512" i="38"/>
  <c r="D512" i="38"/>
  <c r="B512" i="38"/>
  <c r="A506" i="38"/>
  <c r="D503" i="38"/>
  <c r="D502" i="38"/>
  <c r="D500" i="38"/>
  <c r="D499" i="38"/>
  <c r="F498" i="38"/>
  <c r="E498" i="38"/>
  <c r="D498" i="38"/>
  <c r="B498" i="38"/>
  <c r="D494" i="38"/>
  <c r="D493" i="38"/>
  <c r="C490" i="38"/>
  <c r="A484" i="38"/>
  <c r="D481" i="38"/>
  <c r="D480" i="38"/>
  <c r="D478" i="38"/>
  <c r="D477" i="38"/>
  <c r="F476" i="38"/>
  <c r="E476" i="38"/>
  <c r="D476" i="38"/>
  <c r="B476" i="38"/>
  <c r="C469" i="38"/>
  <c r="C466" i="38"/>
  <c r="C465" i="38"/>
  <c r="C461" i="38"/>
  <c r="D458" i="38"/>
  <c r="D457" i="38"/>
  <c r="C455" i="38"/>
  <c r="A447" i="38"/>
  <c r="D444" i="38"/>
  <c r="D443" i="38"/>
  <c r="D441" i="38"/>
  <c r="D440" i="38"/>
  <c r="F439" i="38"/>
  <c r="E439" i="38"/>
  <c r="D439" i="38"/>
  <c r="B439" i="38"/>
  <c r="C438" i="38"/>
  <c r="C432" i="38"/>
  <c r="C431" i="38"/>
  <c r="D427" i="38"/>
  <c r="D426" i="38"/>
  <c r="C425" i="38"/>
  <c r="C422" i="38"/>
  <c r="D418" i="38"/>
  <c r="D417" i="38"/>
  <c r="C415" i="38"/>
  <c r="C411" i="38"/>
  <c r="D407" i="38"/>
  <c r="D406" i="38"/>
  <c r="C405" i="38"/>
  <c r="C402" i="38"/>
  <c r="A394" i="38"/>
  <c r="D391" i="38"/>
  <c r="D390" i="38"/>
  <c r="D388" i="38"/>
  <c r="D387" i="38"/>
  <c r="F386" i="38"/>
  <c r="E386" i="38"/>
  <c r="D386" i="38"/>
  <c r="B386" i="38"/>
  <c r="C381" i="38"/>
  <c r="C378" i="38"/>
  <c r="D374" i="38"/>
  <c r="D373" i="38"/>
  <c r="C371" i="38"/>
  <c r="C369" i="38"/>
  <c r="C368" i="38"/>
  <c r="A361" i="38"/>
  <c r="D358" i="38"/>
  <c r="D357" i="38"/>
  <c r="D355" i="38"/>
  <c r="D354" i="38"/>
  <c r="F353" i="38"/>
  <c r="E353" i="38"/>
  <c r="D353" i="38"/>
  <c r="B353" i="38"/>
  <c r="C348" i="38"/>
  <c r="C344" i="38"/>
  <c r="C342" i="38"/>
  <c r="C340" i="38"/>
  <c r="D334" i="38"/>
  <c r="D333" i="38"/>
  <c r="C331" i="38"/>
  <c r="A321" i="38"/>
  <c r="D318" i="38"/>
  <c r="D317" i="38"/>
  <c r="D315" i="38"/>
  <c r="D314" i="38"/>
  <c r="F313" i="38"/>
  <c r="E313" i="38"/>
  <c r="D313" i="38"/>
  <c r="B313" i="38"/>
  <c r="C304" i="38"/>
  <c r="C302" i="38"/>
  <c r="C297" i="38"/>
  <c r="C295" i="38"/>
  <c r="C294" i="38"/>
  <c r="C291" i="38"/>
  <c r="D286" i="38"/>
  <c r="D285" i="38"/>
  <c r="C282" i="38"/>
  <c r="C278" i="38"/>
  <c r="A269" i="38"/>
  <c r="D266" i="38"/>
  <c r="D265" i="38"/>
  <c r="D263" i="38"/>
  <c r="D262" i="38"/>
  <c r="F261" i="38"/>
  <c r="E261" i="38"/>
  <c r="D261" i="38"/>
  <c r="B261" i="38"/>
  <c r="C252" i="38"/>
  <c r="C251" i="38"/>
  <c r="C250" i="38"/>
  <c r="C249" i="38"/>
  <c r="D245" i="38"/>
  <c r="D244" i="38"/>
  <c r="C240" i="38"/>
  <c r="C238" i="38"/>
  <c r="C235" i="38"/>
  <c r="C230" i="38"/>
  <c r="C227" i="38"/>
  <c r="D223" i="38"/>
  <c r="D222" i="38"/>
  <c r="C220" i="38"/>
  <c r="C219" i="38"/>
  <c r="A208" i="38"/>
  <c r="D205" i="38"/>
  <c r="D204" i="38"/>
  <c r="D202" i="38"/>
  <c r="D201" i="38"/>
  <c r="F200" i="38"/>
  <c r="E200" i="38"/>
  <c r="D200" i="38"/>
  <c r="B200" i="38"/>
  <c r="C194" i="38"/>
  <c r="C190" i="38"/>
  <c r="C186" i="38"/>
  <c r="C184" i="38"/>
  <c r="C182" i="38"/>
  <c r="C181" i="38"/>
  <c r="D173" i="38"/>
  <c r="D172" i="38"/>
  <c r="C170" i="38"/>
  <c r="A161" i="38"/>
  <c r="D158" i="38"/>
  <c r="D157" i="38"/>
  <c r="D155" i="38"/>
  <c r="D154" i="38"/>
  <c r="F153" i="38"/>
  <c r="E153" i="38"/>
  <c r="D153" i="38"/>
  <c r="B153" i="38"/>
  <c r="C147" i="38"/>
  <c r="C145" i="38"/>
  <c r="C143" i="38"/>
  <c r="D140" i="38"/>
  <c r="D139" i="38"/>
  <c r="C138" i="38"/>
  <c r="C134" i="38"/>
  <c r="C132" i="38"/>
  <c r="C131" i="38"/>
  <c r="C129" i="38"/>
  <c r="C125" i="38"/>
  <c r="D118" i="38"/>
  <c r="D117" i="38"/>
  <c r="C115" i="38"/>
  <c r="A106" i="38"/>
  <c r="D103" i="38"/>
  <c r="D102" i="38"/>
  <c r="D101" i="38"/>
  <c r="D100" i="38"/>
  <c r="F99" i="38"/>
  <c r="E99" i="38"/>
  <c r="D99" i="38"/>
  <c r="B99" i="38"/>
  <c r="C91" i="38"/>
  <c r="C89" i="38"/>
  <c r="D85" i="38"/>
  <c r="D84" i="38"/>
  <c r="C82" i="38"/>
  <c r="C79" i="38"/>
  <c r="C74" i="38"/>
  <c r="C72" i="38"/>
  <c r="C69" i="38"/>
  <c r="C68" i="38"/>
  <c r="C65" i="38"/>
  <c r="D62" i="38"/>
  <c r="D61" i="38"/>
  <c r="C59" i="38"/>
  <c r="A49" i="38"/>
  <c r="D46" i="38"/>
  <c r="D45" i="38"/>
  <c r="D43" i="38"/>
  <c r="D42" i="38"/>
  <c r="F41" i="38"/>
  <c r="E41" i="38"/>
  <c r="D41" i="38"/>
  <c r="B41" i="38"/>
  <c r="C35" i="38"/>
  <c r="C34" i="38"/>
  <c r="C30" i="38"/>
  <c r="D26" i="38"/>
  <c r="D25" i="38"/>
  <c r="A16" i="38"/>
  <c r="B12" i="38"/>
  <c r="A8" i="38"/>
  <c r="D199" i="32"/>
  <c r="D198" i="32"/>
  <c r="F197" i="32"/>
  <c r="E197" i="32"/>
  <c r="D197" i="32"/>
  <c r="D195" i="32"/>
  <c r="D194" i="32"/>
  <c r="C191" i="32"/>
  <c r="D187" i="32"/>
  <c r="D186" i="32"/>
  <c r="D178" i="32"/>
  <c r="D177" i="32"/>
  <c r="D170" i="32"/>
  <c r="D169" i="32"/>
  <c r="C165" i="32"/>
  <c r="D162" i="32"/>
  <c r="D161" i="32"/>
  <c r="C157" i="32"/>
  <c r="C156" i="32"/>
  <c r="C155" i="32"/>
  <c r="D150" i="32"/>
  <c r="D149" i="32"/>
  <c r="C145" i="32"/>
  <c r="C144" i="32"/>
  <c r="C138" i="32"/>
  <c r="D134" i="32"/>
  <c r="D133" i="32"/>
  <c r="C132" i="32"/>
  <c r="C130" i="32"/>
  <c r="C128" i="32"/>
  <c r="C127" i="32"/>
  <c r="D119" i="32"/>
  <c r="D118" i="32"/>
  <c r="C116" i="32"/>
  <c r="C115" i="32"/>
  <c r="C112" i="32"/>
  <c r="D103" i="32"/>
  <c r="D102" i="32"/>
  <c r="C100" i="32"/>
  <c r="C99" i="32"/>
  <c r="C94" i="32"/>
  <c r="C93" i="32"/>
  <c r="D85" i="32"/>
  <c r="D84" i="32"/>
  <c r="C82" i="32"/>
  <c r="C80" i="32"/>
  <c r="C77" i="32"/>
  <c r="C76" i="32"/>
  <c r="C75" i="32"/>
  <c r="D64" i="32"/>
  <c r="D63" i="32"/>
  <c r="C61" i="32"/>
  <c r="C60" i="32"/>
  <c r="C56" i="32"/>
  <c r="D53" i="32"/>
  <c r="D52" i="32"/>
  <c r="C51" i="32"/>
  <c r="D43" i="32"/>
  <c r="D42" i="32"/>
  <c r="C37" i="32"/>
  <c r="D34" i="32"/>
  <c r="D33" i="32"/>
  <c r="C26" i="32"/>
  <c r="D23" i="32"/>
  <c r="D22" i="32"/>
  <c r="B11" i="32"/>
  <c r="B10" i="32"/>
  <c r="B9" i="32"/>
  <c r="B8" i="32"/>
  <c r="A7" i="32"/>
  <c r="D549" i="31"/>
  <c r="D548" i="31"/>
  <c r="D547" i="31"/>
  <c r="D545" i="31"/>
  <c r="D544" i="31"/>
  <c r="F543" i="31"/>
  <c r="E543" i="31"/>
  <c r="D543" i="31"/>
  <c r="B543" i="31"/>
  <c r="C542" i="31"/>
  <c r="A537" i="31"/>
  <c r="D534" i="31"/>
  <c r="D533" i="31"/>
  <c r="F532" i="31"/>
  <c r="E532" i="31"/>
  <c r="D532" i="31"/>
  <c r="B532" i="31"/>
  <c r="C530" i="31"/>
  <c r="C528" i="31"/>
  <c r="A517" i="31"/>
  <c r="D514" i="31"/>
  <c r="D513" i="31"/>
  <c r="F512" i="31"/>
  <c r="E512" i="31"/>
  <c r="D512" i="31"/>
  <c r="B512" i="31"/>
  <c r="A506" i="31"/>
  <c r="D503" i="31"/>
  <c r="D502" i="31"/>
  <c r="D500" i="31"/>
  <c r="D499" i="31"/>
  <c r="F498" i="31"/>
  <c r="E498" i="31"/>
  <c r="D498" i="31"/>
  <c r="B498" i="31"/>
  <c r="D494" i="31"/>
  <c r="D493" i="31"/>
  <c r="C490" i="31"/>
  <c r="A484" i="31"/>
  <c r="D481" i="31"/>
  <c r="D480" i="31"/>
  <c r="D478" i="31"/>
  <c r="D477" i="31"/>
  <c r="F476" i="31"/>
  <c r="E476" i="31"/>
  <c r="D476" i="31"/>
  <c r="B476" i="31"/>
  <c r="C469" i="31"/>
  <c r="C466" i="31"/>
  <c r="C465" i="31"/>
  <c r="C461" i="31"/>
  <c r="D458" i="31"/>
  <c r="D457" i="31"/>
  <c r="C455" i="31"/>
  <c r="A447" i="31"/>
  <c r="D444" i="31"/>
  <c r="D443" i="31"/>
  <c r="D441" i="31"/>
  <c r="D440" i="31"/>
  <c r="F439" i="31"/>
  <c r="E439" i="31"/>
  <c r="D439" i="31"/>
  <c r="B439" i="31"/>
  <c r="C438" i="31"/>
  <c r="C432" i="31"/>
  <c r="C431" i="31"/>
  <c r="D427" i="31"/>
  <c r="D426" i="31"/>
  <c r="C425" i="31"/>
  <c r="C422" i="31"/>
  <c r="D418" i="31"/>
  <c r="D417" i="31"/>
  <c r="C415" i="31"/>
  <c r="C411" i="31"/>
  <c r="D407" i="31"/>
  <c r="D406" i="31"/>
  <c r="C405" i="31"/>
  <c r="C402" i="31"/>
  <c r="A394" i="31"/>
  <c r="D391" i="31"/>
  <c r="D390" i="31"/>
  <c r="D388" i="31"/>
  <c r="D387" i="31"/>
  <c r="F386" i="31"/>
  <c r="E386" i="31"/>
  <c r="D386" i="31"/>
  <c r="B386" i="31"/>
  <c r="C381" i="31"/>
  <c r="C378" i="31"/>
  <c r="D374" i="31"/>
  <c r="D373" i="31"/>
  <c r="C371" i="31"/>
  <c r="C369" i="31"/>
  <c r="C368" i="31"/>
  <c r="A361" i="31"/>
  <c r="D358" i="31"/>
  <c r="D357" i="31"/>
  <c r="D355" i="31"/>
  <c r="D354" i="31"/>
  <c r="F353" i="31"/>
  <c r="E353" i="31"/>
  <c r="D353" i="31"/>
  <c r="B353" i="31"/>
  <c r="C348" i="31"/>
  <c r="C344" i="31"/>
  <c r="C342" i="31"/>
  <c r="C340" i="31"/>
  <c r="D334" i="31"/>
  <c r="D333" i="31"/>
  <c r="C331" i="31"/>
  <c r="A321" i="31"/>
  <c r="D318" i="31"/>
  <c r="D317" i="31"/>
  <c r="D315" i="31"/>
  <c r="D314" i="31"/>
  <c r="F313" i="31"/>
  <c r="E313" i="31"/>
  <c r="D313" i="31"/>
  <c r="B313" i="31"/>
  <c r="C304" i="31"/>
  <c r="C302" i="31"/>
  <c r="C297" i="31"/>
  <c r="C295" i="31"/>
  <c r="C294" i="31"/>
  <c r="C291" i="31"/>
  <c r="D286" i="31"/>
  <c r="D285" i="31"/>
  <c r="C282" i="31"/>
  <c r="C278" i="31"/>
  <c r="A269" i="31"/>
  <c r="D266" i="31"/>
  <c r="D265" i="31"/>
  <c r="D263" i="31"/>
  <c r="D262" i="31"/>
  <c r="F261" i="31"/>
  <c r="E261" i="31"/>
  <c r="D261" i="31"/>
  <c r="B261" i="31"/>
  <c r="C252" i="31"/>
  <c r="C251" i="31"/>
  <c r="C250" i="31"/>
  <c r="C249" i="31"/>
  <c r="D245" i="31"/>
  <c r="D244" i="31"/>
  <c r="C240" i="31"/>
  <c r="C238" i="31"/>
  <c r="C235" i="31"/>
  <c r="C230" i="31"/>
  <c r="C227" i="31"/>
  <c r="D223" i="31"/>
  <c r="D222" i="31"/>
  <c r="C220" i="31"/>
  <c r="C219" i="31"/>
  <c r="A208" i="31"/>
  <c r="D205" i="31"/>
  <c r="D204" i="31"/>
  <c r="D202" i="31"/>
  <c r="D201" i="31"/>
  <c r="F200" i="31"/>
  <c r="E200" i="31"/>
  <c r="D200" i="31"/>
  <c r="B200" i="31"/>
  <c r="C194" i="31"/>
  <c r="C190" i="31"/>
  <c r="C186" i="31"/>
  <c r="C184" i="31"/>
  <c r="C182" i="31"/>
  <c r="C181" i="31"/>
  <c r="D173" i="31"/>
  <c r="D172" i="31"/>
  <c r="C170" i="31"/>
  <c r="A161" i="31"/>
  <c r="D158" i="31"/>
  <c r="D157" i="31"/>
  <c r="D155" i="31"/>
  <c r="D154" i="31"/>
  <c r="F153" i="31"/>
  <c r="E153" i="31"/>
  <c r="D153" i="31"/>
  <c r="B153" i="31"/>
  <c r="C147" i="31"/>
  <c r="C145" i="31"/>
  <c r="C143" i="31"/>
  <c r="D140" i="31"/>
  <c r="D139" i="31"/>
  <c r="C138" i="31"/>
  <c r="C134" i="31"/>
  <c r="C132" i="31"/>
  <c r="C131" i="31"/>
  <c r="C129" i="31"/>
  <c r="C125" i="31"/>
  <c r="D118" i="31"/>
  <c r="D117" i="31"/>
  <c r="C115" i="31"/>
  <c r="A106" i="31"/>
  <c r="D103" i="31"/>
  <c r="D102" i="31"/>
  <c r="D101" i="31"/>
  <c r="D100" i="31"/>
  <c r="F99" i="31"/>
  <c r="E99" i="31"/>
  <c r="D99" i="31"/>
  <c r="B99" i="31"/>
  <c r="C91" i="31"/>
  <c r="C89" i="31"/>
  <c r="D85" i="31"/>
  <c r="D84" i="31"/>
  <c r="C82" i="31"/>
  <c r="C79" i="31"/>
  <c r="C74" i="31"/>
  <c r="C72" i="31"/>
  <c r="C69" i="31"/>
  <c r="C68" i="31"/>
  <c r="C65" i="31"/>
  <c r="D62" i="31"/>
  <c r="D61" i="31"/>
  <c r="C59" i="31"/>
  <c r="A49" i="31"/>
  <c r="D46" i="31"/>
  <c r="D45" i="31"/>
  <c r="D43" i="31"/>
  <c r="D42" i="31"/>
  <c r="F41" i="31"/>
  <c r="E41" i="31"/>
  <c r="D41" i="31"/>
  <c r="B41" i="31"/>
  <c r="C35" i="31"/>
  <c r="C34" i="31"/>
  <c r="C30" i="31"/>
  <c r="D26" i="31"/>
  <c r="D25" i="31"/>
  <c r="A16" i="31"/>
  <c r="B12" i="31"/>
  <c r="A8" i="31"/>
  <c r="D199" i="25"/>
  <c r="D198" i="25"/>
  <c r="F197" i="25"/>
  <c r="E197" i="25"/>
  <c r="D197" i="25"/>
  <c r="D195" i="25"/>
  <c r="D194" i="25"/>
  <c r="C191" i="25"/>
  <c r="D187" i="25"/>
  <c r="D186" i="25"/>
  <c r="D178" i="25"/>
  <c r="D177" i="25"/>
  <c r="D170" i="25"/>
  <c r="D169" i="25"/>
  <c r="C165" i="25"/>
  <c r="D162" i="25"/>
  <c r="D161" i="25"/>
  <c r="C157" i="25"/>
  <c r="C156" i="25"/>
  <c r="C155" i="25"/>
  <c r="D150" i="25"/>
  <c r="D149" i="25"/>
  <c r="C145" i="25"/>
  <c r="C144" i="25"/>
  <c r="C138" i="25"/>
  <c r="D134" i="25"/>
  <c r="D133" i="25"/>
  <c r="C132" i="25"/>
  <c r="C130" i="25"/>
  <c r="C128" i="25"/>
  <c r="C127" i="25"/>
  <c r="D119" i="25"/>
  <c r="D118" i="25"/>
  <c r="C116" i="25"/>
  <c r="C115" i="25"/>
  <c r="C112" i="25"/>
  <c r="D103" i="25"/>
  <c r="D102" i="25"/>
  <c r="C100" i="25"/>
  <c r="C99" i="25"/>
  <c r="C94" i="25"/>
  <c r="C93" i="25"/>
  <c r="D85" i="25"/>
  <c r="D84" i="25"/>
  <c r="C82" i="25"/>
  <c r="C80" i="25"/>
  <c r="C77" i="25"/>
  <c r="C76" i="25"/>
  <c r="C75" i="25"/>
  <c r="D64" i="25"/>
  <c r="D63" i="25"/>
  <c r="C61" i="25"/>
  <c r="C60" i="25"/>
  <c r="C56" i="25"/>
  <c r="D53" i="25"/>
  <c r="D52" i="25"/>
  <c r="C51" i="25"/>
  <c r="D43" i="25"/>
  <c r="D42" i="25"/>
  <c r="C37" i="25"/>
  <c r="D34" i="25"/>
  <c r="D33" i="25"/>
  <c r="C26" i="25"/>
  <c r="D23" i="25"/>
  <c r="D22" i="25"/>
  <c r="B11" i="25"/>
  <c r="B10" i="25"/>
  <c r="B9" i="25"/>
  <c r="B8" i="25"/>
  <c r="A7" i="25"/>
  <c r="D549" i="33"/>
  <c r="D548" i="33"/>
  <c r="D547" i="33"/>
  <c r="D545" i="33"/>
  <c r="D544" i="33"/>
  <c r="F543" i="33"/>
  <c r="E543" i="33"/>
  <c r="D543" i="33"/>
  <c r="B543" i="33"/>
  <c r="C542" i="33"/>
  <c r="A537" i="33"/>
  <c r="D534" i="33"/>
  <c r="D533" i="33"/>
  <c r="F532" i="33"/>
  <c r="E532" i="33"/>
  <c r="D532" i="33"/>
  <c r="B532" i="33"/>
  <c r="C530" i="33"/>
  <c r="C528" i="33"/>
  <c r="A517" i="33"/>
  <c r="D514" i="33"/>
  <c r="D513" i="33"/>
  <c r="F512" i="33"/>
  <c r="E512" i="33"/>
  <c r="D512" i="33"/>
  <c r="B512" i="33"/>
  <c r="A506" i="33"/>
  <c r="D503" i="33"/>
  <c r="D502" i="33"/>
  <c r="D500" i="33"/>
  <c r="D499" i="33"/>
  <c r="F498" i="33"/>
  <c r="E498" i="33"/>
  <c r="D498" i="33"/>
  <c r="B498" i="33"/>
  <c r="D494" i="33"/>
  <c r="D493" i="33"/>
  <c r="C490" i="33"/>
  <c r="A484" i="33"/>
  <c r="D481" i="33"/>
  <c r="D480" i="33"/>
  <c r="D478" i="33"/>
  <c r="D477" i="33"/>
  <c r="F476" i="33"/>
  <c r="E476" i="33"/>
  <c r="D476" i="33"/>
  <c r="B476" i="33"/>
  <c r="C469" i="33"/>
  <c r="C466" i="33"/>
  <c r="C465" i="33"/>
  <c r="C461" i="33"/>
  <c r="D458" i="33"/>
  <c r="D457" i="33"/>
  <c r="C455" i="33"/>
  <c r="A447" i="33"/>
  <c r="D444" i="33"/>
  <c r="D443" i="33"/>
  <c r="D441" i="33"/>
  <c r="D440" i="33"/>
  <c r="F439" i="33"/>
  <c r="E439" i="33"/>
  <c r="D439" i="33"/>
  <c r="B439" i="33"/>
  <c r="C438" i="33"/>
  <c r="C432" i="33"/>
  <c r="C431" i="33"/>
  <c r="D427" i="33"/>
  <c r="D426" i="33"/>
  <c r="C425" i="33"/>
  <c r="C422" i="33"/>
  <c r="D418" i="33"/>
  <c r="D417" i="33"/>
  <c r="C415" i="33"/>
  <c r="C411" i="33"/>
  <c r="D407" i="33"/>
  <c r="D406" i="33"/>
  <c r="C405" i="33"/>
  <c r="C402" i="33"/>
  <c r="A394" i="33"/>
  <c r="D391" i="33"/>
  <c r="D390" i="33"/>
  <c r="D388" i="33"/>
  <c r="D387" i="33"/>
  <c r="F386" i="33"/>
  <c r="E386" i="33"/>
  <c r="D386" i="33"/>
  <c r="B386" i="33"/>
  <c r="C381" i="33"/>
  <c r="C378" i="33"/>
  <c r="D374" i="33"/>
  <c r="D373" i="33"/>
  <c r="C371" i="33"/>
  <c r="C369" i="33"/>
  <c r="C368" i="33"/>
  <c r="A361" i="33"/>
  <c r="D358" i="33"/>
  <c r="D357" i="33"/>
  <c r="D355" i="33"/>
  <c r="D354" i="33"/>
  <c r="F353" i="33"/>
  <c r="E353" i="33"/>
  <c r="D353" i="33"/>
  <c r="B353" i="33"/>
  <c r="C348" i="33"/>
  <c r="C344" i="33"/>
  <c r="C342" i="33"/>
  <c r="C340" i="33"/>
  <c r="D334" i="33"/>
  <c r="D333" i="33"/>
  <c r="C331" i="33"/>
  <c r="A321" i="33"/>
  <c r="D318" i="33"/>
  <c r="D317" i="33"/>
  <c r="D315" i="33"/>
  <c r="D314" i="33"/>
  <c r="F313" i="33"/>
  <c r="E313" i="33"/>
  <c r="D313" i="33"/>
  <c r="B313" i="33"/>
  <c r="C304" i="33"/>
  <c r="C302" i="33"/>
  <c r="C297" i="33"/>
  <c r="C295" i="33"/>
  <c r="C294" i="33"/>
  <c r="C291" i="33"/>
  <c r="D286" i="33"/>
  <c r="D285" i="33"/>
  <c r="C282" i="33"/>
  <c r="C278" i="33"/>
  <c r="A269" i="33"/>
  <c r="D266" i="33"/>
  <c r="D265" i="33"/>
  <c r="D263" i="33"/>
  <c r="D262" i="33"/>
  <c r="F261" i="33"/>
  <c r="E261" i="33"/>
  <c r="D261" i="33"/>
  <c r="B261" i="33"/>
  <c r="C252" i="33"/>
  <c r="C251" i="33"/>
  <c r="C250" i="33"/>
  <c r="C249" i="33"/>
  <c r="D245" i="33"/>
  <c r="D244" i="33"/>
  <c r="C240" i="33"/>
  <c r="C238" i="33"/>
  <c r="C235" i="33"/>
  <c r="C230" i="33"/>
  <c r="C227" i="33"/>
  <c r="D223" i="33"/>
  <c r="D222" i="33"/>
  <c r="C220" i="33"/>
  <c r="C219" i="33"/>
  <c r="A208" i="33"/>
  <c r="D205" i="33"/>
  <c r="D204" i="33"/>
  <c r="D202" i="33"/>
  <c r="D201" i="33"/>
  <c r="F200" i="33"/>
  <c r="E200" i="33"/>
  <c r="D200" i="33"/>
  <c r="B200" i="33"/>
  <c r="C194" i="33"/>
  <c r="C190" i="33"/>
  <c r="C186" i="33"/>
  <c r="C184" i="33"/>
  <c r="C182" i="33"/>
  <c r="C181" i="33"/>
  <c r="D173" i="33"/>
  <c r="D172" i="33"/>
  <c r="C170" i="33"/>
  <c r="A161" i="33"/>
  <c r="D158" i="33"/>
  <c r="D157" i="33"/>
  <c r="D155" i="33"/>
  <c r="D154" i="33"/>
  <c r="F153" i="33"/>
  <c r="E153" i="33"/>
  <c r="D153" i="33"/>
  <c r="B153" i="33"/>
  <c r="C147" i="33"/>
  <c r="C145" i="33"/>
  <c r="C143" i="33"/>
  <c r="D140" i="33"/>
  <c r="D139" i="33"/>
  <c r="C138" i="33"/>
  <c r="C134" i="33"/>
  <c r="C132" i="33"/>
  <c r="C131" i="33"/>
  <c r="C129" i="33"/>
  <c r="C125" i="33"/>
  <c r="D118" i="33"/>
  <c r="D117" i="33"/>
  <c r="C115" i="33"/>
  <c r="A106" i="33"/>
  <c r="D103" i="33"/>
  <c r="D102" i="33"/>
  <c r="D101" i="33"/>
  <c r="D100" i="33"/>
  <c r="F99" i="33"/>
  <c r="E99" i="33"/>
  <c r="D99" i="33"/>
  <c r="B99" i="33"/>
  <c r="C91" i="33"/>
  <c r="C89" i="33"/>
  <c r="D85" i="33"/>
  <c r="D84" i="33"/>
  <c r="C82" i="33"/>
  <c r="C79" i="33"/>
  <c r="C74" i="33"/>
  <c r="C72" i="33"/>
  <c r="C69" i="33"/>
  <c r="C68" i="33"/>
  <c r="C65" i="33"/>
  <c r="D62" i="33"/>
  <c r="D61" i="33"/>
  <c r="C59" i="33"/>
  <c r="A49" i="33"/>
  <c r="D46" i="33"/>
  <c r="D45" i="33"/>
  <c r="D43" i="33"/>
  <c r="D42" i="33"/>
  <c r="F41" i="33"/>
  <c r="E41" i="33"/>
  <c r="D41" i="33"/>
  <c r="B41" i="33"/>
  <c r="C35" i="33"/>
  <c r="C34" i="33"/>
  <c r="C30" i="33"/>
  <c r="D26" i="33"/>
  <c r="D25" i="33"/>
  <c r="A16" i="33"/>
  <c r="B12" i="33"/>
  <c r="A8" i="33"/>
  <c r="D199" i="35"/>
  <c r="D198" i="35"/>
  <c r="F197" i="35"/>
  <c r="E197" i="35"/>
  <c r="D197" i="35"/>
  <c r="D195" i="35"/>
  <c r="D194" i="35"/>
  <c r="C191" i="35"/>
  <c r="D187" i="35"/>
  <c r="D186" i="35"/>
  <c r="D178" i="35"/>
  <c r="D177" i="35"/>
  <c r="D170" i="35"/>
  <c r="D169" i="35"/>
  <c r="C165" i="35"/>
  <c r="D162" i="35"/>
  <c r="D161" i="35"/>
  <c r="C157" i="35"/>
  <c r="C156" i="35"/>
  <c r="C155" i="35"/>
  <c r="D150" i="35"/>
  <c r="D149" i="35"/>
  <c r="C145" i="35"/>
  <c r="C144" i="35"/>
  <c r="C138" i="35"/>
  <c r="D134" i="35"/>
  <c r="D133" i="35"/>
  <c r="C132" i="35"/>
  <c r="C130" i="35"/>
  <c r="C128" i="35"/>
  <c r="C127" i="35"/>
  <c r="D119" i="35"/>
  <c r="D118" i="35"/>
  <c r="C116" i="35"/>
  <c r="C115" i="35"/>
  <c r="C112" i="35"/>
  <c r="D103" i="35"/>
  <c r="D102" i="35"/>
  <c r="C100" i="35"/>
  <c r="C99" i="35"/>
  <c r="C94" i="35"/>
  <c r="C93" i="35"/>
  <c r="D85" i="35"/>
  <c r="D84" i="35"/>
  <c r="C82" i="35"/>
  <c r="C80" i="35"/>
  <c r="C77" i="35"/>
  <c r="C76" i="35"/>
  <c r="C75" i="35"/>
  <c r="D64" i="35"/>
  <c r="D63" i="35"/>
  <c r="C61" i="35"/>
  <c r="C60" i="35"/>
  <c r="C56" i="35"/>
  <c r="D53" i="35"/>
  <c r="D52" i="35"/>
  <c r="C51" i="35"/>
  <c r="D43" i="35"/>
  <c r="D42" i="35"/>
  <c r="C37" i="35"/>
  <c r="D34" i="35"/>
  <c r="D33" i="35"/>
  <c r="C26" i="35"/>
  <c r="D23" i="35"/>
  <c r="D22" i="35"/>
  <c r="B11" i="35"/>
  <c r="B10" i="35"/>
  <c r="B9" i="35"/>
  <c r="B8" i="35"/>
  <c r="A7" i="35"/>
  <c r="D549" i="43"/>
  <c r="D548" i="43"/>
  <c r="D547" i="43"/>
  <c r="D545" i="43"/>
  <c r="D544" i="43"/>
  <c r="F543" i="43"/>
  <c r="E543" i="43"/>
  <c r="D543" i="43"/>
  <c r="B543" i="43"/>
  <c r="C542" i="43"/>
  <c r="A537" i="43"/>
  <c r="D534" i="43"/>
  <c r="D533" i="43"/>
  <c r="F532" i="43"/>
  <c r="E532" i="43"/>
  <c r="D532" i="43"/>
  <c r="B532" i="43"/>
  <c r="C530" i="43"/>
  <c r="C528" i="43"/>
  <c r="A517" i="43"/>
  <c r="D514" i="43"/>
  <c r="D513" i="43"/>
  <c r="F512" i="43"/>
  <c r="E512" i="43"/>
  <c r="D512" i="43"/>
  <c r="B512" i="43"/>
  <c r="A506" i="43"/>
  <c r="D503" i="43"/>
  <c r="D502" i="43"/>
  <c r="D500" i="43"/>
  <c r="D499" i="43"/>
  <c r="F498" i="43"/>
  <c r="E498" i="43"/>
  <c r="D498" i="43"/>
  <c r="B498" i="43"/>
  <c r="D494" i="43"/>
  <c r="D493" i="43"/>
  <c r="C490" i="43"/>
  <c r="A484" i="43"/>
  <c r="D481" i="43"/>
  <c r="D480" i="43"/>
  <c r="D478" i="43"/>
  <c r="D477" i="43"/>
  <c r="F476" i="43"/>
  <c r="E476" i="43"/>
  <c r="D476" i="43"/>
  <c r="B476" i="43"/>
  <c r="C469" i="43"/>
  <c r="C466" i="43"/>
  <c r="C465" i="43"/>
  <c r="C461" i="43"/>
  <c r="D458" i="43"/>
  <c r="D457" i="43"/>
  <c r="C455" i="43"/>
  <c r="A447" i="43"/>
  <c r="D444" i="43"/>
  <c r="D443" i="43"/>
  <c r="D441" i="43"/>
  <c r="D440" i="43"/>
  <c r="F439" i="43"/>
  <c r="E439" i="43"/>
  <c r="D439" i="43"/>
  <c r="B439" i="43"/>
  <c r="C438" i="43"/>
  <c r="C432" i="43"/>
  <c r="C431" i="43"/>
  <c r="D427" i="43"/>
  <c r="D426" i="43"/>
  <c r="C425" i="43"/>
  <c r="C422" i="43"/>
  <c r="D418" i="43"/>
  <c r="D417" i="43"/>
  <c r="C415" i="43"/>
  <c r="C411" i="43"/>
  <c r="D407" i="43"/>
  <c r="D406" i="43"/>
  <c r="C405" i="43"/>
  <c r="C402" i="43"/>
  <c r="A394" i="43"/>
  <c r="D391" i="43"/>
  <c r="D390" i="43"/>
  <c r="D388" i="43"/>
  <c r="D387" i="43"/>
  <c r="F386" i="43"/>
  <c r="E386" i="43"/>
  <c r="D386" i="43"/>
  <c r="B386" i="43"/>
  <c r="C381" i="43"/>
  <c r="C378" i="43"/>
  <c r="D374" i="43"/>
  <c r="D373" i="43"/>
  <c r="C371" i="43"/>
  <c r="C369" i="43"/>
  <c r="C368" i="43"/>
  <c r="A361" i="43"/>
  <c r="D358" i="43"/>
  <c r="D357" i="43"/>
  <c r="D355" i="43"/>
  <c r="D354" i="43"/>
  <c r="F353" i="43"/>
  <c r="E353" i="43"/>
  <c r="D353" i="43"/>
  <c r="B353" i="43"/>
  <c r="C348" i="43"/>
  <c r="C344" i="43"/>
  <c r="C342" i="43"/>
  <c r="C340" i="43"/>
  <c r="D334" i="43"/>
  <c r="D333" i="43"/>
  <c r="C331" i="43"/>
  <c r="A321" i="43"/>
  <c r="D318" i="43"/>
  <c r="D317" i="43"/>
  <c r="D315" i="43"/>
  <c r="D314" i="43"/>
  <c r="F313" i="43"/>
  <c r="E313" i="43"/>
  <c r="D313" i="43"/>
  <c r="B313" i="43"/>
  <c r="C304" i="43"/>
  <c r="C302" i="43"/>
  <c r="C297" i="43"/>
  <c r="C295" i="43"/>
  <c r="C294" i="43"/>
  <c r="C291" i="43"/>
  <c r="D286" i="43"/>
  <c r="D285" i="43"/>
  <c r="C282" i="43"/>
  <c r="C278" i="43"/>
  <c r="A269" i="43"/>
  <c r="D266" i="43"/>
  <c r="D265" i="43"/>
  <c r="D263" i="43"/>
  <c r="D262" i="43"/>
  <c r="F261" i="43"/>
  <c r="E261" i="43"/>
  <c r="D261" i="43"/>
  <c r="B261" i="43"/>
  <c r="C252" i="43"/>
  <c r="C251" i="43"/>
  <c r="C250" i="43"/>
  <c r="C249" i="43"/>
  <c r="D245" i="43"/>
  <c r="D244" i="43"/>
  <c r="C240" i="43"/>
  <c r="C238" i="43"/>
  <c r="C235" i="43"/>
  <c r="C230" i="43"/>
  <c r="C227" i="43"/>
  <c r="D223" i="43"/>
  <c r="D222" i="43"/>
  <c r="C220" i="43"/>
  <c r="C219" i="43"/>
  <c r="A208" i="43"/>
  <c r="D205" i="43"/>
  <c r="D204" i="43"/>
  <c r="D202" i="43"/>
  <c r="D201" i="43"/>
  <c r="F200" i="43"/>
  <c r="E200" i="43"/>
  <c r="D200" i="43"/>
  <c r="B200" i="43"/>
  <c r="C194" i="43"/>
  <c r="C190" i="43"/>
  <c r="C186" i="43"/>
  <c r="C184" i="43"/>
  <c r="C182" i="43"/>
  <c r="C181" i="43"/>
  <c r="D173" i="43"/>
  <c r="D172" i="43"/>
  <c r="C170" i="43"/>
  <c r="A161" i="43"/>
  <c r="D158" i="43"/>
  <c r="D157" i="43"/>
  <c r="D155" i="43"/>
  <c r="D154" i="43"/>
  <c r="F153" i="43"/>
  <c r="E153" i="43"/>
  <c r="D153" i="43"/>
  <c r="B153" i="43"/>
  <c r="C147" i="43"/>
  <c r="C145" i="43"/>
  <c r="C143" i="43"/>
  <c r="D140" i="43"/>
  <c r="D139" i="43"/>
  <c r="C138" i="43"/>
  <c r="C134" i="43"/>
  <c r="C132" i="43"/>
  <c r="C131" i="43"/>
  <c r="C129" i="43"/>
  <c r="C125" i="43"/>
  <c r="D118" i="43"/>
  <c r="D117" i="43"/>
  <c r="C115" i="43"/>
  <c r="A106" i="43"/>
  <c r="D103" i="43"/>
  <c r="D102" i="43"/>
  <c r="D101" i="43"/>
  <c r="D100" i="43"/>
  <c r="F99" i="43"/>
  <c r="E99" i="43"/>
  <c r="D99" i="43"/>
  <c r="B99" i="43"/>
  <c r="C91" i="43"/>
  <c r="C89" i="43"/>
  <c r="D85" i="43"/>
  <c r="D84" i="43"/>
  <c r="C82" i="43"/>
  <c r="C79" i="43"/>
  <c r="C74" i="43"/>
  <c r="C72" i="43"/>
  <c r="C69" i="43"/>
  <c r="C68" i="43"/>
  <c r="C65" i="43"/>
  <c r="D62" i="43"/>
  <c r="D61" i="43"/>
  <c r="C59" i="43"/>
  <c r="A49" i="43"/>
  <c r="D46" i="43"/>
  <c r="D45" i="43"/>
  <c r="D43" i="43"/>
  <c r="D42" i="43"/>
  <c r="F41" i="43"/>
  <c r="E41" i="43"/>
  <c r="D41" i="43"/>
  <c r="B41" i="43"/>
  <c r="C35" i="43"/>
  <c r="C34" i="43"/>
  <c r="C30" i="43"/>
  <c r="D26" i="43"/>
  <c r="D25" i="43"/>
  <c r="A16" i="43"/>
  <c r="B12" i="43"/>
  <c r="A8" i="43"/>
  <c r="D194" i="37"/>
  <c r="D195" i="37" s="1"/>
  <c r="C191" i="37"/>
  <c r="D187" i="37"/>
  <c r="D186" i="37"/>
  <c r="D177" i="37"/>
  <c r="D178" i="37" s="1"/>
  <c r="C165" i="37"/>
  <c r="D169" i="37" s="1"/>
  <c r="D170" i="37" s="1"/>
  <c r="C157" i="37"/>
  <c r="C156" i="37"/>
  <c r="C155" i="37"/>
  <c r="D161" i="37" s="1"/>
  <c r="D162" i="37" s="1"/>
  <c r="C145" i="37"/>
  <c r="C144" i="37"/>
  <c r="C138" i="37"/>
  <c r="C132" i="37"/>
  <c r="C130" i="37"/>
  <c r="C128" i="37"/>
  <c r="C127" i="37"/>
  <c r="D133" i="37" s="1"/>
  <c r="D134" i="37" s="1"/>
  <c r="C116" i="37"/>
  <c r="C115" i="37"/>
  <c r="C112" i="37"/>
  <c r="D118" i="37" s="1"/>
  <c r="D119" i="37" s="1"/>
  <c r="C100" i="37"/>
  <c r="C99" i="37"/>
  <c r="C94" i="37"/>
  <c r="C93" i="37"/>
  <c r="C82" i="37"/>
  <c r="C80" i="37"/>
  <c r="C77" i="37"/>
  <c r="C76" i="37"/>
  <c r="C75" i="37"/>
  <c r="D84" i="37" s="1"/>
  <c r="D85" i="37" s="1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D533" i="36" s="1"/>
  <c r="D534" i="36" s="1"/>
  <c r="B161" i="29" s="1"/>
  <c r="A517" i="36"/>
  <c r="D513" i="36"/>
  <c r="D514" i="36" s="1"/>
  <c r="B151" i="29" s="1"/>
  <c r="A506" i="36"/>
  <c r="D499" i="36"/>
  <c r="D500" i="36" s="1"/>
  <c r="D493" i="36"/>
  <c r="C490" i="36"/>
  <c r="A484" i="36"/>
  <c r="C469" i="36"/>
  <c r="C466" i="36"/>
  <c r="C465" i="36"/>
  <c r="C461" i="36"/>
  <c r="D477" i="36" s="1"/>
  <c r="D478" i="36" s="1"/>
  <c r="D457" i="36"/>
  <c r="C455" i="36"/>
  <c r="A447" i="36"/>
  <c r="C438" i="36"/>
  <c r="C432" i="36"/>
  <c r="C431" i="36"/>
  <c r="C425" i="36"/>
  <c r="D426" i="36" s="1"/>
  <c r="D427" i="36" s="1"/>
  <c r="C422" i="36"/>
  <c r="C415" i="36"/>
  <c r="C411" i="36"/>
  <c r="D417" i="36" s="1"/>
  <c r="D418" i="36" s="1"/>
  <c r="C405" i="36"/>
  <c r="C402" i="36"/>
  <c r="D406" i="36" s="1"/>
  <c r="D407" i="36" s="1"/>
  <c r="A394" i="36"/>
  <c r="C381" i="36"/>
  <c r="D387" i="36" s="1"/>
  <c r="D388" i="36" s="1"/>
  <c r="C378" i="36"/>
  <c r="C371" i="36"/>
  <c r="C369" i="36"/>
  <c r="C368" i="36"/>
  <c r="D373" i="36" s="1"/>
  <c r="D374" i="36" s="1"/>
  <c r="A361" i="36"/>
  <c r="C348" i="36"/>
  <c r="C344" i="36"/>
  <c r="C342" i="36"/>
  <c r="C340" i="36"/>
  <c r="D354" i="36" s="1"/>
  <c r="D355" i="36" s="1"/>
  <c r="D333" i="36"/>
  <c r="C331" i="36"/>
  <c r="A321" i="36"/>
  <c r="C304" i="36"/>
  <c r="C302" i="36"/>
  <c r="C297" i="36"/>
  <c r="C295" i="36"/>
  <c r="C294" i="36"/>
  <c r="C291" i="36"/>
  <c r="C282" i="36"/>
  <c r="C278" i="36"/>
  <c r="D285" i="36" s="1"/>
  <c r="A269" i="36"/>
  <c r="C252" i="36"/>
  <c r="C251" i="36"/>
  <c r="C250" i="36"/>
  <c r="C249" i="36"/>
  <c r="D262" i="36" s="1"/>
  <c r="D263" i="36" s="1"/>
  <c r="C240" i="36"/>
  <c r="C238" i="36"/>
  <c r="C235" i="36"/>
  <c r="C230" i="36"/>
  <c r="C227" i="36"/>
  <c r="C220" i="36"/>
  <c r="C219" i="36"/>
  <c r="D222" i="36" s="1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D139" i="36" s="1"/>
  <c r="D140" i="36" s="1"/>
  <c r="C115" i="36"/>
  <c r="D117" i="36" s="1"/>
  <c r="D118" i="36" s="1"/>
  <c r="A106" i="36"/>
  <c r="C91" i="36"/>
  <c r="C89" i="36"/>
  <c r="D100" i="36" s="1"/>
  <c r="D101" i="36" s="1"/>
  <c r="C82" i="36"/>
  <c r="C79" i="36"/>
  <c r="C74" i="36"/>
  <c r="C72" i="36"/>
  <c r="C69" i="36"/>
  <c r="C68" i="36"/>
  <c r="C65" i="36"/>
  <c r="C59" i="36"/>
  <c r="D61" i="36" s="1"/>
  <c r="A49" i="36"/>
  <c r="C35" i="36"/>
  <c r="C34" i="36"/>
  <c r="C30" i="36"/>
  <c r="D42" i="36" s="1"/>
  <c r="D43" i="36" s="1"/>
  <c r="D25" i="36"/>
  <c r="D26" i="36" s="1"/>
  <c r="A16" i="36"/>
  <c r="A8" i="36"/>
  <c r="A7" i="37" s="1"/>
  <c r="B184" i="29"/>
  <c r="B183" i="29"/>
  <c r="B182" i="29"/>
  <c r="B181" i="29"/>
  <c r="B180" i="29"/>
  <c r="J178" i="29"/>
  <c r="B175" i="29"/>
  <c r="B174" i="29"/>
  <c r="B173" i="29"/>
  <c r="B172" i="29"/>
  <c r="B171" i="29"/>
  <c r="J169" i="29"/>
  <c r="B166" i="29"/>
  <c r="B165" i="29"/>
  <c r="B164" i="29"/>
  <c r="B163" i="29"/>
  <c r="B162" i="29"/>
  <c r="J160" i="29"/>
  <c r="B156" i="29"/>
  <c r="B155" i="29"/>
  <c r="B154" i="29"/>
  <c r="B153" i="29"/>
  <c r="B152" i="29"/>
  <c r="J150" i="29"/>
  <c r="B147" i="29"/>
  <c r="B146" i="29"/>
  <c r="B145" i="29"/>
  <c r="B144" i="29"/>
  <c r="B143" i="29"/>
  <c r="J141" i="29"/>
  <c r="B138" i="29"/>
  <c r="B137" i="29"/>
  <c r="B136" i="29"/>
  <c r="B135" i="29"/>
  <c r="B134" i="29"/>
  <c r="J132" i="29"/>
  <c r="B129" i="29"/>
  <c r="B128" i="29"/>
  <c r="B127" i="29"/>
  <c r="B126" i="29"/>
  <c r="B125" i="29"/>
  <c r="J123" i="29"/>
  <c r="B120" i="29"/>
  <c r="B119" i="29"/>
  <c r="B118" i="29"/>
  <c r="B117" i="29"/>
  <c r="B116" i="29"/>
  <c r="J114" i="29"/>
  <c r="B111" i="29"/>
  <c r="B110" i="29"/>
  <c r="B109" i="29"/>
  <c r="B108" i="29"/>
  <c r="B107" i="29"/>
  <c r="J105" i="29"/>
  <c r="B102" i="29"/>
  <c r="B101" i="29"/>
  <c r="B100" i="29"/>
  <c r="B99" i="29"/>
  <c r="B98" i="29"/>
  <c r="J96" i="29"/>
  <c r="B93" i="29"/>
  <c r="B92" i="29"/>
  <c r="B91" i="29"/>
  <c r="B90" i="29"/>
  <c r="B89" i="29"/>
  <c r="J87" i="29"/>
  <c r="B84" i="29"/>
  <c r="B83" i="29"/>
  <c r="B82" i="29"/>
  <c r="B81" i="29"/>
  <c r="B80" i="29"/>
  <c r="J78" i="29"/>
  <c r="B75" i="29"/>
  <c r="B74" i="29"/>
  <c r="B73" i="29"/>
  <c r="B72" i="29"/>
  <c r="B71" i="29"/>
  <c r="J69" i="29"/>
  <c r="B66" i="29"/>
  <c r="B65" i="29"/>
  <c r="B64" i="29"/>
  <c r="B63" i="29"/>
  <c r="B62" i="29"/>
  <c r="J60" i="29"/>
  <c r="B57" i="29"/>
  <c r="B56" i="29"/>
  <c r="B55" i="29"/>
  <c r="B54" i="29"/>
  <c r="B53" i="29"/>
  <c r="J51" i="29"/>
  <c r="B48" i="29"/>
  <c r="B47" i="29"/>
  <c r="B46" i="29"/>
  <c r="B45" i="29"/>
  <c r="B44" i="29"/>
  <c r="J42" i="29"/>
  <c r="B39" i="29"/>
  <c r="B38" i="29"/>
  <c r="B37" i="29"/>
  <c r="B36" i="29"/>
  <c r="B35" i="29"/>
  <c r="J33" i="29"/>
  <c r="B29" i="29"/>
  <c r="B28" i="29"/>
  <c r="B27" i="29"/>
  <c r="B26" i="29"/>
  <c r="B25" i="29"/>
  <c r="J23" i="29"/>
  <c r="D149" i="37" l="1"/>
  <c r="D150" i="37" s="1"/>
  <c r="D102" i="37"/>
  <c r="D103" i="37" s="1"/>
  <c r="D63" i="37"/>
  <c r="D64" i="37" s="1"/>
  <c r="D198" i="37"/>
  <c r="D199" i="37" s="1"/>
  <c r="D502" i="36"/>
  <c r="D503" i="36" s="1"/>
  <c r="B142" i="29" s="1"/>
  <c r="D494" i="36"/>
  <c r="D480" i="36"/>
  <c r="D481" i="36" s="1"/>
  <c r="B133" i="29" s="1"/>
  <c r="D458" i="36"/>
  <c r="D440" i="36"/>
  <c r="D441" i="36" s="1"/>
  <c r="D390" i="36"/>
  <c r="D391" i="36" s="1"/>
  <c r="B115" i="29" s="1"/>
  <c r="D357" i="36"/>
  <c r="D358" i="36" s="1"/>
  <c r="B106" i="29" s="1"/>
  <c r="D334" i="36"/>
  <c r="D314" i="36"/>
  <c r="D315" i="36" s="1"/>
  <c r="D286" i="36"/>
  <c r="D244" i="36"/>
  <c r="D245" i="36" s="1"/>
  <c r="D265" i="36"/>
  <c r="D266" i="36" s="1"/>
  <c r="B88" i="29" s="1"/>
  <c r="D223" i="36"/>
  <c r="D201" i="36"/>
  <c r="D202" i="36" s="1"/>
  <c r="D173" i="36"/>
  <c r="D154" i="36"/>
  <c r="D155" i="36" s="1"/>
  <c r="D84" i="36"/>
  <c r="D85" i="36" s="1"/>
  <c r="D62" i="36"/>
  <c r="D45" i="36"/>
  <c r="B11" i="37" l="1"/>
  <c r="B179" i="29"/>
  <c r="D443" i="36"/>
  <c r="D444" i="36" s="1"/>
  <c r="B124" i="29" s="1"/>
  <c r="D317" i="36"/>
  <c r="D318" i="36" s="1"/>
  <c r="B97" i="29" s="1"/>
  <c r="D204" i="36"/>
  <c r="D205" i="36" s="1"/>
  <c r="B79" i="29" s="1"/>
  <c r="D157" i="36"/>
  <c r="D158" i="36" s="1"/>
  <c r="B70" i="29" s="1"/>
  <c r="D102" i="36"/>
  <c r="D103" i="36" s="1"/>
  <c r="B61" i="29" s="1"/>
  <c r="D46" i="36"/>
  <c r="B52" i="29" s="1"/>
  <c r="D548" i="36"/>
  <c r="D549" i="36" s="1"/>
  <c r="B12" i="36" l="1"/>
  <c r="B34" i="29"/>
  <c r="B24" i="29"/>
</calcChain>
</file>

<file path=xl/sharedStrings.xml><?xml version="1.0" encoding="utf-8"?>
<sst xmlns="http://schemas.openxmlformats.org/spreadsheetml/2006/main" count="5195" uniqueCount="441">
  <si>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</si>
  <si>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</si>
  <si>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</si>
  <si>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</si>
  <si>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</si>
  <si>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</si>
  <si>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</si>
  <si>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</si>
  <si>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</si>
  <si>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</si>
  <si>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</si>
  <si>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</si>
  <si>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</si>
  <si>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</si>
  <si>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</si>
  <si>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</si>
  <si>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</si>
  <si>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</si>
  <si>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</si>
  <si>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</si>
  <si>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</si>
  <si>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</si>
  <si>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</si>
  <si>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</si>
  <si>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</si>
  <si>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</si>
  <si>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</si>
  <si>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</si>
  <si>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</si>
  <si>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</si>
  <si>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</si>
  <si>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</si>
  <si>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</si>
  <si>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</si>
  <si>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</si>
  <si>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</si>
  <si>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</si>
  <si>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</si>
  <si>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</si>
  <si>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</si>
  <si>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</si>
  <si>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</si>
  <si>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</si>
  <si>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</si>
  <si>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</si>
  <si>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</si>
  <si>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</si>
  <si>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</si>
  <si>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</si>
  <si>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</si>
  <si>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</si>
  <si>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</si>
  <si>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</si>
  <si>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</si>
  <si>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</si>
  <si>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</si>
  <si>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</si>
  <si>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</si>
  <si>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</si>
  <si>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</si>
  <si>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</si>
  <si>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</si>
  <si>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</si>
  <si>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</si>
  <si>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</si>
  <si>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</si>
  <si>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</si>
  <si>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</si>
  <si>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</si>
  <si>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</si>
  <si>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</si>
  <si>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</si>
  <si>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</si>
  <si>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</si>
  <si>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</si>
  <si>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</si>
  <si>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</si>
  <si>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</si>
  <si>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</si>
  <si>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</si>
  <si>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</si>
  <si>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</si>
  <si>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</si>
  <si>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</si>
  <si>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</si>
  <si>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</si>
  <si>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</si>
  <si>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</si>
  <si>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</si>
  <si>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</si>
  <si>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</si>
  <si>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</si>
  <si>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</si>
  <si>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</si>
  <si>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</si>
  <si>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</si>
  <si>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</si>
  <si>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</si>
  <si>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</si>
  <si>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</si>
  <si>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</si>
  <si>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</si>
  <si>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</si>
  <si>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</si>
  <si>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</si>
  <si>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</si>
  <si>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</si>
  <si>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</si>
  <si>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</si>
  <si>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</si>
  <si>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</si>
  <si>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</si>
  <si>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</si>
  <si>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</si>
  <si>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</si>
  <si>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</si>
  <si>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</si>
  <si>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</si>
  <si>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</si>
  <si>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</si>
  <si>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</si>
  <si>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</si>
  <si>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</si>
  <si>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</si>
  <si>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</si>
  <si>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</si>
  <si>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</si>
  <si>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</si>
  <si>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</si>
  <si>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</si>
  <si>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</si>
  <si>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</si>
  <si>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</si>
  <si>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</si>
  <si>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</si>
  <si>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</si>
  <si>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</si>
  <si>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</si>
  <si>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</si>
  <si>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</si>
  <si>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</si>
  <si>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</si>
  <si>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</si>
  <si>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</si>
  <si>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</si>
  <si>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</si>
  <si>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</si>
  <si>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</si>
  <si>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</si>
  <si>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</si>
  <si>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</si>
  <si>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</si>
  <si>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</si>
  <si>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</si>
  <si>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</si>
  <si>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</si>
  <si>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</si>
  <si>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</si>
  <si>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</si>
  <si>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</si>
  <si>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</si>
  <si>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</si>
  <si>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</si>
  <si>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</si>
  <si>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</si>
  <si>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</si>
  <si>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</si>
  <si>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</si>
  <si>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</si>
  <si>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</si>
  <si>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</si>
  <si>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</si>
  <si>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</si>
  <si>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</si>
  <si>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</si>
  <si>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</si>
  <si>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</si>
  <si>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</si>
  <si>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</si>
  <si>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</si>
  <si>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</si>
  <si>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</si>
  <si>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</si>
  <si>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</si>
  <si>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</si>
  <si>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</si>
  <si>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</si>
  <si>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</si>
  <si>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</si>
  <si>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</si>
  <si>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</si>
  <si>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</si>
  <si>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</si>
  <si>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</si>
  <si>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</si>
  <si>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</si>
  <si>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</si>
  <si>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</si>
  <si>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</si>
  <si>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</si>
  <si>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</si>
  <si>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</si>
  <si>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</si>
  <si>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</si>
  <si>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</si>
  <si>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</si>
  <si>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</si>
  <si>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</si>
  <si>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</si>
  <si>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</si>
  <si>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</si>
  <si>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</si>
  <si>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</si>
  <si>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</si>
  <si>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</si>
  <si>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</si>
  <si>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</si>
  <si>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</si>
  <si>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</si>
  <si>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</si>
  <si>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</si>
  <si>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</si>
  <si>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</si>
  <si>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</si>
  <si>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</si>
  <si>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</si>
  <si>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</si>
  <si>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</si>
  <si>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</si>
  <si>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</si>
  <si>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</si>
  <si>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</si>
  <si>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</si>
  <si>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</si>
  <si>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</si>
  <si>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</si>
  <si>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</si>
  <si>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</si>
  <si>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</si>
  <si>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</si>
  <si>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</si>
  <si>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</si>
  <si>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</si>
  <si>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</si>
  <si>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</si>
  <si>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</si>
  <si>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</si>
  <si>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</si>
  <si>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</si>
  <si>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</si>
  <si>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</si>
  <si>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</si>
  <si>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</si>
  <si>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</si>
  <si>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</si>
  <si>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</si>
  <si>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</si>
  <si>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</si>
  <si>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</si>
  <si>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</si>
  <si>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</si>
  <si>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</si>
  <si>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</si>
  <si>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</si>
  <si>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</si>
  <si>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</si>
  <si>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</si>
  <si>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</si>
  <si>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</si>
  <si>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</si>
  <si>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</si>
  <si>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</si>
  <si>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</si>
  <si>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</si>
  <si>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</si>
  <si>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</si>
  <si>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</si>
  <si>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</si>
  <si>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</si>
  <si>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</si>
  <si>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</si>
  <si>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</si>
  <si>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</si>
  <si>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</si>
  <si>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</si>
  <si>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</si>
  <si>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</si>
  <si>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</si>
  <si>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</si>
  <si>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</si>
  <si>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</si>
  <si>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</si>
  <si>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</si>
  <si>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</si>
  <si>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</si>
  <si>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</si>
  <si>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</si>
  <si>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</si>
  <si>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</si>
  <si>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</si>
  <si>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</si>
  <si>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</si>
  <si>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</si>
  <si>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</si>
  <si>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</si>
  <si>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</si>
  <si>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</si>
  <si>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</si>
  <si>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</si>
  <si>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</si>
  <si>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</si>
  <si>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</si>
  <si>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</si>
  <si>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</si>
  <si>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</si>
  <si>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</si>
  <si>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</si>
  <si>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</si>
  <si>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</si>
  <si>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</si>
  <si>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</si>
  <si>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</si>
  <si>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</si>
  <si>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</si>
  <si>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</si>
  <si>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</si>
  <si>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</si>
  <si>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</si>
  <si>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</si>
  <si>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</si>
  <si>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</si>
  <si>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</si>
  <si>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</si>
  <si>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</si>
  <si>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</si>
  <si>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</si>
  <si>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</si>
  <si>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</si>
  <si>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</si>
  <si>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</si>
  <si>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</si>
  <si>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</si>
  <si>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</si>
  <si>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</si>
  <si>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</si>
  <si>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</si>
  <si>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</si>
  <si>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</si>
  <si>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</si>
  <si>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</si>
  <si>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</si>
  <si>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</si>
  <si>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</si>
  <si>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</si>
  <si>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</si>
  <si>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</si>
  <si>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</si>
  <si>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</si>
  <si>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</si>
  <si>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</si>
  <si>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</si>
  <si>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</si>
  <si>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</si>
  <si>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</si>
  <si>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</si>
  <si>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</si>
  <si>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</si>
  <si>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</si>
  <si>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</si>
  <si>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</si>
  <si>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</si>
  <si>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</si>
  <si>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</si>
  <si>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</si>
  <si>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</si>
  <si>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</si>
  <si>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</si>
  <si>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</si>
  <si>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</si>
  <si>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</si>
  <si>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</si>
  <si>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</si>
  <si>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</si>
  <si>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</si>
  <si>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</si>
  <si>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</si>
  <si>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</si>
  <si>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</si>
  <si>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</si>
  <si>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</si>
  <si>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</si>
  <si>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</si>
  <si>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</si>
  <si>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</si>
  <si>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</si>
  <si>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</si>
  <si>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</si>
  <si>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</si>
  <si>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</si>
  <si>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</si>
  <si>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</si>
  <si>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</si>
  <si>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</si>
  <si>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</si>
  <si>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</si>
  <si>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</si>
  <si>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</si>
  <si>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</si>
  <si>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CHIHIA</t>
  </si>
  <si>
    <t>Dr Hatem KARAA</t>
  </si>
  <si>
    <t>Responsable magasin &amp; chefs de rayons</t>
  </si>
  <si>
    <t>Renforce nettoyage des étagères du laboratoire</t>
  </si>
  <si>
    <t>Seau de nappage entamé depuis 30/10/2017 (revoir la durée d'utilisation des matières premières)</t>
  </si>
  <si>
    <t>Renforcer le nettoyage du linéaire</t>
  </si>
  <si>
    <t>Ne plus accepter les pains emballés chauds et fournis par la boulangerie lejmi
Exiger auprés de SOPRAL un étiquetage individuel des cakes</t>
  </si>
  <si>
    <t>Mentionner les durées réelles d'exposition des produits frits et rotis</t>
  </si>
  <si>
    <t>Une seule opératrice est chargée aux rayons fromage/ charcuterie et volaille trad. Le risque de contamination croisée par des germes pathogènes notamment la salmonelle est accru.</t>
  </si>
  <si>
    <t>Assurer la séparation des flux de personnel lors de la manipulations des denrées alimentaires de différentes natures.</t>
  </si>
  <si>
    <t>Présence de 02 boyaux de charcuterie entamés non identifiés par leur date de coupe</t>
  </si>
  <si>
    <t>Renforcer le nettoyage du meuble huile d'olive</t>
  </si>
  <si>
    <t>Assurer la vérification des températures d'ambiance à la thermosonde</t>
  </si>
  <si>
    <t>Renforcer le dépoussiérage des linéaires</t>
  </si>
  <si>
    <t>Présence de produits congelés (babybel lot 941217) dont l'emballage présentant des signes de décongélation</t>
  </si>
  <si>
    <t>Vérification des températures d'ambiance de la chambre froide à la thermo sonde non réalisée</t>
  </si>
  <si>
    <t>Présence d'objets divers au dessus des casiers hommes</t>
  </si>
  <si>
    <t>Renforcer les opérations de nettoyage au dessus des casiers hommes</t>
  </si>
  <si>
    <t>Renforcer les opérations de nettoyage du réfrigératuer et du four micro ondes</t>
  </si>
  <si>
    <t>Accumulation de cadavres d'insectes au niveau du bac de collecte du DEIV du terminal de cuisson</t>
  </si>
  <si>
    <t>Vider et nettoyer systématiquement les bacs des DEIV</t>
  </si>
  <si>
    <t>Manque d'éclairage au niveau de la réserve d'épices</t>
  </si>
  <si>
    <t>Conformes</t>
  </si>
  <si>
    <t>Le revetement du sol est crevassé</t>
  </si>
  <si>
    <t>Température prélevée +4°C</t>
  </si>
  <si>
    <t>le revetement du meuble est écaillé</t>
  </si>
  <si>
    <t>Absence de système de climatisation au laboratoire</t>
  </si>
  <si>
    <t>Traces de rouille sur les étagères en chambre froide</t>
  </si>
  <si>
    <t>Chambre froide en dégivrage</t>
  </si>
  <si>
    <t>Casiers hommes oxydés</t>
  </si>
  <si>
    <t>Absence d'un système de climatisation au niveau du local poubelle</t>
  </si>
  <si>
    <t>Présence de givre au niveau de la chambre froide négative</t>
  </si>
  <si>
    <t>les tapis de cuisson au four sont effilés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</si>
</sst>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4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2604376"/>
        <c:axId val="522603200"/>
      </c:barChart>
      <c:catAx>
        <c:axId val="522604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2603200"/>
        <c:crosses val="autoZero"/>
        <c:auto val="1"/>
        <c:lblAlgn val="ctr"/>
        <c:lblOffset val="100"/>
        <c:noMultiLvlLbl val="0"/>
      </c:catAx>
      <c:valAx>
        <c:axId val="522603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2604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30031800"/>
        <c:axId val="630030232"/>
      </c:barChart>
      <c:catAx>
        <c:axId val="630031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0030232"/>
        <c:crosses val="autoZero"/>
        <c:auto val="1"/>
        <c:lblAlgn val="ctr"/>
        <c:lblOffset val="100"/>
        <c:noMultiLvlLbl val="0"/>
      </c:catAx>
      <c:valAx>
        <c:axId val="630030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3003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30032192"/>
        <c:axId val="630033368"/>
      </c:barChart>
      <c:catAx>
        <c:axId val="63003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0033368"/>
        <c:crosses val="autoZero"/>
        <c:auto val="1"/>
        <c:lblAlgn val="ctr"/>
        <c:lblOffset val="100"/>
        <c:noMultiLvlLbl val="0"/>
      </c:catAx>
      <c:valAx>
        <c:axId val="630033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30032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0083968"/>
        <c:axId val="600084752"/>
      </c:barChart>
      <c:catAx>
        <c:axId val="60008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0084752"/>
        <c:crosses val="autoZero"/>
        <c:auto val="1"/>
        <c:lblAlgn val="ctr"/>
        <c:lblOffset val="100"/>
        <c:noMultiLvlLbl val="0"/>
      </c:catAx>
      <c:valAx>
        <c:axId val="600084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0083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0087104"/>
        <c:axId val="600086712"/>
      </c:barChart>
      <c:catAx>
        <c:axId val="60008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0086712"/>
        <c:crosses val="autoZero"/>
        <c:auto val="1"/>
        <c:lblAlgn val="ctr"/>
        <c:lblOffset val="100"/>
        <c:noMultiLvlLbl val="0"/>
      </c:catAx>
      <c:valAx>
        <c:axId val="600086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008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0084360"/>
        <c:axId val="600085144"/>
      </c:barChart>
      <c:catAx>
        <c:axId val="600084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0085144"/>
        <c:crosses val="autoZero"/>
        <c:auto val="1"/>
        <c:lblAlgn val="ctr"/>
        <c:lblOffset val="100"/>
        <c:noMultiLvlLbl val="0"/>
      </c:catAx>
      <c:valAx>
        <c:axId val="600085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0084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0.93518518518518523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0086320"/>
        <c:axId val="616219368"/>
      </c:barChart>
      <c:catAx>
        <c:axId val="60008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6219368"/>
        <c:crosses val="autoZero"/>
        <c:auto val="1"/>
        <c:lblAlgn val="ctr"/>
        <c:lblOffset val="100"/>
        <c:noMultiLvlLbl val="0"/>
      </c:catAx>
      <c:valAx>
        <c:axId val="616219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008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0.9636963696369637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6221328"/>
        <c:axId val="616220544"/>
      </c:barChart>
      <c:catAx>
        <c:axId val="61622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6220544"/>
        <c:crosses val="autoZero"/>
        <c:auto val="1"/>
        <c:lblAlgn val="ctr"/>
        <c:lblOffset val="100"/>
        <c:noMultiLvlLbl val="0"/>
      </c:catAx>
      <c:valAx>
        <c:axId val="616220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6221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0.94944077741107447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16219760"/>
        <c:axId val="616218192"/>
        <c:extLst xmlns:c16r2="http://schemas.microsoft.com/office/drawing/2015/06/chart"/>
      </c:barChart>
      <c:catAx>
        <c:axId val="6162197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6218192"/>
        <c:crosses val="autoZero"/>
        <c:auto val="1"/>
        <c:lblAlgn val="ctr"/>
        <c:lblOffset val="100"/>
        <c:noMultiLvlLbl val="0"/>
      </c:catAx>
      <c:valAx>
        <c:axId val="61621819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621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0.72857142857142865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16220152"/>
        <c:axId val="616218584"/>
        <c:extLst xmlns:c16r2="http://schemas.microsoft.com/office/drawing/2015/06/chart"/>
      </c:barChart>
      <c:catAx>
        <c:axId val="616220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6218584"/>
        <c:crosses val="autoZero"/>
        <c:auto val="1"/>
        <c:lblAlgn val="ctr"/>
        <c:lblOffset val="100"/>
        <c:noMultiLvlLbl val="0"/>
      </c:catAx>
      <c:valAx>
        <c:axId val="616218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6220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0.94285714285714284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8407568"/>
        <c:axId val="528404824"/>
      </c:barChart>
      <c:catAx>
        <c:axId val="52840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8404824"/>
        <c:crosses val="autoZero"/>
        <c:auto val="1"/>
        <c:lblAlgn val="ctr"/>
        <c:lblOffset val="100"/>
        <c:noMultiLvlLbl val="0"/>
      </c:catAx>
      <c:valAx>
        <c:axId val="528404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8407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8405216"/>
        <c:axId val="528405608"/>
      </c:barChart>
      <c:catAx>
        <c:axId val="528405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8405608"/>
        <c:crosses val="autoZero"/>
        <c:auto val="1"/>
        <c:lblAlgn val="ctr"/>
        <c:lblOffset val="100"/>
        <c:noMultiLvlLbl val="0"/>
      </c:catAx>
      <c:valAx>
        <c:axId val="528405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8405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0.93548387096774188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8406784"/>
        <c:axId val="528407176"/>
      </c:barChart>
      <c:catAx>
        <c:axId val="528406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8407176"/>
        <c:crosses val="autoZero"/>
        <c:auto val="1"/>
        <c:lblAlgn val="ctr"/>
        <c:lblOffset val="100"/>
        <c:noMultiLvlLbl val="0"/>
      </c:catAx>
      <c:valAx>
        <c:axId val="528407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8406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8404432"/>
        <c:axId val="616855056"/>
      </c:barChart>
      <c:catAx>
        <c:axId val="52840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6855056"/>
        <c:crosses val="autoZero"/>
        <c:auto val="1"/>
        <c:lblAlgn val="ctr"/>
        <c:lblOffset val="100"/>
        <c:noMultiLvlLbl val="0"/>
      </c:catAx>
      <c:valAx>
        <c:axId val="616855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840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6852312"/>
        <c:axId val="616854272"/>
      </c:barChart>
      <c:catAx>
        <c:axId val="616852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6854272"/>
        <c:crosses val="autoZero"/>
        <c:auto val="1"/>
        <c:lblAlgn val="ctr"/>
        <c:lblOffset val="100"/>
        <c:noMultiLvlLbl val="0"/>
      </c:catAx>
      <c:valAx>
        <c:axId val="616854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6852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6854664"/>
        <c:axId val="616852704"/>
      </c:barChart>
      <c:catAx>
        <c:axId val="616854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6852704"/>
        <c:crosses val="autoZero"/>
        <c:auto val="1"/>
        <c:lblAlgn val="ctr"/>
        <c:lblOffset val="100"/>
        <c:noMultiLvlLbl val="0"/>
      </c:catAx>
      <c:valAx>
        <c:axId val="61685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6854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6853096"/>
        <c:axId val="616853488"/>
      </c:barChart>
      <c:catAx>
        <c:axId val="616853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6853488"/>
        <c:crosses val="autoZero"/>
        <c:auto val="1"/>
        <c:lblAlgn val="ctr"/>
        <c:lblOffset val="100"/>
        <c:noMultiLvlLbl val="0"/>
      </c:catAx>
      <c:valAx>
        <c:axId val="616853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685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30031016"/>
        <c:axId val="630032976"/>
      </c:barChart>
      <c:catAx>
        <c:axId val="630031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0032976"/>
        <c:crosses val="autoZero"/>
        <c:auto val="1"/>
        <c:lblAlgn val="ctr"/>
        <c:lblOffset val="100"/>
        <c:noMultiLvlLbl val="0"/>
      </c:catAx>
      <c:valAx>
        <c:axId val="630032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30031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2" zoomScaleSheetLayoutView="100" workbookViewId="0">
      <selection activeCell="G19" sqref="G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1" t="s">
        <v>324</v>
      </c>
      <c r="B18" s="301"/>
      <c r="C18" s="301"/>
      <c r="D18" s="302" t="s">
        <v>408</v>
      </c>
      <c r="E18" s="302"/>
      <c r="F18" s="302"/>
      <c r="G18" s="302"/>
      <c r="H18" s="302"/>
      <c r="I18" s="302"/>
      <c r="J18" s="302"/>
      <c r="K18" s="302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3" t="s">
        <v>325</v>
      </c>
      <c r="B21" s="303"/>
      <c r="C21" s="303"/>
      <c r="D21" s="303"/>
      <c r="E21" s="303"/>
      <c r="F21" s="303"/>
      <c r="G21" s="303"/>
      <c r="H21" s="303"/>
      <c r="I21" s="303"/>
      <c r="J21" s="303"/>
      <c r="K21" s="303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297" t="s">
        <v>327</v>
      </c>
      <c r="C23" s="297"/>
      <c r="D23" s="78"/>
      <c r="E23" s="78"/>
      <c r="F23" s="78"/>
      <c r="G23" s="78"/>
      <c r="H23" s="78"/>
      <c r="I23" s="78"/>
      <c r="J23" s="77" t="str">
        <f>D18</f>
        <v>CHIHIA</v>
      </c>
    </row>
    <row r="24" spans="1:11" ht="33" customHeight="1" x14ac:dyDescent="0.25">
      <c r="A24" s="86" t="s">
        <v>328</v>
      </c>
      <c r="B24" s="296">
        <f>AVERAGE('A1 Exploitation'!D549,'A1 Technique'!D199)</f>
        <v>0.94944077741107447</v>
      </c>
      <c r="C24" s="296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296">
        <f>AVERAGE('A2 Exploitation'!D549,'A2 Technique'!D199)</f>
        <v>0</v>
      </c>
      <c r="C25" s="296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296">
        <f>AVERAGE('A3 Exploitation'!D549,'A3 Technique'!D199)</f>
        <v>0</v>
      </c>
      <c r="C26" s="296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296">
        <f>AVERAGE('A4 Exploitation'!D549,'A4 Technique'!D199)</f>
        <v>0</v>
      </c>
      <c r="C27" s="296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296">
        <f>AVERAGE('A5 Exploitation'!D549,'A5 Technique'!D199)</f>
        <v>0</v>
      </c>
      <c r="C28" s="296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296">
        <f>AVERAGE('A6 Exploitation'!D549,'A6 Technique'!D199)</f>
        <v>0</v>
      </c>
      <c r="C29" s="296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297" t="s">
        <v>334</v>
      </c>
      <c r="C33" s="297"/>
      <c r="D33" s="78"/>
      <c r="E33" s="78"/>
      <c r="F33" s="78"/>
      <c r="G33" s="78"/>
      <c r="H33" s="78"/>
      <c r="I33" s="78"/>
      <c r="J33" s="77" t="str">
        <f>D18</f>
        <v>CHIHIA</v>
      </c>
    </row>
    <row r="34" spans="1:10" ht="33" customHeight="1" x14ac:dyDescent="0.25">
      <c r="A34" s="86" t="s">
        <v>328</v>
      </c>
      <c r="B34" s="296">
        <f>'A1 Exploitation'!D549</f>
        <v>0.9636963696369637</v>
      </c>
      <c r="C34" s="296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296">
        <f>'A2 Exploitation'!D549</f>
        <v>0</v>
      </c>
      <c r="C35" s="296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296">
        <f>'A3 Exploitation'!D549</f>
        <v>0</v>
      </c>
      <c r="C36" s="296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296">
        <f>'A4 Exploitation'!D549</f>
        <v>0</v>
      </c>
      <c r="C37" s="296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296">
        <f>'A5 Exploitation'!D549</f>
        <v>0</v>
      </c>
      <c r="C38" s="296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296">
        <f>'A6 Exploitation'!D549</f>
        <v>0</v>
      </c>
      <c r="C39" s="296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0" t="s">
        <v>335</v>
      </c>
      <c r="C42" s="300"/>
      <c r="D42" s="78"/>
      <c r="E42" s="78"/>
      <c r="F42" s="78"/>
      <c r="G42" s="78"/>
      <c r="H42" s="78"/>
      <c r="I42" s="78"/>
      <c r="J42" s="77" t="str">
        <f>D18</f>
        <v>CHIHIA</v>
      </c>
    </row>
    <row r="43" spans="1:10" ht="33" customHeight="1" x14ac:dyDescent="0.25">
      <c r="A43" s="86" t="s">
        <v>328</v>
      </c>
      <c r="B43" s="296">
        <f>AVERAGE('A1 Exploitation'!D547, 'A1 Technique'!D197)</f>
        <v>0.72857142857142865</v>
      </c>
      <c r="C43" s="296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296" t="e">
        <f>AVERAGE('A2 Exploitation'!D547, 'A2 Technique'!D197)</f>
        <v>#DIV/0!</v>
      </c>
      <c r="C44" s="296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296" t="e">
        <f>AVERAGE('A3 Exploitation'!D547, 'A3 Technique'!D197)</f>
        <v>#DIV/0!</v>
      </c>
      <c r="C45" s="296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296" t="e">
        <f>AVERAGE('A4 Exploitation'!D547, 'A4 Technique'!D197)</f>
        <v>#DIV/0!</v>
      </c>
      <c r="C46" s="296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296" t="e">
        <f>AVERAGE('A5 Exploitation'!D547, 'A5 Technique'!D197)</f>
        <v>#DIV/0!</v>
      </c>
      <c r="C47" s="296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296" t="e">
        <f>AVERAGE('A6 Exploitation'!D547, 'A6 Technique'!D197)</f>
        <v>#DIV/0!</v>
      </c>
      <c r="C48" s="296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297" t="s">
        <v>336</v>
      </c>
      <c r="C51" s="297"/>
      <c r="D51" s="78"/>
      <c r="E51" s="78"/>
      <c r="F51" s="78"/>
      <c r="G51" s="78"/>
      <c r="H51" s="78"/>
      <c r="I51" s="78"/>
      <c r="J51" s="77" t="str">
        <f>D18</f>
        <v>CHIHIA</v>
      </c>
    </row>
    <row r="52" spans="1:10" ht="33" customHeight="1" x14ac:dyDescent="0.25">
      <c r="A52" s="86" t="s">
        <v>328</v>
      </c>
      <c r="B52" s="299">
        <f>'A1 Exploitation'!D46</f>
        <v>1</v>
      </c>
      <c r="C52" s="299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299">
        <f>'A2 Exploitation'!D46</f>
        <v>0</v>
      </c>
      <c r="C53" s="299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299">
        <f>'A3 Exploitation'!D46</f>
        <v>0</v>
      </c>
      <c r="C54" s="299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299">
        <f>'A4 Exploitation'!D46</f>
        <v>0</v>
      </c>
      <c r="C55" s="299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299">
        <f>'A5 Exploitation'!D46</f>
        <v>0</v>
      </c>
      <c r="C56" s="299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299">
        <f>'A6 Exploitation'!D46</f>
        <v>0</v>
      </c>
      <c r="C57" s="299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297" t="s">
        <v>337</v>
      </c>
      <c r="C60" s="297"/>
      <c r="D60" s="78"/>
      <c r="E60" s="78"/>
      <c r="F60" s="78"/>
      <c r="G60" s="78"/>
      <c r="H60" s="78"/>
      <c r="I60" s="78"/>
      <c r="J60" s="77" t="str">
        <f>D18</f>
        <v>CHIHIA</v>
      </c>
    </row>
    <row r="61" spans="1:10" ht="33" customHeight="1" x14ac:dyDescent="0.25">
      <c r="A61" s="86" t="s">
        <v>328</v>
      </c>
      <c r="B61" s="296">
        <f>'A1 Exploitation'!D103</f>
        <v>0.94285714285714284</v>
      </c>
      <c r="C61" s="296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296">
        <f>'A2 Exploitation'!D103</f>
        <v>0</v>
      </c>
      <c r="C62" s="296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296">
        <f>'A3 Exploitation'!D103</f>
        <v>0</v>
      </c>
      <c r="C63" s="296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296">
        <f>'A4 Exploitation'!D103</f>
        <v>0</v>
      </c>
      <c r="C64" s="296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296">
        <f>'A5 Exploitation'!D103</f>
        <v>0</v>
      </c>
      <c r="C65" s="296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296">
        <f>'A6 Exploitation'!D103</f>
        <v>0</v>
      </c>
      <c r="C66" s="296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297" t="s">
        <v>338</v>
      </c>
      <c r="C69" s="297"/>
      <c r="D69" s="78"/>
      <c r="E69" s="78"/>
      <c r="F69" s="78"/>
      <c r="G69" s="78"/>
      <c r="H69" s="78"/>
      <c r="I69" s="78"/>
      <c r="J69" s="77" t="str">
        <f>D18</f>
        <v>CHIHIA</v>
      </c>
    </row>
    <row r="70" spans="1:10" ht="33" customHeight="1" x14ac:dyDescent="0.25">
      <c r="A70" s="86" t="s">
        <v>328</v>
      </c>
      <c r="B70" s="296">
        <f>'A1 Exploitation'!D158</f>
        <v>0.97142857142857142</v>
      </c>
      <c r="C70" s="296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296">
        <f>'A2 Exploitation'!D158</f>
        <v>0</v>
      </c>
      <c r="C71" s="296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296">
        <f>'A3 Exploitation'!D158</f>
        <v>0</v>
      </c>
      <c r="C72" s="296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296">
        <f>'A4 Exploitation'!D158</f>
        <v>0</v>
      </c>
      <c r="C73" s="296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296">
        <f>'A5 Exploitation'!D158</f>
        <v>0</v>
      </c>
      <c r="C74" s="296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296">
        <f>'A6 Exploitation'!D158</f>
        <v>0</v>
      </c>
      <c r="C75" s="296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297" t="s">
        <v>339</v>
      </c>
      <c r="C78" s="297"/>
      <c r="D78" s="78"/>
      <c r="E78" s="78"/>
      <c r="F78" s="78"/>
      <c r="G78" s="78"/>
      <c r="H78" s="78"/>
      <c r="I78" s="78"/>
      <c r="J78" s="77" t="str">
        <f>D18</f>
        <v>CHIHIA</v>
      </c>
    </row>
    <row r="79" spans="1:10" ht="33" customHeight="1" x14ac:dyDescent="0.25">
      <c r="A79" s="86" t="s">
        <v>328</v>
      </c>
      <c r="B79" s="296">
        <f>'A1 Exploitation'!D205</f>
        <v>0.93548387096774188</v>
      </c>
      <c r="C79" s="296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296">
        <f>'A2 Exploitation'!D205</f>
        <v>0</v>
      </c>
      <c r="C80" s="296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296">
        <f>'A3 Exploitation'!D205</f>
        <v>0</v>
      </c>
      <c r="C81" s="296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296">
        <f>'A4 Exploitation'!D205</f>
        <v>0</v>
      </c>
      <c r="C82" s="296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296">
        <f>'A5 Exploitation'!D205</f>
        <v>0</v>
      </c>
      <c r="C83" s="296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296">
        <f>'A6 Exploitation'!D205</f>
        <v>0</v>
      </c>
      <c r="C84" s="296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297" t="s">
        <v>340</v>
      </c>
      <c r="C87" s="297"/>
      <c r="D87" s="78"/>
      <c r="E87" s="78"/>
      <c r="F87" s="78"/>
      <c r="G87" s="78"/>
      <c r="H87" s="78"/>
      <c r="I87" s="78"/>
      <c r="J87" s="77" t="str">
        <f>D18</f>
        <v>CHIHIA</v>
      </c>
    </row>
    <row r="88" spans="1:10" ht="33" customHeight="1" x14ac:dyDescent="0.25">
      <c r="A88" s="86" t="s">
        <v>328</v>
      </c>
      <c r="B88" s="296">
        <f>'A1 Exploitation'!D266</f>
        <v>1</v>
      </c>
      <c r="C88" s="296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296">
        <f>'A2 Exploitation'!D266</f>
        <v>0</v>
      </c>
      <c r="C89" s="296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296">
        <f>'A3 Exploitation'!D266</f>
        <v>0</v>
      </c>
      <c r="C90" s="296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296">
        <f>'A4 Exploitation'!D266</f>
        <v>0</v>
      </c>
      <c r="C91" s="296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296">
        <f>'A5 Exploitation'!D266</f>
        <v>0</v>
      </c>
      <c r="C92" s="296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296">
        <f>'A6 Exploitation'!D266</f>
        <v>0</v>
      </c>
      <c r="C93" s="296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297" t="s">
        <v>341</v>
      </c>
      <c r="C96" s="297"/>
      <c r="D96" s="78"/>
      <c r="E96" s="78"/>
      <c r="F96" s="78"/>
      <c r="G96" s="78"/>
      <c r="H96" s="78"/>
      <c r="I96" s="78"/>
      <c r="J96" s="77" t="str">
        <f>D18</f>
        <v>CHIHIA</v>
      </c>
    </row>
    <row r="97" spans="1:10" ht="33" customHeight="1" x14ac:dyDescent="0.25">
      <c r="A97" s="86" t="s">
        <v>328</v>
      </c>
      <c r="B97" s="296">
        <f>'A1 Exploitation'!D318</f>
        <v>1</v>
      </c>
      <c r="C97" s="296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296">
        <f>'A2 Exploitation'!D318</f>
        <v>0</v>
      </c>
      <c r="C98" s="296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296">
        <f>'A3 Exploitation'!D318</f>
        <v>0</v>
      </c>
      <c r="C99" s="296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296">
        <f>'A4 Exploitation'!D318</f>
        <v>0</v>
      </c>
      <c r="C100" s="296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296">
        <f>'A5 Exploitation'!D318</f>
        <v>0</v>
      </c>
      <c r="C101" s="296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296">
        <f>'A6 Exploitation'!D318</f>
        <v>0</v>
      </c>
      <c r="C102" s="296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297" t="s">
        <v>342</v>
      </c>
      <c r="C105" s="297"/>
      <c r="D105" s="78"/>
      <c r="E105" s="78"/>
      <c r="F105" s="78"/>
      <c r="G105" s="78"/>
      <c r="H105" s="78"/>
      <c r="I105" s="78"/>
      <c r="J105" s="77" t="str">
        <f>D18</f>
        <v>CHIHIA</v>
      </c>
    </row>
    <row r="106" spans="1:10" ht="33" customHeight="1" x14ac:dyDescent="0.25">
      <c r="A106" s="86" t="s">
        <v>328</v>
      </c>
      <c r="B106" s="296">
        <f>'A1 Exploitation'!D358</f>
        <v>0.95833333333333337</v>
      </c>
      <c r="C106" s="296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296">
        <f>'A2 Exploitation'!D358</f>
        <v>0</v>
      </c>
      <c r="C107" s="296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296">
        <f>'A3 Exploitation'!D358</f>
        <v>0</v>
      </c>
      <c r="C108" s="296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296">
        <f>'A4 Exploitation'!D358</f>
        <v>0</v>
      </c>
      <c r="C109" s="296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296">
        <f>'A5 Exploitation'!D358</f>
        <v>0</v>
      </c>
      <c r="C110" s="296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296">
        <f>'A6 Exploitation'!D358</f>
        <v>0</v>
      </c>
      <c r="C111" s="296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297" t="s">
        <v>343</v>
      </c>
      <c r="C114" s="297"/>
      <c r="D114" s="78"/>
      <c r="E114" s="78"/>
      <c r="F114" s="78"/>
      <c r="G114" s="78"/>
      <c r="H114" s="78"/>
      <c r="I114" s="78"/>
      <c r="J114" s="77" t="str">
        <f>D18</f>
        <v>CHIHIA</v>
      </c>
    </row>
    <row r="115" spans="1:10" ht="33" customHeight="1" x14ac:dyDescent="0.25">
      <c r="A115" s="86" t="s">
        <v>328</v>
      </c>
      <c r="B115" s="296">
        <f>'A1 Exploitation'!D391</f>
        <v>0.97058823529411764</v>
      </c>
      <c r="C115" s="296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296">
        <f>'A2 Exploitation'!D391</f>
        <v>0</v>
      </c>
      <c r="C116" s="296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296">
        <f>'A3 Exploitation'!D391</f>
        <v>0</v>
      </c>
      <c r="C117" s="296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296">
        <f>'A4 Exploitation'!D391</f>
        <v>0</v>
      </c>
      <c r="C118" s="296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296">
        <f>'A5 Exploitation'!D391</f>
        <v>0</v>
      </c>
      <c r="C119" s="296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296">
        <f>'A6 Exploitation'!D391</f>
        <v>0</v>
      </c>
      <c r="C120" s="296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297" t="s">
        <v>344</v>
      </c>
      <c r="C123" s="297"/>
      <c r="D123" s="78"/>
      <c r="E123" s="78"/>
      <c r="F123" s="78"/>
      <c r="G123" s="78"/>
      <c r="H123" s="78"/>
      <c r="I123" s="78"/>
      <c r="J123" s="77" t="str">
        <f>D18</f>
        <v>CHIHIA</v>
      </c>
    </row>
    <row r="124" spans="1:10" ht="33" customHeight="1" x14ac:dyDescent="0.25">
      <c r="A124" s="86" t="s">
        <v>328</v>
      </c>
      <c r="B124" s="296">
        <f>'A1 Exploitation'!D444</f>
        <v>0.96551724137931039</v>
      </c>
      <c r="C124" s="296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296">
        <f>'A2 Exploitation'!D444</f>
        <v>0</v>
      </c>
      <c r="C125" s="296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296">
        <f>'A3 Exploitation'!D444</f>
        <v>0</v>
      </c>
      <c r="C126" s="296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296">
        <f>'A4 Exploitation'!D444</f>
        <v>0</v>
      </c>
      <c r="C127" s="296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296">
        <f>'A5 Exploitation'!D444</f>
        <v>0</v>
      </c>
      <c r="C128" s="296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296">
        <f>'A6 Exploitation'!D444</f>
        <v>0</v>
      </c>
      <c r="C129" s="296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297" t="s">
        <v>345</v>
      </c>
      <c r="C132" s="297"/>
      <c r="D132" s="78"/>
      <c r="E132" s="78"/>
      <c r="F132" s="78"/>
      <c r="G132" s="78"/>
      <c r="H132" s="78"/>
      <c r="I132" s="78"/>
      <c r="J132" s="77" t="str">
        <f>D18</f>
        <v>CHIHIA</v>
      </c>
    </row>
    <row r="133" spans="1:10" ht="33" customHeight="1" x14ac:dyDescent="0.25">
      <c r="A133" s="86" t="s">
        <v>328</v>
      </c>
      <c r="B133" s="296">
        <f>'A1 Exploitation'!D481</f>
        <v>1</v>
      </c>
      <c r="C133" s="296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296">
        <f>'A2 Exploitation'!D481</f>
        <v>0</v>
      </c>
      <c r="C134" s="296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296">
        <f>'A3 Exploitation'!D481</f>
        <v>0</v>
      </c>
      <c r="C135" s="296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296">
        <f>'A4 Exploitation'!D481</f>
        <v>0</v>
      </c>
      <c r="C136" s="296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296">
        <f>'A5 Exploitation'!D481</f>
        <v>0</v>
      </c>
      <c r="C137" s="296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296">
        <f>'A6 Exploitation'!D481</f>
        <v>0</v>
      </c>
      <c r="C138" s="296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297" t="s">
        <v>346</v>
      </c>
      <c r="C141" s="297"/>
      <c r="D141" s="78"/>
      <c r="E141" s="78"/>
      <c r="F141" s="78"/>
      <c r="G141" s="78"/>
      <c r="H141" s="78"/>
      <c r="I141" s="78"/>
      <c r="J141" s="77" t="str">
        <f>D18</f>
        <v>CHIHIA</v>
      </c>
    </row>
    <row r="142" spans="1:10" ht="33" customHeight="1" x14ac:dyDescent="0.25">
      <c r="A142" s="86" t="s">
        <v>328</v>
      </c>
      <c r="B142" s="296">
        <f>'A1 Exploitation'!D503</f>
        <v>0.6875</v>
      </c>
      <c r="C142" s="296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296">
        <f>'A2 Exploitation'!D503</f>
        <v>0</v>
      </c>
      <c r="C143" s="296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296">
        <f>'A3 Exploitation'!D503</f>
        <v>0</v>
      </c>
      <c r="C144" s="296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296">
        <f>'A4 Exploitation'!D503</f>
        <v>0</v>
      </c>
      <c r="C145" s="296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296">
        <f>'A5 Exploitation'!D503</f>
        <v>0</v>
      </c>
      <c r="C146" s="296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296">
        <f>'A6 Exploitation'!D503</f>
        <v>0</v>
      </c>
      <c r="C147" s="296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297" t="s">
        <v>347</v>
      </c>
      <c r="C150" s="297"/>
      <c r="D150" s="78"/>
      <c r="E150" s="78"/>
      <c r="F150" s="78"/>
      <c r="G150" s="78"/>
      <c r="H150" s="78"/>
      <c r="I150" s="78"/>
      <c r="J150" s="77" t="str">
        <f>D18</f>
        <v>CHIHIA</v>
      </c>
    </row>
    <row r="151" spans="1:10" ht="33" customHeight="1" x14ac:dyDescent="0.25">
      <c r="A151" s="86" t="s">
        <v>328</v>
      </c>
      <c r="B151" s="296">
        <f>'A1 Exploitation'!D514</f>
        <v>0.75</v>
      </c>
      <c r="C151" s="296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296">
        <f>'A2 Exploitation'!D514</f>
        <v>0</v>
      </c>
      <c r="C152" s="296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296">
        <f>'A3 Exploitation'!D514</f>
        <v>0</v>
      </c>
      <c r="C153" s="296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296">
        <f>'A4 Exploitation'!D514</f>
        <v>0</v>
      </c>
      <c r="C154" s="296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296">
        <f>'A5 Exploitation'!D514</f>
        <v>0</v>
      </c>
      <c r="C155" s="296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296">
        <f>'A6 Exploitation'!D514</f>
        <v>0</v>
      </c>
      <c r="C156" s="296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298"/>
      <c r="C159" s="298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297" t="s">
        <v>348</v>
      </c>
      <c r="C160" s="297"/>
      <c r="D160" s="78"/>
      <c r="E160" s="78"/>
      <c r="F160" s="78"/>
      <c r="G160" s="78"/>
      <c r="H160" s="78"/>
      <c r="I160" s="78"/>
      <c r="J160" s="77" t="str">
        <f>D18</f>
        <v>CHIHIA</v>
      </c>
    </row>
    <row r="161" spans="1:10" ht="33" customHeight="1" x14ac:dyDescent="0.25">
      <c r="A161" s="86" t="s">
        <v>328</v>
      </c>
      <c r="B161" s="296">
        <f>'A1 Exploitation'!D534</f>
        <v>1</v>
      </c>
      <c r="C161" s="296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296">
        <f>'A2 Exploitation'!D534</f>
        <v>0</v>
      </c>
      <c r="C162" s="296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296">
        <f>'A3 Exploitation'!D534</f>
        <v>0</v>
      </c>
      <c r="C163" s="296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296">
        <f>'A4 Exploitation'!D534</f>
        <v>0</v>
      </c>
      <c r="C164" s="296"/>
    </row>
    <row r="165" spans="1:10" ht="33" customHeight="1" x14ac:dyDescent="0.25">
      <c r="A165" s="85" t="s">
        <v>332</v>
      </c>
      <c r="B165" s="296">
        <f>'A5 Exploitation'!D534</f>
        <v>0</v>
      </c>
      <c r="C165" s="296"/>
    </row>
    <row r="166" spans="1:10" ht="18" x14ac:dyDescent="0.25">
      <c r="A166" s="85" t="s">
        <v>333</v>
      </c>
      <c r="B166" s="296">
        <f>'A6 Exploitation'!D534</f>
        <v>0</v>
      </c>
      <c r="C166" s="296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297" t="s">
        <v>349</v>
      </c>
      <c r="C169" s="297"/>
      <c r="J169" s="77" t="str">
        <f>D18</f>
        <v>CHIHIA</v>
      </c>
    </row>
    <row r="170" spans="1:10" ht="33" customHeight="1" x14ac:dyDescent="0.25">
      <c r="A170" s="86" t="s">
        <v>328</v>
      </c>
      <c r="B170" s="296">
        <f>'A1 Exploitation'!D545</f>
        <v>1</v>
      </c>
      <c r="C170" s="296"/>
    </row>
    <row r="171" spans="1:10" ht="33" customHeight="1" x14ac:dyDescent="0.25">
      <c r="A171" s="85" t="s">
        <v>329</v>
      </c>
      <c r="B171" s="296">
        <f>'A2 Exploitation'!D545</f>
        <v>0</v>
      </c>
      <c r="C171" s="296"/>
    </row>
    <row r="172" spans="1:10" ht="33" customHeight="1" x14ac:dyDescent="0.25">
      <c r="A172" s="86" t="s">
        <v>330</v>
      </c>
      <c r="B172" s="296">
        <f>'A3 Exploitation'!D545</f>
        <v>0</v>
      </c>
      <c r="C172" s="296"/>
    </row>
    <row r="173" spans="1:10" ht="33" customHeight="1" x14ac:dyDescent="0.25">
      <c r="A173" s="86" t="s">
        <v>331</v>
      </c>
      <c r="B173" s="296">
        <f>'A4 Exploitation'!D545</f>
        <v>0</v>
      </c>
      <c r="C173" s="296"/>
    </row>
    <row r="174" spans="1:10" ht="33" customHeight="1" x14ac:dyDescent="0.25">
      <c r="A174" s="85" t="s">
        <v>332</v>
      </c>
      <c r="B174" s="296">
        <f>'A5 Exploitation'!D545</f>
        <v>0</v>
      </c>
      <c r="C174" s="296"/>
    </row>
    <row r="175" spans="1:10" ht="18" x14ac:dyDescent="0.25">
      <c r="A175" s="85" t="s">
        <v>333</v>
      </c>
      <c r="B175" s="296">
        <f>'A6 Exploitation'!D545</f>
        <v>0</v>
      </c>
      <c r="C175" s="296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297" t="s">
        <v>350</v>
      </c>
      <c r="C178" s="297"/>
      <c r="J178" s="77" t="str">
        <f>D18</f>
        <v>CHIHIA</v>
      </c>
    </row>
    <row r="179" spans="1:10" ht="33" customHeight="1" x14ac:dyDescent="0.25">
      <c r="A179" s="86" t="s">
        <v>328</v>
      </c>
      <c r="B179" s="296">
        <f>'A1 Technique'!D199</f>
        <v>0.93518518518518523</v>
      </c>
      <c r="C179" s="296"/>
    </row>
    <row r="180" spans="1:10" ht="33" customHeight="1" x14ac:dyDescent="0.25">
      <c r="A180" s="85" t="s">
        <v>329</v>
      </c>
      <c r="B180" s="296">
        <f>'A2 Technique'!D199</f>
        <v>0</v>
      </c>
      <c r="C180" s="296"/>
    </row>
    <row r="181" spans="1:10" ht="33" customHeight="1" x14ac:dyDescent="0.25">
      <c r="A181" s="86" t="s">
        <v>330</v>
      </c>
      <c r="B181" s="296">
        <f>'A3 Technique'!D199</f>
        <v>0</v>
      </c>
      <c r="C181" s="296"/>
    </row>
    <row r="182" spans="1:10" ht="33" customHeight="1" x14ac:dyDescent="0.25">
      <c r="A182" s="86" t="s">
        <v>331</v>
      </c>
      <c r="B182" s="296">
        <f>'A4 Technique'!D199</f>
        <v>0</v>
      </c>
      <c r="C182" s="296"/>
    </row>
    <row r="183" spans="1:10" ht="33" customHeight="1" x14ac:dyDescent="0.25">
      <c r="A183" s="85" t="s">
        <v>332</v>
      </c>
      <c r="B183" s="296">
        <f>'A5 Technique'!D199</f>
        <v>0</v>
      </c>
      <c r="C183" s="296"/>
    </row>
    <row r="184" spans="1:10" ht="18" x14ac:dyDescent="0.25">
      <c r="A184" s="85" t="s">
        <v>333</v>
      </c>
      <c r="B184" s="296">
        <f>'A6 Technique'!D199</f>
        <v>0</v>
      </c>
      <c r="C184" s="29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CHIHIA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ht="16.5" customHeight="1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ht="16.5" customHeight="1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ht="16.5" customHeight="1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ht="16.5" customHeight="1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ht="16.5" customHeigh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ht="16.5" customHeight="1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ht="16.5" customHeight="1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ht="16.5" customHeight="1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ht="16.5" customHeight="1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ht="16.5" customHeight="1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ht="16.5" customHeight="1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ht="16.5" customHeight="1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ht="16.5" customHeight="1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'A5 Exploitation'!A8:F8</f>
        <v>CHIHIA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'A5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'A5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'A5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8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57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57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57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57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57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57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57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57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8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57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57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57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CHIHIA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ht="16.5" customHeight="1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ht="16.5" customHeight="1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ht="16.5" customHeight="1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ht="16.5" customHeight="1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ht="16.5" customHeigh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ht="16.5" customHeight="1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ht="16.5" customHeight="1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ht="16.5" customHeight="1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ht="16.5" customHeight="1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ht="16.5" customHeight="1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ht="16.5" customHeight="1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ht="16.5" customHeight="1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ht="16.5" customHeight="1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'A6 Exploitation'!A8:F8</f>
        <v>CHIHIA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'A6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'A6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'A6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8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57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57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57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57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57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57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57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57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8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57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57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57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zoomScaleNormal="100" zoomScaleSheetLayoutView="70" workbookViewId="0">
      <selection activeCell="D189" sqref="D189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CHIHIA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 t="s">
        <v>409</v>
      </c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 t="s">
        <v>410</v>
      </c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>
        <v>43188</v>
      </c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0.9636963696369637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43188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43188</v>
      </c>
      <c r="B49" s="124"/>
      <c r="C49" s="135"/>
      <c r="D49" s="124"/>
    </row>
    <row r="50" spans="1:7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1</v>
      </c>
      <c r="C66" s="130"/>
      <c r="D66" s="113" t="s">
        <v>411</v>
      </c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49.5" x14ac:dyDescent="0.3">
      <c r="A70" s="70" t="s">
        <v>377</v>
      </c>
      <c r="B70" s="130">
        <v>2</v>
      </c>
      <c r="C70" s="130"/>
      <c r="D70" s="129" t="s">
        <v>412</v>
      </c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33</v>
      </c>
    </row>
    <row r="85" spans="1:7" x14ac:dyDescent="0.3">
      <c r="A85" s="5" t="s">
        <v>35</v>
      </c>
      <c r="B85" s="132"/>
      <c r="C85" s="133"/>
      <c r="D85" s="134">
        <f>D84/(COUNT(B65:C83)*2)</f>
        <v>0.97058823529411764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1</v>
      </c>
      <c r="C88" s="130"/>
      <c r="D88" s="137" t="s">
        <v>413</v>
      </c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66" x14ac:dyDescent="0.3">
      <c r="A92" s="70" t="s">
        <v>384</v>
      </c>
      <c r="B92" s="130">
        <v>1</v>
      </c>
      <c r="C92" s="218"/>
      <c r="D92" s="147" t="s">
        <v>414</v>
      </c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1</v>
      </c>
      <c r="C99" s="213"/>
      <c r="D99" s="251">
        <v>0.8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0.86363636363636365</v>
      </c>
    </row>
    <row r="102" spans="1:7" ht="18" x14ac:dyDescent="0.35">
      <c r="A102" s="42" t="s">
        <v>61</v>
      </c>
      <c r="B102" s="152"/>
      <c r="C102" s="153"/>
      <c r="D102" s="143">
        <f>SUM(D84,D100,D61)</f>
        <v>66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0.94285714285714284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43188</v>
      </c>
      <c r="B106" s="124"/>
      <c r="C106" s="135"/>
      <c r="D106" s="124"/>
    </row>
    <row r="107" spans="1:7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33" x14ac:dyDescent="0.3">
      <c r="A147" s="238" t="s">
        <v>404</v>
      </c>
      <c r="B147" s="130">
        <v>1</v>
      </c>
      <c r="C147" s="150" t="str">
        <f>IF(B147=0, -5, "0")</f>
        <v>0</v>
      </c>
      <c r="D147" s="116" t="s">
        <v>415</v>
      </c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1</v>
      </c>
      <c r="C153" s="140"/>
      <c r="D153" s="251">
        <v>0.8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68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0.97142857142857142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43188</v>
      </c>
      <c r="B161" s="124"/>
      <c r="C161" s="135"/>
      <c r="D161" s="127"/>
    </row>
    <row r="162" spans="1:7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ht="75.75" x14ac:dyDescent="0.3">
      <c r="A178" s="4" t="s">
        <v>59</v>
      </c>
      <c r="B178" s="130">
        <v>0</v>
      </c>
      <c r="C178" s="130"/>
      <c r="D178" s="295" t="s">
        <v>416</v>
      </c>
      <c r="E178" s="69" t="s">
        <v>417</v>
      </c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1</v>
      </c>
      <c r="C186" s="136" t="str">
        <f>IF(B186=0, -10, "0")</f>
        <v>0</v>
      </c>
      <c r="D186" s="295" t="s">
        <v>418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>
        <v>1</v>
      </c>
      <c r="C200" s="130"/>
      <c r="D200" s="251">
        <v>0.8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44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0.91666666666666663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58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0.93548387096774188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43188</v>
      </c>
      <c r="B208" s="124"/>
      <c r="C208" s="135"/>
      <c r="D208" s="124"/>
    </row>
    <row r="209" spans="1:7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16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28</v>
      </c>
    </row>
    <row r="245" spans="1:7" x14ac:dyDescent="0.3">
      <c r="A245" s="5" t="s">
        <v>35</v>
      </c>
      <c r="B245" s="132"/>
      <c r="C245" s="133"/>
      <c r="D245" s="134">
        <f>D244/(COUNT(B226:C243)*2)</f>
        <v>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43188</v>
      </c>
      <c r="B269" s="124"/>
      <c r="C269" s="135"/>
      <c r="D269" s="124"/>
      <c r="F269" s="206"/>
      <c r="G269" s="214"/>
    </row>
    <row r="270" spans="1:7" s="16" customForma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>
        <v>2</v>
      </c>
      <c r="C313" s="140"/>
      <c r="D313" s="251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38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62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43188</v>
      </c>
      <c r="B321" s="124"/>
      <c r="C321" s="135"/>
      <c r="D321" s="127"/>
    </row>
    <row r="322" spans="1:7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1</v>
      </c>
      <c r="C338" s="130"/>
      <c r="D338" s="95" t="s">
        <v>419</v>
      </c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ht="33" x14ac:dyDescent="0.3">
      <c r="A352" s="219" t="s">
        <v>392</v>
      </c>
      <c r="B352" s="130">
        <v>1</v>
      </c>
      <c r="C352" s="131"/>
      <c r="D352" s="116" t="s">
        <v>420</v>
      </c>
      <c r="E352" s="10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0.9375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0.95833333333333337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43188</v>
      </c>
      <c r="B361" s="124"/>
      <c r="C361" s="135"/>
      <c r="D361" s="124"/>
    </row>
    <row r="362" spans="1:7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1</v>
      </c>
      <c r="C377" s="130"/>
      <c r="D377" s="95" t="s">
        <v>421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17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0.94444444444444442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33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0.97058823529411764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43188</v>
      </c>
      <c r="B394" s="124"/>
      <c r="C394" s="135"/>
      <c r="D394" s="127"/>
      <c r="G394" s="127"/>
    </row>
    <row r="395" spans="1:7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ht="49.5" x14ac:dyDescent="0.3">
      <c r="A431" s="210" t="s">
        <v>137</v>
      </c>
      <c r="B431" s="130">
        <v>1</v>
      </c>
      <c r="C431" s="150" t="str">
        <f>IF(B431=0, -5, "0")</f>
        <v>0</v>
      </c>
      <c r="D431" s="151" t="s">
        <v>422</v>
      </c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33" x14ac:dyDescent="0.3">
      <c r="A438" s="10" t="s">
        <v>392</v>
      </c>
      <c r="B438" s="130">
        <v>1</v>
      </c>
      <c r="C438" s="150" t="str">
        <f>IF(B438=0, -5, "0")</f>
        <v>0</v>
      </c>
      <c r="D438" s="129" t="s">
        <v>423</v>
      </c>
      <c r="E438" s="94"/>
      <c r="F438" s="204"/>
      <c r="G438" s="12"/>
    </row>
    <row r="439" spans="1:7" ht="45" x14ac:dyDescent="0.3">
      <c r="A439" s="4" t="s">
        <v>249</v>
      </c>
      <c r="B439" s="13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0.88888888888888884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0.96551724137931039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43188</v>
      </c>
      <c r="B447" s="124"/>
      <c r="C447" s="135"/>
      <c r="D447" s="124"/>
    </row>
    <row r="448" spans="1:7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43188</v>
      </c>
      <c r="B484" s="124"/>
      <c r="C484" s="135"/>
      <c r="D484" s="124"/>
    </row>
    <row r="485" spans="1:7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49.5" x14ac:dyDescent="0.3">
      <c r="A488" s="4" t="s">
        <v>263</v>
      </c>
      <c r="B488" s="130">
        <v>0</v>
      </c>
      <c r="C488" s="130"/>
      <c r="D488" s="95" t="s">
        <v>424</v>
      </c>
      <c r="E488" s="95" t="s">
        <v>425</v>
      </c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8</v>
      </c>
    </row>
    <row r="494" spans="1:7" x14ac:dyDescent="0.3">
      <c r="A494" s="5" t="s">
        <v>35</v>
      </c>
      <c r="B494" s="132"/>
      <c r="C494" s="133"/>
      <c r="D494" s="134">
        <f>D493/(COUNT(B488:C492)*2)</f>
        <v>0.8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ht="33" x14ac:dyDescent="0.3">
      <c r="A497" s="9" t="s">
        <v>29</v>
      </c>
      <c r="B497" s="130">
        <v>1</v>
      </c>
      <c r="C497" s="130"/>
      <c r="D497" s="95" t="s">
        <v>426</v>
      </c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3</v>
      </c>
    </row>
    <row r="500" spans="1:7" x14ac:dyDescent="0.3">
      <c r="A500" s="5" t="s">
        <v>35</v>
      </c>
      <c r="B500" s="132"/>
      <c r="C500" s="133"/>
      <c r="D500" s="134">
        <f>D499/(COUNT(B496:C498)*2)</f>
        <v>0.5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11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0.6875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43188</v>
      </c>
      <c r="B506" s="124"/>
      <c r="C506" s="135"/>
      <c r="D506" s="124"/>
    </row>
    <row r="507" spans="1:7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49.5" x14ac:dyDescent="0.3">
      <c r="A510" s="9" t="s">
        <v>218</v>
      </c>
      <c r="B510" s="130">
        <v>0</v>
      </c>
      <c r="C510" s="130"/>
      <c r="D510" s="138" t="s">
        <v>427</v>
      </c>
      <c r="E510" s="138" t="s">
        <v>428</v>
      </c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0.75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43188</v>
      </c>
      <c r="B517" s="124"/>
      <c r="C517" s="135"/>
      <c r="D517" s="124"/>
    </row>
    <row r="518" spans="1:7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26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43188</v>
      </c>
      <c r="B537" s="124"/>
      <c r="C537" s="135"/>
      <c r="D537" s="124"/>
      <c r="G537" s="127"/>
    </row>
    <row r="538" spans="1:7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0.95714285714285718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584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0.9636963696369637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20:B532 B21:B24 B488:B492 B39:B41 B53:B60 B65:B83 B29:B37 B95:B99 B110:B116 B121:B138 B88:B93 B149:B153 B165:B171 B143:B147 B196:B200 B212:B221 B226:B243 B176:B194 B257:B261 B273:B284 B248:B255 B309:B313 B325:B332 B289:B307 B350:B353 B365:B372 B337:B348 B384:B386 B398:B405 B410:B416 B421:B425 B377:B382 B436:B439 B451:B456 B430:B434 B472:B476 B461:B470 B496:B497 B509:B511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512 B498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183" zoomScale="90" zoomScaleNormal="90" workbookViewId="0">
      <selection activeCell="E132" sqref="E132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'A1 Exploitation'!A8:F8</f>
        <v>CHIHIA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 t="str">
        <f>'A1 Exploitation'!B9:F9</f>
        <v>Dr Hatem KARAA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 t="str">
        <f>'A1 Exploitation'!B10:F10</f>
        <v>Responsable magasin &amp; chefs de rayons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'A1 Exploitation'!B11:F11</f>
        <v>43188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0.93518518518518523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0">
        <f>SUM(B17:C21)</f>
        <v>10</v>
      </c>
    </row>
    <row r="23" spans="1:7" x14ac:dyDescent="0.3">
      <c r="A23" s="330" t="s">
        <v>295</v>
      </c>
      <c r="B23" s="331"/>
      <c r="C23" s="332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8" t="s">
        <v>430</v>
      </c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48">
        <f>SUM(B26:C32)</f>
        <v>14</v>
      </c>
    </row>
    <row r="34" spans="1:7" x14ac:dyDescent="0.3">
      <c r="A34" s="330" t="s">
        <v>295</v>
      </c>
      <c r="B34" s="331"/>
      <c r="C34" s="332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8" t="s">
        <v>430</v>
      </c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ht="30.75" x14ac:dyDescent="0.3">
      <c r="A41" s="17" t="s">
        <v>293</v>
      </c>
      <c r="B41" s="94">
        <v>0</v>
      </c>
      <c r="C41" s="94"/>
      <c r="D41" s="98" t="s">
        <v>429</v>
      </c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48">
        <f>SUM(B37:C41)</f>
        <v>8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0.8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48">
        <f>SUM(B46:C51)</f>
        <v>12</v>
      </c>
    </row>
    <row r="53" spans="1:7" x14ac:dyDescent="0.3">
      <c r="A53" s="330" t="s">
        <v>295</v>
      </c>
      <c r="B53" s="331"/>
      <c r="C53" s="332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>
        <v>1</v>
      </c>
      <c r="C56" s="120" t="str">
        <f>IF(B56=0, -5, "0")</f>
        <v>0</v>
      </c>
      <c r="D56" s="98" t="s">
        <v>431</v>
      </c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8" t="s">
        <v>432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48">
        <f>SUM(B56:C62)</f>
        <v>13</v>
      </c>
    </row>
    <row r="64" spans="1:7" x14ac:dyDescent="0.3">
      <c r="A64" s="330" t="s">
        <v>295</v>
      </c>
      <c r="B64" s="331"/>
      <c r="C64" s="332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1</v>
      </c>
      <c r="C68" s="101"/>
      <c r="D68" s="107" t="s">
        <v>431</v>
      </c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7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7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7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107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107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7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7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7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107"/>
      <c r="E77" s="105"/>
      <c r="F77" s="94"/>
    </row>
    <row r="78" spans="1:7" s="22" customFormat="1" x14ac:dyDescent="0.3">
      <c r="A78" s="21" t="s">
        <v>232</v>
      </c>
      <c r="B78" s="100">
        <v>1</v>
      </c>
      <c r="C78" s="106"/>
      <c r="D78" s="107" t="s">
        <v>440</v>
      </c>
      <c r="E78" s="107"/>
      <c r="F78" s="94"/>
      <c r="G78" s="126"/>
    </row>
    <row r="79" spans="1:7" x14ac:dyDescent="0.3">
      <c r="A79" s="17" t="s">
        <v>177</v>
      </c>
      <c r="B79" s="100">
        <v>1</v>
      </c>
      <c r="C79" s="94"/>
      <c r="D79" s="107" t="s">
        <v>433</v>
      </c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48">
        <f>SUM(B67:C83)</f>
        <v>21</v>
      </c>
    </row>
    <row r="85" spans="1:7" x14ac:dyDescent="0.3">
      <c r="A85" s="330" t="s">
        <v>295</v>
      </c>
      <c r="B85" s="331"/>
      <c r="C85" s="332"/>
      <c r="D85" s="33">
        <f>D84/(COUNT(B67:C83)*2)</f>
        <v>0.875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32.25" x14ac:dyDescent="0.4">
      <c r="A92" s="20" t="s">
        <v>248</v>
      </c>
      <c r="B92" s="110" t="s">
        <v>32</v>
      </c>
      <c r="C92" s="101"/>
      <c r="D92" s="107" t="s">
        <v>434</v>
      </c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31.5" x14ac:dyDescent="0.35">
      <c r="A94" s="40" t="s">
        <v>235</v>
      </c>
      <c r="B94" s="110" t="s">
        <v>32</v>
      </c>
      <c r="C94" s="120" t="str">
        <f>IF(B94=0, -5, "0")</f>
        <v>0</v>
      </c>
      <c r="D94" s="107" t="s">
        <v>434</v>
      </c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48">
        <f>SUM(B88:C101)</f>
        <v>22</v>
      </c>
    </row>
    <row r="103" spans="1:7" x14ac:dyDescent="0.3">
      <c r="A103" s="330" t="s">
        <v>295</v>
      </c>
      <c r="B103" s="331"/>
      <c r="C103" s="332"/>
      <c r="D103" s="33">
        <f>D102/(COUNT(B88:C101)*2)</f>
        <v>0.91666666666666663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ht="30.75" x14ac:dyDescent="0.3">
      <c r="A122" s="44" t="s">
        <v>275</v>
      </c>
      <c r="B122" s="111">
        <v>1</v>
      </c>
      <c r="C122" s="94"/>
      <c r="D122" s="107" t="s">
        <v>435</v>
      </c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48">
        <f>SUM(B122:C132)</f>
        <v>21</v>
      </c>
    </row>
    <row r="134" spans="1:7" x14ac:dyDescent="0.3">
      <c r="A134" s="330" t="s">
        <v>295</v>
      </c>
      <c r="B134" s="331"/>
      <c r="C134" s="332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03" t="s">
        <v>436</v>
      </c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48">
        <f>SUM(B137:C148)</f>
        <v>18</v>
      </c>
    </row>
    <row r="150" spans="1:7" x14ac:dyDescent="0.3">
      <c r="A150" s="330" t="s">
        <v>295</v>
      </c>
      <c r="B150" s="331"/>
      <c r="C150" s="332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1</v>
      </c>
      <c r="C158" s="94"/>
      <c r="D158" s="103" t="s">
        <v>437</v>
      </c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0">
        <f>SUM(B153:C160)</f>
        <v>15</v>
      </c>
    </row>
    <row r="162" spans="1:7" x14ac:dyDescent="0.3">
      <c r="A162" s="330" t="s">
        <v>295</v>
      </c>
      <c r="B162" s="331"/>
      <c r="C162" s="332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48">
        <f>SUM(B165:C168)</f>
        <v>8</v>
      </c>
    </row>
    <row r="170" spans="1:7" x14ac:dyDescent="0.3">
      <c r="A170" s="330" t="s">
        <v>295</v>
      </c>
      <c r="B170" s="331"/>
      <c r="C170" s="332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48">
        <f>SUM(B173:C176)</f>
        <v>8</v>
      </c>
    </row>
    <row r="178" spans="1:7" x14ac:dyDescent="0.3">
      <c r="A178" s="330" t="s">
        <v>295</v>
      </c>
      <c r="B178" s="331"/>
      <c r="C178" s="332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ht="33" x14ac:dyDescent="0.3">
      <c r="A181" s="44" t="s">
        <v>315</v>
      </c>
      <c r="B181" s="94">
        <v>0</v>
      </c>
      <c r="C181" s="94"/>
      <c r="D181" s="95" t="s">
        <v>438</v>
      </c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48">
        <f>SUM(B181:C185)</f>
        <v>8</v>
      </c>
    </row>
    <row r="187" spans="1:7" x14ac:dyDescent="0.3">
      <c r="A187" s="330" t="s">
        <v>295</v>
      </c>
      <c r="B187" s="331"/>
      <c r="C187" s="332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 t="s">
        <v>32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0</v>
      </c>
      <c r="C192" s="94"/>
      <c r="D192" s="95" t="s">
        <v>439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2</v>
      </c>
    </row>
    <row r="195" spans="1:6" x14ac:dyDescent="0.3">
      <c r="A195" s="330" t="s">
        <v>295</v>
      </c>
      <c r="B195" s="331"/>
      <c r="C195" s="332"/>
      <c r="D195" s="33">
        <f>D194/(COUNT(B190:C193)*2)</f>
        <v>0.5</v>
      </c>
    </row>
    <row r="197" spans="1:6" ht="18" x14ac:dyDescent="0.35">
      <c r="A197" s="64" t="s">
        <v>246</v>
      </c>
      <c r="B197" s="63"/>
      <c r="C197" s="63"/>
      <c r="D197" s="293">
        <v>0.5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202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0.93518518518518523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CHIHIA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x14ac:dyDescent="0.3">
      <c r="A508" s="304"/>
      <c r="B508" s="41" t="s">
        <v>34</v>
      </c>
      <c r="C508" s="41" t="s">
        <v>33</v>
      </c>
      <c r="D508" s="347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x14ac:dyDescent="0.3">
      <c r="A519" s="304"/>
      <c r="B519" s="41" t="s">
        <v>34</v>
      </c>
      <c r="C519" s="41" t="s">
        <v>33</v>
      </c>
      <c r="D519" s="347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x14ac:dyDescent="0.3">
      <c r="A539" s="304"/>
      <c r="B539" s="41" t="s">
        <v>34</v>
      </c>
      <c r="C539" s="41" t="s">
        <v>33</v>
      </c>
      <c r="D539" s="347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'A2 Exploitation'!A8:F8</f>
        <v>CHIHIA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'A2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'A2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'A2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0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48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48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48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48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48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48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48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48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0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48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48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48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CHIHIA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'A3 Exploitation'!A8:F8</f>
        <v>CHIHIA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'A3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'A3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'A3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92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91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91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91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91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91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91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91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91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92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91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91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91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CHIHIA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ht="16.5" customHeight="1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ht="16.5" customHeight="1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ht="16.5" customHeight="1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ht="16.5" customHeight="1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ht="16.5" customHeigh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ht="16.5" customHeight="1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ht="16.5" customHeight="1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ht="16.5" customHeight="1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ht="16.5" customHeight="1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ht="16.5" customHeight="1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ht="16.5" customHeight="1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ht="16.5" customHeight="1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ht="16.5" customHeight="1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e">
        <f>#REF!</f>
        <v>#REF!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'A4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'A4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'A4 Exploitation'!A8:F8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45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44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44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44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44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44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44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44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44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45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44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44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44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2018-05-31T09:56:48Z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