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130" windowHeight="5610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31"/>
  <c r="B476" i="33"/>
  <c r="B476" i="43"/>
  <c r="D477" i="43" s="1"/>
  <c r="D476" i="40"/>
  <c r="B476" i="40" s="1"/>
  <c r="D222" i="40"/>
  <c r="D223" i="40" s="1"/>
  <c r="D99" i="40"/>
  <c r="B99" i="40" s="1"/>
  <c r="D100" i="40" s="1"/>
  <c r="D101" i="40" s="1"/>
  <c r="D25" i="40"/>
  <c r="D26" i="40" s="1"/>
  <c r="D476" i="38"/>
  <c r="B476" i="38" s="1"/>
  <c r="D477" i="38" s="1"/>
  <c r="D313" i="38"/>
  <c r="B313" i="38" s="1"/>
  <c r="D314" i="38" s="1"/>
  <c r="D285" i="38"/>
  <c r="D286" i="38" s="1"/>
  <c r="D25" i="38"/>
  <c r="D26" i="38" s="1"/>
  <c r="D493" i="31"/>
  <c r="D494" i="31" s="1"/>
  <c r="D476" i="31"/>
  <c r="D222" i="31"/>
  <c r="D223" i="31" s="1"/>
  <c r="D25" i="31"/>
  <c r="D26" i="31" s="1"/>
  <c r="D498" i="33"/>
  <c r="B498" i="33" s="1"/>
  <c r="D499" i="33" s="1"/>
  <c r="D476" i="33"/>
  <c r="D457" i="33"/>
  <c r="D458" i="33" s="1"/>
  <c r="D406" i="33"/>
  <c r="D407" i="33" s="1"/>
  <c r="D261" i="33"/>
  <c r="B261" i="33" s="1"/>
  <c r="D262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D532" i="40" s="1"/>
  <c r="B532" i="40" s="1"/>
  <c r="D533" i="40" s="1"/>
  <c r="D534" i="40" s="1"/>
  <c r="E532" i="40"/>
  <c r="F512" i="40"/>
  <c r="E512" i="40"/>
  <c r="D512" i="40" s="1"/>
  <c r="F498" i="40"/>
  <c r="E498" i="40"/>
  <c r="D498" i="40" s="1"/>
  <c r="B498" i="40" s="1"/>
  <c r="D499" i="40" s="1"/>
  <c r="F476" i="40"/>
  <c r="E476" i="40"/>
  <c r="F439" i="40"/>
  <c r="D439" i="40" s="1"/>
  <c r="B439" i="40" s="1"/>
  <c r="E439" i="40"/>
  <c r="F386" i="40"/>
  <c r="E386" i="40"/>
  <c r="D386" i="40" s="1"/>
  <c r="B386" i="40" s="1"/>
  <c r="D387" i="40" s="1"/>
  <c r="F353" i="40"/>
  <c r="E353" i="40"/>
  <c r="D353" i="40" s="1"/>
  <c r="B353" i="40" s="1"/>
  <c r="D354" i="40" s="1"/>
  <c r="F313" i="40"/>
  <c r="E313" i="40"/>
  <c r="D313" i="40" s="1"/>
  <c r="B313" i="40" s="1"/>
  <c r="D314" i="40" s="1"/>
  <c r="F261" i="40"/>
  <c r="D261" i="40" s="1"/>
  <c r="B261" i="40" s="1"/>
  <c r="E261" i="40"/>
  <c r="F200" i="40"/>
  <c r="E200" i="40"/>
  <c r="D200" i="40" s="1"/>
  <c r="B200" i="40" s="1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D353" i="38" s="1"/>
  <c r="B353" i="38" s="1"/>
  <c r="D354" i="38" s="1"/>
  <c r="F313" i="38"/>
  <c r="E313" i="38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D99" i="38" s="1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B543" i="33" s="1"/>
  <c r="D544" i="33" s="1"/>
  <c r="F532" i="33"/>
  <c r="E532" i="33"/>
  <c r="D532" i="33" s="1"/>
  <c r="B532" i="33" s="1"/>
  <c r="D533" i="33" s="1"/>
  <c r="D534" i="33" s="1"/>
  <c r="F512" i="33"/>
  <c r="E512" i="33"/>
  <c r="D512" i="33" s="1"/>
  <c r="B512" i="33" s="1"/>
  <c r="D513" i="33" s="1"/>
  <c r="D514" i="33" s="1"/>
  <c r="F498" i="33"/>
  <c r="E498" i="33"/>
  <c r="F476" i="33"/>
  <c r="E476" i="33"/>
  <c r="F439" i="33"/>
  <c r="E439" i="33"/>
  <c r="D439" i="33" s="1"/>
  <c r="B439" i="33" s="1"/>
  <c r="D440" i="33" s="1"/>
  <c r="F386" i="33"/>
  <c r="E386" i="33"/>
  <c r="D386" i="33" s="1"/>
  <c r="B386" i="33" s="1"/>
  <c r="D387" i="33" s="1"/>
  <c r="F353" i="33"/>
  <c r="E353" i="33"/>
  <c r="D353" i="33" s="1"/>
  <c r="B353" i="33" s="1"/>
  <c r="D354" i="33" s="1"/>
  <c r="F313" i="33"/>
  <c r="E313" i="33"/>
  <c r="D313" i="33" s="1"/>
  <c r="B313" i="33" s="1"/>
  <c r="F261" i="33"/>
  <c r="E261" i="33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D99" i="33" s="1"/>
  <c r="F41" i="33"/>
  <c r="E41" i="33"/>
  <c r="D41" i="33" s="1"/>
  <c r="B41" i="33" s="1"/>
  <c r="D42" i="33" s="1"/>
  <c r="F200" i="43"/>
  <c r="F153" i="43"/>
  <c r="F99" i="43"/>
  <c r="F41" i="43"/>
  <c r="F543" i="43"/>
  <c r="E543" i="43"/>
  <c r="D543" i="43" s="1"/>
  <c r="B543" i="43" s="1"/>
  <c r="D544" i="43" s="1"/>
  <c r="E532" i="43"/>
  <c r="F532" i="43"/>
  <c r="F512" i="43"/>
  <c r="E512" i="43"/>
  <c r="D512" i="43" s="1"/>
  <c r="B512" i="43" s="1"/>
  <c r="D513" i="43" s="1"/>
  <c r="D514" i="43" s="1"/>
  <c r="B152" i="29" s="1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47" i="40" l="1"/>
  <c r="B41" i="40"/>
  <c r="D42" i="40" s="1"/>
  <c r="D45" i="40" s="1"/>
  <c r="D46" i="40" s="1"/>
  <c r="D547" i="38"/>
  <c r="B99" i="38"/>
  <c r="D100" i="38" s="1"/>
  <c r="D101" i="38" s="1"/>
  <c r="B512" i="38"/>
  <c r="D513" i="38" s="1"/>
  <c r="D514" i="38" s="1"/>
  <c r="D513" i="40"/>
  <c r="D514" i="40" s="1"/>
  <c r="B512" i="40"/>
  <c r="B99" i="33"/>
  <c r="D100" i="33" s="1"/>
  <c r="D440" i="38"/>
  <c r="D441" i="38" s="1"/>
  <c r="B439" i="38"/>
  <c r="D41" i="43"/>
  <c r="D532" i="43"/>
  <c r="B532" i="43" s="1"/>
  <c r="D533" i="43" s="1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317" i="38"/>
  <c r="D318" i="38" s="1"/>
  <c r="D315" i="38"/>
  <c r="D43" i="38"/>
  <c r="D355" i="38"/>
  <c r="D500" i="38"/>
  <c r="D85" i="38"/>
  <c r="D173" i="38"/>
  <c r="D480" i="31"/>
  <c r="D481" i="31" s="1"/>
  <c r="D85" i="31"/>
  <c r="D173" i="31"/>
  <c r="D263" i="33"/>
  <c r="D265" i="33"/>
  <c r="D266" i="33" s="1"/>
  <c r="D478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102" i="33" l="1"/>
  <c r="D103" i="33" s="1"/>
  <c r="D101" i="33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D149" i="41" s="1"/>
  <c r="D150" i="41" s="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D63" i="39" s="1"/>
  <c r="D64" i="39" s="1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61" i="39" l="1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D548" i="40"/>
  <c r="D549" i="40" s="1"/>
  <c r="D548" i="38"/>
  <c r="D549" i="38" s="1"/>
  <c r="B53" i="29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D63" i="35" s="1"/>
  <c r="D64" i="35" s="1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202" i="31" l="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B41" i="31"/>
  <c r="D42" i="31" s="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79" i="29" l="1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D118" i="32" s="1"/>
  <c r="D119" i="32" s="1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84" i="32" l="1"/>
  <c r="D85" i="32" s="1"/>
  <c r="D102" i="32"/>
  <c r="D103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D161" i="25" s="1"/>
  <c r="D162" i="25" s="1"/>
  <c r="C155" i="25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C56" i="25"/>
  <c r="D63" i="25" s="1"/>
  <c r="D64" i="25" s="1"/>
  <c r="C51" i="25"/>
  <c r="D52" i="25" s="1"/>
  <c r="D53" i="25" s="1"/>
  <c r="C37" i="25"/>
  <c r="D194" i="25"/>
  <c r="D186" i="25"/>
  <c r="D187" i="25" s="1"/>
  <c r="D177" i="25"/>
  <c r="D178" i="25" s="1"/>
  <c r="D169" i="25"/>
  <c r="D170" i="25" s="1"/>
  <c r="D42" i="25"/>
  <c r="D43" i="25" s="1"/>
  <c r="C26" i="25"/>
  <c r="D33" i="25" s="1"/>
  <c r="D34" i="25" s="1"/>
  <c r="D22" i="25"/>
  <c r="D23" i="25" s="1"/>
  <c r="D102" i="25"/>
  <c r="D103" i="25" s="1"/>
  <c r="D149" i="25"/>
  <c r="D150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8" i="25" l="1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<sst xmlns="http://schemas.openxmlformats.org/spreadsheetml/2006/main" count="5177" uniqueCount="434">
  <si>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</si>
  <si>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</si>
  <si>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</si>
  <si>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</si>
  <si>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</si>
  <si>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</si>
  <si>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</si>
  <si>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</si>
  <si>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</si>
  <si>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</si>
  <si>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</si>
  <si>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</si>
  <si>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</si>
  <si>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</si>
  <si>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</si>
  <si>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</si>
  <si>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</si>
  <si>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</si>
  <si>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</si>
  <si>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</si>
  <si>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</si>
  <si>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</si>
  <si>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</si>
  <si>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</si>
  <si>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</si>
  <si>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</si>
  <si>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</si>
  <si>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</si>
  <si>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</si>
  <si>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</si>
  <si>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</si>
  <si>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</si>
  <si>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</si>
  <si>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</si>
  <si>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</si>
  <si>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</si>
  <si>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</si>
  <si>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</si>
  <si>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</si>
  <si>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</si>
  <si>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</si>
  <si>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</si>
  <si>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</si>
  <si>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</si>
  <si>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</si>
  <si>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</si>
  <si>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</si>
  <si>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</si>
  <si>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</si>
  <si>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</si>
  <si>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</si>
  <si>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</si>
  <si>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</si>
  <si>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</si>
  <si>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</si>
  <si>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</si>
  <si>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</si>
  <si>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</si>
  <si>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</si>
  <si>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</si>
  <si>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</si>
  <si>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</si>
  <si>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</si>
  <si>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</si>
  <si>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</si>
  <si>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</si>
  <si>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</si>
  <si>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</si>
  <si>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</si>
  <si>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</si>
  <si>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</si>
  <si>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</si>
  <si>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</si>
  <si>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</si>
  <si>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</si>
  <si>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</si>
  <si>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</si>
  <si>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</si>
  <si>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</si>
  <si>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</si>
  <si>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</si>
  <si>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</si>
  <si>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</si>
  <si>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</si>
  <si>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</si>
  <si>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</si>
  <si>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</si>
  <si>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</si>
  <si>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</si>
  <si>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</si>
  <si>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</si>
  <si>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</si>
  <si>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</si>
  <si>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</si>
  <si>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</si>
  <si>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</si>
  <si>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</si>
  <si>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</si>
  <si>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</si>
  <si>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</si>
  <si>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</si>
  <si>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</si>
  <si>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</si>
  <si>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</si>
  <si>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</si>
  <si>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</si>
  <si>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</si>
  <si>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</si>
  <si>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</si>
  <si>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</si>
  <si>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</si>
  <si>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</si>
  <si>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</si>
  <si>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</si>
  <si>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</si>
  <si>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</si>
  <si>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</si>
  <si>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</si>
  <si>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</si>
  <si>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</si>
  <si>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</si>
  <si>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</si>
  <si>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</si>
  <si>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</si>
  <si>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</si>
  <si>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</si>
  <si>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</si>
  <si>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</si>
  <si>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</si>
  <si>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</si>
  <si>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</si>
  <si>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</si>
  <si>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</si>
  <si>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</si>
  <si>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</si>
  <si>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</si>
  <si>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</si>
  <si>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</si>
  <si>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</si>
  <si>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</si>
  <si>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</si>
  <si>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</si>
  <si>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</si>
  <si>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</si>
  <si>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</si>
  <si>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</si>
  <si>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</si>
  <si>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</si>
  <si>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</si>
  <si>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</si>
  <si>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</si>
  <si>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</si>
  <si>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</si>
  <si>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</si>
  <si>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</si>
  <si>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</si>
  <si>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</si>
  <si>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</si>
  <si>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</si>
  <si>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</si>
  <si>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</si>
  <si>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</si>
  <si>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</si>
  <si>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</si>
  <si>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</si>
  <si>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</si>
  <si>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</si>
  <si>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</si>
  <si>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</si>
  <si>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</si>
  <si>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</si>
  <si>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</si>
  <si>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</si>
  <si>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</si>
  <si>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</si>
  <si>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</si>
  <si>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</si>
  <si>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</si>
  <si>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</si>
  <si>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</si>
  <si>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</si>
  <si>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</si>
  <si>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</si>
  <si>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</si>
  <si>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</si>
  <si>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</si>
  <si>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</si>
  <si>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</si>
  <si>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</si>
  <si>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</si>
  <si>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</si>
  <si>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</si>
  <si>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</si>
  <si>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</si>
  <si>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</si>
  <si>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</si>
  <si>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</si>
  <si>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</si>
  <si>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</si>
  <si>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</si>
  <si>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</si>
  <si>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</si>
  <si>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</si>
  <si>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</si>
  <si>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</si>
  <si>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</si>
  <si>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</si>
  <si>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</si>
  <si>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</si>
  <si>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</si>
  <si>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</si>
  <si>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</si>
  <si>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</si>
  <si>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</si>
  <si>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</si>
  <si>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</si>
  <si>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</si>
  <si>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</si>
  <si>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</si>
  <si>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</si>
  <si>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</si>
  <si>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</si>
  <si>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</si>
  <si>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</si>
  <si>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</si>
  <si>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</si>
  <si>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</si>
  <si>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</si>
  <si>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</si>
  <si>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</si>
  <si>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</si>
  <si>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</si>
  <si>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</si>
  <si>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</si>
  <si>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</si>
  <si>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</si>
  <si>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</si>
  <si>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</si>
  <si>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</si>
  <si>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</si>
  <si>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</si>
  <si>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</si>
  <si>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</si>
  <si>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</si>
  <si>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</si>
  <si>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</si>
  <si>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</si>
  <si>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</si>
  <si>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</si>
  <si>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</si>
  <si>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</si>
  <si>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</si>
  <si>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</si>
  <si>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</si>
  <si>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</si>
  <si>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</si>
  <si>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</si>
  <si>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</si>
  <si>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</si>
  <si>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</si>
  <si>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</si>
  <si>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</si>
  <si>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</si>
  <si>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</si>
  <si>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</si>
  <si>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</si>
  <si>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</si>
  <si>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</si>
  <si>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</si>
  <si>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</si>
  <si>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</si>
  <si>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</si>
  <si>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</si>
  <si>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</si>
  <si>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</si>
  <si>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</si>
  <si>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</si>
  <si>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</si>
  <si>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</si>
  <si>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</si>
  <si>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</si>
  <si>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</si>
  <si>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</si>
  <si>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</si>
  <si>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</si>
  <si>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</si>
  <si>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</si>
  <si>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</si>
  <si>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</si>
  <si>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</si>
  <si>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</si>
  <si>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</si>
  <si>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</si>
  <si>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</si>
  <si>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</si>
  <si>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</si>
  <si>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</si>
  <si>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</si>
  <si>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</si>
  <si>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</si>
  <si>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</si>
  <si>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</si>
  <si>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</si>
  <si>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</si>
  <si>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</si>
  <si>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</si>
  <si>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</si>
  <si>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</si>
  <si>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</si>
  <si>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</si>
  <si>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</si>
  <si>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</si>
  <si>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</si>
  <si>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</si>
  <si>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</si>
  <si>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</si>
  <si>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</si>
  <si>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</si>
  <si>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</si>
  <si>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</si>
  <si>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</si>
  <si>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</si>
  <si>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</si>
  <si>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</si>
  <si>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</si>
  <si>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</si>
  <si>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</si>
  <si>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</si>
  <si>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</si>
  <si>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</si>
  <si>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</si>
  <si>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</si>
  <si>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</si>
  <si>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</si>
  <si>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</si>
  <si>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</si>
  <si>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</si>
  <si>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</si>
  <si>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</si>
  <si>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</si>
  <si>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</si>
  <si>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</si>
  <si>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</si>
  <si>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</si>
  <si>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</si>
  <si>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</si>
  <si>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</si>
  <si>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</si>
  <si>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</si>
  <si>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</si>
  <si>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</si>
  <si>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</si>
  <si>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</si>
  <si>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</si>
  <si>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</si>
  <si>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</si>
  <si>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</si>
  <si>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</si>
  <si>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</si>
  <si>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</si>
  <si>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</si>
  <si>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</si>
  <si>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</si>
  <si>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</si>
  <si>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</si>
  <si>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</si>
  <si>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</si>
  <si>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</si>
  <si>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</si>
  <si>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</si>
  <si>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</si>
  <si>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</si>
  <si>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</si>
  <si>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</si>
  <si>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</si>
  <si>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</si>
  <si>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</si>
  <si>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</si>
  <si>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</si>
  <si>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</si>
  <si>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</si>
  <si>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</si>
  <si>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</si>
  <si>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</si>
  <si>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</si>
  <si>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</si>
  <si>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</si>
  <si>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</si>
  <si>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</si>
  <si>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</si>
  <si>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</si>
  <si>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</si>
  <si>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</si>
  <si>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</si>
  <si>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</si>
  <si>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</si>
  <si>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</si>
  <si>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</si>
  <si>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</si>
  <si>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</si>
  <si>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</si>
  <si>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</si>
  <si>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</si>
  <si>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</si>
  <si>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</si>
  <si>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</si>
  <si>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</si>
  <si>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</si>
  <si>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</si>
  <si>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</si>
  <si>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</si>
  <si>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Urbain Nord</t>
  </si>
  <si>
    <t>sur la fiche de réception: enregistrement du contrôle a la réception de produits surgelés chahia le 28/02/18 hors les produits livrés sont réfrigérés selon le certificat de salubrité</t>
  </si>
  <si>
    <t>le revetement du sol est écaillé</t>
  </si>
  <si>
    <t>manque des DLC sur les étiquettes balance des escalope dinde panée et soufflet goutta</t>
  </si>
  <si>
    <t>absence d’égouttoir pour entreposer les abats</t>
  </si>
  <si>
    <t>1/ non respect des fiches TSF pour la fabrication de steak hachée (ajout de persil et ail)
2/ non  respect des fiches TSF :vente de farce de steak hachée avec  ajout de persil et ail sous l’étiquette merguez de boeuf</t>
  </si>
  <si>
    <t xml:space="preserve">respecter les fiches TSF </t>
  </si>
  <si>
    <t>eviter l'emballage à chaud des pains</t>
  </si>
  <si>
    <t>Les fours ne sont pas reliés aux hottes aspirantes</t>
  </si>
  <si>
    <t>eviter d'enregistrer les températures de cuisson pour les produits livrés cuits ex: steak, cotelette</t>
  </si>
  <si>
    <t>Utilisation d'une seule planche pour la découpe des denrées alimentaires de différente nature. Prévoir des planches séparées pour la découpe des produits crus et des produits cuits.</t>
  </si>
  <si>
    <t>température du meuble sandwich affichée est 2,7°C et vérifiée 1,4C</t>
  </si>
  <si>
    <t>dépassement de la DLC fournisseur pour la ricotte bouchiba et meriah et sardaigne meriah: DLC étiquette carrefour 01/04/18&gt;DLC FOURNISSEUR 30/03/18</t>
  </si>
  <si>
    <t>Température vérifiée est 3,8°C</t>
  </si>
  <si>
    <t>Osso bocco tartare emballé le 27/03/18 sans tracabilité</t>
  </si>
  <si>
    <t>absence de conservation des certificats de salubrité</t>
  </si>
  <si>
    <t>présence au linéaire de 3 barquettes basse cote dont la DLC est 29/03/18 non retirés</t>
  </si>
  <si>
    <t>température affichée 3,4°C et la température verifiée 1,5°C</t>
  </si>
  <si>
    <t>absence d’égouttoir pour entreposer les abats, manque étagères avec égouttoir pour la plonge,</t>
  </si>
  <si>
    <t>température affichée -22°C et la température verifiée -25°C</t>
  </si>
  <si>
    <t>assurer l'enregistrement de la température du 2ème meuble surgelés</t>
  </si>
  <si>
    <t>température du linéaire surgelé affichée -10°C et celle mesurée -19°C</t>
  </si>
  <si>
    <t>présence de givre au niveau vitre du meuble surgelés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</si>
</sst>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wrapText="1"/>
    </xf>
    <xf numFmtId="9" fontId="8" fillId="0" borderId="1" xfId="0" applyNumberFormat="1" applyFont="1" applyBorder="1" applyAlignment="1" applyProtection="1">
      <alignment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631552"/>
        <c:axId val="110637440"/>
      </c:barChart>
      <c:catAx>
        <c:axId val="11063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637440"/>
        <c:crosses val="autoZero"/>
        <c:auto val="1"/>
        <c:lblAlgn val="ctr"/>
        <c:lblOffset val="100"/>
        <c:noMultiLvlLbl val="0"/>
      </c:catAx>
      <c:valAx>
        <c:axId val="1106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63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119232"/>
        <c:axId val="75125120"/>
      </c:barChart>
      <c:catAx>
        <c:axId val="751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125120"/>
        <c:crosses val="autoZero"/>
        <c:auto val="1"/>
        <c:lblAlgn val="ctr"/>
        <c:lblOffset val="100"/>
        <c:noMultiLvlLbl val="0"/>
      </c:catAx>
      <c:valAx>
        <c:axId val="75125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11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163904"/>
        <c:axId val="75186176"/>
      </c:barChart>
      <c:catAx>
        <c:axId val="7516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186176"/>
        <c:crosses val="autoZero"/>
        <c:auto val="1"/>
        <c:lblAlgn val="ctr"/>
        <c:lblOffset val="100"/>
        <c:noMultiLvlLbl val="0"/>
      </c:catAx>
      <c:valAx>
        <c:axId val="7518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16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212672"/>
        <c:axId val="75214208"/>
      </c:barChart>
      <c:catAx>
        <c:axId val="7521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214208"/>
        <c:crosses val="autoZero"/>
        <c:auto val="1"/>
        <c:lblAlgn val="ctr"/>
        <c:lblOffset val="100"/>
        <c:noMultiLvlLbl val="0"/>
      </c:catAx>
      <c:valAx>
        <c:axId val="75214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21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326976"/>
        <c:axId val="75328512"/>
      </c:barChart>
      <c:catAx>
        <c:axId val="753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328512"/>
        <c:crosses val="autoZero"/>
        <c:auto val="1"/>
        <c:lblAlgn val="ctr"/>
        <c:lblOffset val="100"/>
        <c:noMultiLvlLbl val="0"/>
      </c:catAx>
      <c:valAx>
        <c:axId val="75328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32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375744"/>
        <c:axId val="75377280"/>
      </c:barChart>
      <c:catAx>
        <c:axId val="7537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377280"/>
        <c:crosses val="autoZero"/>
        <c:auto val="1"/>
        <c:lblAlgn val="ctr"/>
        <c:lblOffset val="100"/>
        <c:noMultiLvlLbl val="0"/>
      </c:catAx>
      <c:valAx>
        <c:axId val="75377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37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0.97844827586206895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424512"/>
        <c:axId val="75426048"/>
      </c:barChart>
      <c:catAx>
        <c:axId val="7542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426048"/>
        <c:crosses val="autoZero"/>
        <c:auto val="1"/>
        <c:lblAlgn val="ctr"/>
        <c:lblOffset val="100"/>
        <c:noMultiLvlLbl val="0"/>
      </c:catAx>
      <c:valAx>
        <c:axId val="75426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42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0.96710526315789469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473280"/>
        <c:axId val="75474816"/>
      </c:barChart>
      <c:catAx>
        <c:axId val="7547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474816"/>
        <c:crosses val="autoZero"/>
        <c:auto val="1"/>
        <c:lblAlgn val="ctr"/>
        <c:lblOffset val="100"/>
        <c:noMultiLvlLbl val="0"/>
      </c:catAx>
      <c:valAx>
        <c:axId val="7547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47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0.97277676950998182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5521408"/>
        <c:axId val="75527296"/>
        <c:extLst xmlns:c16r2="http://schemas.microsoft.com/office/drawing/2015/06/chart"/>
      </c:barChart>
      <c:catAx>
        <c:axId val="75521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527296"/>
        <c:crosses val="autoZero"/>
        <c:auto val="1"/>
        <c:lblAlgn val="ctr"/>
        <c:lblOffset val="100"/>
        <c:noMultiLvlLbl val="0"/>
      </c:catAx>
      <c:valAx>
        <c:axId val="755272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52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5560448"/>
        <c:axId val="75561984"/>
        <c:extLst xmlns:c16r2="http://schemas.microsoft.com/office/drawing/2015/06/chart"/>
      </c:barChart>
      <c:catAx>
        <c:axId val="7556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561984"/>
        <c:crosses val="autoZero"/>
        <c:auto val="1"/>
        <c:lblAlgn val="ctr"/>
        <c:lblOffset val="100"/>
        <c:noMultiLvlLbl val="0"/>
      </c:catAx>
      <c:valAx>
        <c:axId val="75561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56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0.98611111111111116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676224"/>
        <c:axId val="110682112"/>
      </c:barChart>
      <c:catAx>
        <c:axId val="11067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682112"/>
        <c:crosses val="autoZero"/>
        <c:auto val="1"/>
        <c:lblAlgn val="ctr"/>
        <c:lblOffset val="100"/>
        <c:noMultiLvlLbl val="0"/>
      </c:catAx>
      <c:valAx>
        <c:axId val="110682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67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749824"/>
        <c:axId val="74751360"/>
      </c:barChart>
      <c:catAx>
        <c:axId val="7474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751360"/>
        <c:crosses val="autoZero"/>
        <c:auto val="1"/>
        <c:lblAlgn val="ctr"/>
        <c:lblOffset val="100"/>
        <c:noMultiLvlLbl val="0"/>
      </c:catAx>
      <c:valAx>
        <c:axId val="7475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74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523904"/>
        <c:axId val="110525440"/>
      </c:barChart>
      <c:catAx>
        <c:axId val="11052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525440"/>
        <c:crosses val="autoZero"/>
        <c:auto val="1"/>
        <c:lblAlgn val="ctr"/>
        <c:lblOffset val="100"/>
        <c:noMultiLvlLbl val="0"/>
      </c:catAx>
      <c:valAx>
        <c:axId val="11052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52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0.84523809523809523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880128"/>
        <c:axId val="74881664"/>
      </c:barChart>
      <c:catAx>
        <c:axId val="7488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881664"/>
        <c:crosses val="autoZero"/>
        <c:auto val="1"/>
        <c:lblAlgn val="ctr"/>
        <c:lblOffset val="100"/>
        <c:noMultiLvlLbl val="0"/>
      </c:catAx>
      <c:valAx>
        <c:axId val="7488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88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4943104"/>
        <c:axId val="74944896"/>
      </c:barChart>
      <c:catAx>
        <c:axId val="7494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944896"/>
        <c:crosses val="autoZero"/>
        <c:auto val="1"/>
        <c:lblAlgn val="ctr"/>
        <c:lblOffset val="100"/>
        <c:noMultiLvlLbl val="0"/>
      </c:catAx>
      <c:valAx>
        <c:axId val="74944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494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249920"/>
        <c:axId val="75255808"/>
      </c:barChart>
      <c:catAx>
        <c:axId val="7524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255808"/>
        <c:crosses val="autoZero"/>
        <c:auto val="1"/>
        <c:lblAlgn val="ctr"/>
        <c:lblOffset val="100"/>
        <c:noMultiLvlLbl val="0"/>
      </c:catAx>
      <c:valAx>
        <c:axId val="7525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24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276288"/>
        <c:axId val="75277824"/>
      </c:barChart>
      <c:catAx>
        <c:axId val="7527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277824"/>
        <c:crosses val="autoZero"/>
        <c:auto val="1"/>
        <c:lblAlgn val="ctr"/>
        <c:lblOffset val="100"/>
        <c:noMultiLvlLbl val="0"/>
      </c:catAx>
      <c:valAx>
        <c:axId val="7527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27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5074560"/>
        <c:axId val="75080448"/>
      </c:barChart>
      <c:catAx>
        <c:axId val="7507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080448"/>
        <c:crosses val="autoZero"/>
        <c:auto val="1"/>
        <c:lblAlgn val="ctr"/>
        <c:lblOffset val="100"/>
        <c:noMultiLvlLbl val="0"/>
      </c:catAx>
      <c:valAx>
        <c:axId val="75080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507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I17" sqref="I17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9" t="s">
        <v>324</v>
      </c>
      <c r="B18" s="299"/>
      <c r="C18" s="299"/>
      <c r="D18" s="300" t="s">
        <v>411</v>
      </c>
      <c r="E18" s="300"/>
      <c r="F18" s="300"/>
      <c r="G18" s="300"/>
      <c r="H18" s="300"/>
      <c r="I18" s="300"/>
      <c r="J18" s="300"/>
      <c r="K18" s="300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1" t="s">
        <v>325</v>
      </c>
      <c r="B21" s="301"/>
      <c r="C21" s="301"/>
      <c r="D21" s="301"/>
      <c r="E21" s="301"/>
      <c r="F21" s="301"/>
      <c r="G21" s="301"/>
      <c r="H21" s="301"/>
      <c r="I21" s="301"/>
      <c r="J21" s="301"/>
      <c r="K21" s="301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2" t="s">
        <v>327</v>
      </c>
      <c r="C23" s="302"/>
      <c r="D23" s="78"/>
      <c r="E23" s="78"/>
      <c r="F23" s="78"/>
      <c r="G23" s="78"/>
      <c r="H23" s="78"/>
      <c r="I23" s="78"/>
      <c r="J23" s="77" t="str">
        <f>D18</f>
        <v>Urbain Nord</v>
      </c>
    </row>
    <row r="24" spans="1:11" ht="33" customHeight="1" x14ac:dyDescent="0.25">
      <c r="A24" s="86" t="s">
        <v>328</v>
      </c>
      <c r="B24" s="303">
        <f>AVERAGE('A1 Exploitation'!D549,'A1 Technique'!D199)</f>
        <v>0.97277676950998182</v>
      </c>
      <c r="C24" s="303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3">
        <f>AVERAGE('A2 Exploitation'!D549,'A2 Technique'!D199)</f>
        <v>0</v>
      </c>
      <c r="C25" s="303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3">
        <f>AVERAGE('A3 Exploitation'!D549,'A3 Technique'!D199)</f>
        <v>0</v>
      </c>
      <c r="C26" s="303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3">
        <f>AVERAGE('A4 Exploitation'!D549,'A4 Technique'!D199)</f>
        <v>0</v>
      </c>
      <c r="C27" s="303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3">
        <f>AVERAGE('A5 Exploitation'!D549,'A5 Technique'!D199)</f>
        <v>0</v>
      </c>
      <c r="C28" s="303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3">
        <f>AVERAGE('A6 Exploitation'!D549,'A6 Technique'!D199)</f>
        <v>0</v>
      </c>
      <c r="C29" s="303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2" t="s">
        <v>334</v>
      </c>
      <c r="C33" s="302"/>
      <c r="D33" s="78"/>
      <c r="E33" s="78"/>
      <c r="F33" s="78"/>
      <c r="G33" s="78"/>
      <c r="H33" s="78"/>
      <c r="I33" s="78"/>
      <c r="J33" s="77" t="str">
        <f>D18</f>
        <v>Urbain Nord</v>
      </c>
    </row>
    <row r="34" spans="1:10" ht="33" customHeight="1" x14ac:dyDescent="0.25">
      <c r="A34" s="86" t="s">
        <v>328</v>
      </c>
      <c r="B34" s="303">
        <f>'A1 Exploitation'!D549</f>
        <v>0.96710526315789469</v>
      </c>
      <c r="C34" s="303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3">
        <f>'A2 Exploitation'!D549</f>
        <v>0</v>
      </c>
      <c r="C35" s="303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3">
        <f>'A3 Exploitation'!D549</f>
        <v>0</v>
      </c>
      <c r="C36" s="303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3">
        <f>'A4 Exploitation'!D549</f>
        <v>0</v>
      </c>
      <c r="C37" s="303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3">
        <f>'A5 Exploitation'!D549</f>
        <v>0</v>
      </c>
      <c r="C38" s="303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3">
        <f>'A6 Exploitation'!D549</f>
        <v>0</v>
      </c>
      <c r="C39" s="303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4" t="s">
        <v>335</v>
      </c>
      <c r="C42" s="304"/>
      <c r="D42" s="78"/>
      <c r="E42" s="78"/>
      <c r="F42" s="78"/>
      <c r="G42" s="78"/>
      <c r="H42" s="78"/>
      <c r="I42" s="78"/>
      <c r="J42" s="77" t="str">
        <f>D18</f>
        <v>Urbain Nord</v>
      </c>
    </row>
    <row r="43" spans="1:10" ht="33" customHeight="1" x14ac:dyDescent="0.25">
      <c r="A43" s="86" t="s">
        <v>328</v>
      </c>
      <c r="B43" s="303">
        <f>AVERAGE('A1 Exploitation'!D547, 'A1 Technique'!D197)</f>
        <v>0.9285714285714286</v>
      </c>
      <c r="C43" s="303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3" t="e">
        <f>AVERAGE('A2 Exploitation'!D547, 'A2 Technique'!D197)</f>
        <v>#DIV/0!</v>
      </c>
      <c r="C44" s="303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3" t="e">
        <f>AVERAGE('A3 Exploitation'!D547, 'A3 Technique'!D197)</f>
        <v>#DIV/0!</v>
      </c>
      <c r="C45" s="303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3" t="e">
        <f>AVERAGE('A4 Exploitation'!D547, 'A4 Technique'!D197)</f>
        <v>#DIV/0!</v>
      </c>
      <c r="C46" s="303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3" t="e">
        <f>AVERAGE('A5 Exploitation'!D547, 'A5 Technique'!D197)</f>
        <v>#DIV/0!</v>
      </c>
      <c r="C47" s="303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3" t="e">
        <f>AVERAGE('A6 Exploitation'!D547, 'A6 Technique'!D197)</f>
        <v>#DIV/0!</v>
      </c>
      <c r="C48" s="303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2" t="s">
        <v>336</v>
      </c>
      <c r="C51" s="302"/>
      <c r="D51" s="78"/>
      <c r="E51" s="78"/>
      <c r="F51" s="78"/>
      <c r="G51" s="78"/>
      <c r="H51" s="78"/>
      <c r="I51" s="78"/>
      <c r="J51" s="77" t="str">
        <f>D18</f>
        <v>Urbain Nord</v>
      </c>
    </row>
    <row r="52" spans="1:10" ht="33" customHeight="1" x14ac:dyDescent="0.25">
      <c r="A52" s="86" t="s">
        <v>328</v>
      </c>
      <c r="B52" s="305">
        <f>'A1 Exploitation'!D46</f>
        <v>0.9642857142857143</v>
      </c>
      <c r="C52" s="305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5">
        <f>'A2 Exploitation'!D46</f>
        <v>0</v>
      </c>
      <c r="C53" s="305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5">
        <f>'A3 Exploitation'!D46</f>
        <v>0</v>
      </c>
      <c r="C54" s="305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5">
        <f>'A4 Exploitation'!D46</f>
        <v>0</v>
      </c>
      <c r="C55" s="305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5">
        <f>'A5 Exploitation'!D46</f>
        <v>0</v>
      </c>
      <c r="C56" s="305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5">
        <f>'A6 Exploitation'!D46</f>
        <v>0</v>
      </c>
      <c r="C57" s="305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2" t="s">
        <v>337</v>
      </c>
      <c r="C60" s="302"/>
      <c r="D60" s="78"/>
      <c r="E60" s="78"/>
      <c r="F60" s="78"/>
      <c r="G60" s="78"/>
      <c r="H60" s="78"/>
      <c r="I60" s="78"/>
      <c r="J60" s="77" t="str">
        <f>D18</f>
        <v>Urbain Nord</v>
      </c>
    </row>
    <row r="61" spans="1:10" ht="33" customHeight="1" x14ac:dyDescent="0.25">
      <c r="A61" s="86" t="s">
        <v>328</v>
      </c>
      <c r="B61" s="303">
        <f>'A1 Exploitation'!D103</f>
        <v>0.98611111111111116</v>
      </c>
      <c r="C61" s="303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3">
        <f>'A2 Exploitation'!D103</f>
        <v>0</v>
      </c>
      <c r="C62" s="303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3">
        <f>'A3 Exploitation'!D103</f>
        <v>0</v>
      </c>
      <c r="C63" s="303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3">
        <f>'A4 Exploitation'!D103</f>
        <v>0</v>
      </c>
      <c r="C64" s="303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3">
        <f>'A5 Exploitation'!D103</f>
        <v>0</v>
      </c>
      <c r="C65" s="303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3">
        <f>'A6 Exploitation'!D103</f>
        <v>0</v>
      </c>
      <c r="C66" s="303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2" t="s">
        <v>338</v>
      </c>
      <c r="C69" s="302"/>
      <c r="D69" s="78"/>
      <c r="E69" s="78"/>
      <c r="F69" s="78"/>
      <c r="G69" s="78"/>
      <c r="H69" s="78"/>
      <c r="I69" s="78"/>
      <c r="J69" s="77" t="str">
        <f>D18</f>
        <v>Urbain Nord</v>
      </c>
    </row>
    <row r="70" spans="1:10" ht="33" customHeight="1" x14ac:dyDescent="0.25">
      <c r="A70" s="86" t="s">
        <v>328</v>
      </c>
      <c r="B70" s="303">
        <f>'A1 Exploitation'!D158</f>
        <v>0.94285714285714284</v>
      </c>
      <c r="C70" s="303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3">
        <f>'A2 Exploitation'!D158</f>
        <v>0</v>
      </c>
      <c r="C71" s="303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3">
        <f>'A3 Exploitation'!D158</f>
        <v>0</v>
      </c>
      <c r="C72" s="303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3">
        <f>'A4 Exploitation'!D158</f>
        <v>0</v>
      </c>
      <c r="C73" s="303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3">
        <f>'A5 Exploitation'!D158</f>
        <v>0</v>
      </c>
      <c r="C74" s="303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3">
        <f>'A6 Exploitation'!D158</f>
        <v>0</v>
      </c>
      <c r="C75" s="303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2" t="s">
        <v>339</v>
      </c>
      <c r="C78" s="302"/>
      <c r="D78" s="78"/>
      <c r="E78" s="78"/>
      <c r="F78" s="78"/>
      <c r="G78" s="78"/>
      <c r="H78" s="78"/>
      <c r="I78" s="78"/>
      <c r="J78" s="77" t="str">
        <f>D18</f>
        <v>Urbain Nord</v>
      </c>
    </row>
    <row r="79" spans="1:10" ht="33" customHeight="1" x14ac:dyDescent="0.25">
      <c r="A79" s="86" t="s">
        <v>328</v>
      </c>
      <c r="B79" s="303">
        <f>'A1 Exploitation'!D205</f>
        <v>0.9838709677419355</v>
      </c>
      <c r="C79" s="303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3">
        <f>'A2 Exploitation'!D205</f>
        <v>0</v>
      </c>
      <c r="C80" s="303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3">
        <f>'A3 Exploitation'!D205</f>
        <v>0</v>
      </c>
      <c r="C81" s="303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3">
        <f>'A4 Exploitation'!D205</f>
        <v>0</v>
      </c>
      <c r="C82" s="303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3">
        <f>'A5 Exploitation'!D205</f>
        <v>0</v>
      </c>
      <c r="C83" s="303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3">
        <f>'A6 Exploitation'!D205</f>
        <v>0</v>
      </c>
      <c r="C84" s="303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2" t="s">
        <v>340</v>
      </c>
      <c r="C87" s="302"/>
      <c r="D87" s="78"/>
      <c r="E87" s="78"/>
      <c r="F87" s="78"/>
      <c r="G87" s="78"/>
      <c r="H87" s="78"/>
      <c r="I87" s="78"/>
      <c r="J87" s="77" t="str">
        <f>D18</f>
        <v>Urbain Nord</v>
      </c>
    </row>
    <row r="88" spans="1:10" ht="33" customHeight="1" x14ac:dyDescent="0.25">
      <c r="A88" s="86" t="s">
        <v>328</v>
      </c>
      <c r="B88" s="303">
        <f>'A1 Exploitation'!D266</f>
        <v>0.84523809523809523</v>
      </c>
      <c r="C88" s="303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3">
        <f>'A2 Exploitation'!D266</f>
        <v>0</v>
      </c>
      <c r="C89" s="303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3">
        <f>'A3 Exploitation'!D266</f>
        <v>0</v>
      </c>
      <c r="C90" s="303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3">
        <f>'A4 Exploitation'!D266</f>
        <v>0</v>
      </c>
      <c r="C91" s="303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3">
        <f>'A5 Exploitation'!D266</f>
        <v>0</v>
      </c>
      <c r="C92" s="303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3">
        <f>'A6 Exploitation'!D266</f>
        <v>0</v>
      </c>
      <c r="C93" s="303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2" t="s">
        <v>341</v>
      </c>
      <c r="C96" s="302"/>
      <c r="D96" s="78"/>
      <c r="E96" s="78"/>
      <c r="F96" s="78"/>
      <c r="G96" s="78"/>
      <c r="H96" s="78"/>
      <c r="I96" s="78"/>
      <c r="J96" s="77" t="str">
        <f>D18</f>
        <v>Urbain Nord</v>
      </c>
    </row>
    <row r="97" spans="1:10" ht="33" customHeight="1" x14ac:dyDescent="0.25">
      <c r="A97" s="86" t="s">
        <v>328</v>
      </c>
      <c r="B97" s="303">
        <f>'A1 Exploitation'!D318</f>
        <v>1</v>
      </c>
      <c r="C97" s="303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3">
        <f>'A2 Exploitation'!D318</f>
        <v>0</v>
      </c>
      <c r="C98" s="303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3">
        <f>'A3 Exploitation'!D318</f>
        <v>0</v>
      </c>
      <c r="C99" s="303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3">
        <f>'A4 Exploitation'!D318</f>
        <v>0</v>
      </c>
      <c r="C100" s="303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3">
        <f>'A5 Exploitation'!D318</f>
        <v>0</v>
      </c>
      <c r="C101" s="303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3">
        <f>'A6 Exploitation'!D318</f>
        <v>0</v>
      </c>
      <c r="C102" s="303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2" t="s">
        <v>342</v>
      </c>
      <c r="C105" s="302"/>
      <c r="D105" s="78"/>
      <c r="E105" s="78"/>
      <c r="F105" s="78"/>
      <c r="G105" s="78"/>
      <c r="H105" s="78"/>
      <c r="I105" s="78"/>
      <c r="J105" s="77" t="str">
        <f>D18</f>
        <v>Urbain Nord</v>
      </c>
    </row>
    <row r="106" spans="1:10" ht="33" customHeight="1" x14ac:dyDescent="0.25">
      <c r="A106" s="86" t="s">
        <v>328</v>
      </c>
      <c r="B106" s="303">
        <f>'A1 Exploitation'!D358</f>
        <v>1</v>
      </c>
      <c r="C106" s="303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3">
        <f>'A2 Exploitation'!D358</f>
        <v>0</v>
      </c>
      <c r="C107" s="303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3">
        <f>'A3 Exploitation'!D358</f>
        <v>0</v>
      </c>
      <c r="C108" s="303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3">
        <f>'A4 Exploitation'!D358</f>
        <v>0</v>
      </c>
      <c r="C109" s="303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3">
        <f>'A5 Exploitation'!D358</f>
        <v>0</v>
      </c>
      <c r="C110" s="303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3">
        <f>'A6 Exploitation'!D358</f>
        <v>0</v>
      </c>
      <c r="C111" s="303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2" t="s">
        <v>343</v>
      </c>
      <c r="C114" s="302"/>
      <c r="D114" s="78"/>
      <c r="E114" s="78"/>
      <c r="F114" s="78"/>
      <c r="G114" s="78"/>
      <c r="H114" s="78"/>
      <c r="I114" s="78"/>
      <c r="J114" s="77" t="str">
        <f>D18</f>
        <v>Urbain Nord</v>
      </c>
    </row>
    <row r="115" spans="1:10" ht="33" customHeight="1" x14ac:dyDescent="0.25">
      <c r="A115" s="86" t="s">
        <v>328</v>
      </c>
      <c r="B115" s="303">
        <f>'A1 Exploitation'!D391</f>
        <v>1</v>
      </c>
      <c r="C115" s="303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3">
        <f>'A2 Exploitation'!D391</f>
        <v>0</v>
      </c>
      <c r="C116" s="303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3">
        <f>'A3 Exploitation'!D391</f>
        <v>0</v>
      </c>
      <c r="C117" s="303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3">
        <f>'A4 Exploitation'!D391</f>
        <v>0</v>
      </c>
      <c r="C118" s="303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3">
        <f>'A5 Exploitation'!D391</f>
        <v>0</v>
      </c>
      <c r="C119" s="303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3">
        <f>'A6 Exploitation'!D391</f>
        <v>0</v>
      </c>
      <c r="C120" s="303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2" t="s">
        <v>344</v>
      </c>
      <c r="C123" s="302"/>
      <c r="D123" s="78"/>
      <c r="E123" s="78"/>
      <c r="F123" s="78"/>
      <c r="G123" s="78"/>
      <c r="H123" s="78"/>
      <c r="I123" s="78"/>
      <c r="J123" s="77" t="str">
        <f>D18</f>
        <v>Urbain Nord</v>
      </c>
    </row>
    <row r="124" spans="1:10" ht="33" customHeight="1" x14ac:dyDescent="0.25">
      <c r="A124" s="86" t="s">
        <v>328</v>
      </c>
      <c r="B124" s="303">
        <f>'A1 Exploitation'!D444</f>
        <v>1</v>
      </c>
      <c r="C124" s="303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3">
        <f>'A2 Exploitation'!D444</f>
        <v>0</v>
      </c>
      <c r="C125" s="303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3">
        <f>'A3 Exploitation'!D444</f>
        <v>0</v>
      </c>
      <c r="C126" s="303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3">
        <f>'A4 Exploitation'!D444</f>
        <v>0</v>
      </c>
      <c r="C127" s="303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3">
        <f>'A5 Exploitation'!D444</f>
        <v>0</v>
      </c>
      <c r="C128" s="303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3">
        <f>'A6 Exploitation'!D444</f>
        <v>0</v>
      </c>
      <c r="C129" s="303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2" t="s">
        <v>345</v>
      </c>
      <c r="C132" s="302"/>
      <c r="D132" s="78"/>
      <c r="E132" s="78"/>
      <c r="F132" s="78"/>
      <c r="G132" s="78"/>
      <c r="H132" s="78"/>
      <c r="I132" s="78"/>
      <c r="J132" s="77" t="str">
        <f>D18</f>
        <v>Urbain Nord</v>
      </c>
    </row>
    <row r="133" spans="1:10" ht="33" customHeight="1" x14ac:dyDescent="0.25">
      <c r="A133" s="86" t="s">
        <v>328</v>
      </c>
      <c r="B133" s="303">
        <f>'A1 Exploitation'!D481</f>
        <v>1</v>
      </c>
      <c r="C133" s="303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3">
        <f>'A2 Exploitation'!D481</f>
        <v>0</v>
      </c>
      <c r="C134" s="303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3">
        <f>'A3 Exploitation'!D481</f>
        <v>0</v>
      </c>
      <c r="C135" s="303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3">
        <f>'A4 Exploitation'!D481</f>
        <v>0</v>
      </c>
      <c r="C136" s="303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3">
        <f>'A5 Exploitation'!D481</f>
        <v>0</v>
      </c>
      <c r="C137" s="303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3">
        <f>'A6 Exploitation'!D481</f>
        <v>0</v>
      </c>
      <c r="C138" s="303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2" t="s">
        <v>346</v>
      </c>
      <c r="C141" s="302"/>
      <c r="D141" s="78"/>
      <c r="E141" s="78"/>
      <c r="F141" s="78"/>
      <c r="G141" s="78"/>
      <c r="H141" s="78"/>
      <c r="I141" s="78"/>
      <c r="J141" s="77" t="str">
        <f>D18</f>
        <v>Urbain Nord</v>
      </c>
    </row>
    <row r="142" spans="1:10" ht="33" customHeight="1" x14ac:dyDescent="0.25">
      <c r="A142" s="86" t="s">
        <v>328</v>
      </c>
      <c r="B142" s="303">
        <f>'A1 Exploitation'!D503</f>
        <v>1</v>
      </c>
      <c r="C142" s="303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3">
        <f>'A2 Exploitation'!D503</f>
        <v>0</v>
      </c>
      <c r="C143" s="303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3">
        <f>'A3 Exploitation'!D503</f>
        <v>0</v>
      </c>
      <c r="C144" s="303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3">
        <f>'A4 Exploitation'!D503</f>
        <v>0</v>
      </c>
      <c r="C145" s="303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3">
        <f>'A5 Exploitation'!D503</f>
        <v>0</v>
      </c>
      <c r="C146" s="303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3">
        <f>'A6 Exploitation'!D503</f>
        <v>0</v>
      </c>
      <c r="C147" s="303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2" t="s">
        <v>347</v>
      </c>
      <c r="C150" s="302"/>
      <c r="D150" s="78"/>
      <c r="E150" s="78"/>
      <c r="F150" s="78"/>
      <c r="G150" s="78"/>
      <c r="H150" s="78"/>
      <c r="I150" s="78"/>
      <c r="J150" s="77" t="str">
        <f>D18</f>
        <v>Urbain Nord</v>
      </c>
    </row>
    <row r="151" spans="1:10" ht="33" customHeight="1" x14ac:dyDescent="0.25">
      <c r="A151" s="86" t="s">
        <v>328</v>
      </c>
      <c r="B151" s="303">
        <f>'A1 Exploitation'!D514</f>
        <v>1</v>
      </c>
      <c r="C151" s="303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3">
        <f>'A2 Exploitation'!D514</f>
        <v>0</v>
      </c>
      <c r="C152" s="303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3">
        <f>'A3 Exploitation'!D514</f>
        <v>0</v>
      </c>
      <c r="C153" s="303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3">
        <f>'A4 Exploitation'!D514</f>
        <v>0</v>
      </c>
      <c r="C154" s="303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3">
        <f>'A5 Exploitation'!D514</f>
        <v>0</v>
      </c>
      <c r="C155" s="303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3">
        <f>'A6 Exploitation'!D514</f>
        <v>0</v>
      </c>
      <c r="C156" s="303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6"/>
      <c r="C159" s="306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2" t="s">
        <v>348</v>
      </c>
      <c r="C160" s="302"/>
      <c r="D160" s="78"/>
      <c r="E160" s="78"/>
      <c r="F160" s="78"/>
      <c r="G160" s="78"/>
      <c r="H160" s="78"/>
      <c r="I160" s="78"/>
      <c r="J160" s="77" t="str">
        <f>D18</f>
        <v>Urbain Nord</v>
      </c>
    </row>
    <row r="161" spans="1:10" ht="33" customHeight="1" x14ac:dyDescent="0.25">
      <c r="A161" s="86" t="s">
        <v>328</v>
      </c>
      <c r="B161" s="303">
        <f>'A1 Exploitation'!D534</f>
        <v>1</v>
      </c>
      <c r="C161" s="303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3">
        <f>'A2 Exploitation'!D534</f>
        <v>0</v>
      </c>
      <c r="C162" s="303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3">
        <f>'A3 Exploitation'!D534</f>
        <v>0</v>
      </c>
      <c r="C163" s="303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3">
        <f>'A4 Exploitation'!D534</f>
        <v>0</v>
      </c>
      <c r="C164" s="303"/>
    </row>
    <row r="165" spans="1:10" ht="33" customHeight="1" x14ac:dyDescent="0.25">
      <c r="A165" s="85" t="s">
        <v>332</v>
      </c>
      <c r="B165" s="303">
        <f>'A5 Exploitation'!D534</f>
        <v>0</v>
      </c>
      <c r="C165" s="303"/>
    </row>
    <row r="166" spans="1:10" ht="18" x14ac:dyDescent="0.25">
      <c r="A166" s="85" t="s">
        <v>333</v>
      </c>
      <c r="B166" s="303">
        <f>'A6 Exploitation'!D534</f>
        <v>0</v>
      </c>
      <c r="C166" s="303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2" t="s">
        <v>349</v>
      </c>
      <c r="C169" s="302"/>
      <c r="J169" s="77" t="str">
        <f>D18</f>
        <v>Urbain Nord</v>
      </c>
    </row>
    <row r="170" spans="1:10" ht="33" customHeight="1" x14ac:dyDescent="0.25">
      <c r="A170" s="86" t="s">
        <v>328</v>
      </c>
      <c r="B170" s="303">
        <f>'A1 Exploitation'!D545</f>
        <v>1</v>
      </c>
      <c r="C170" s="303"/>
    </row>
    <row r="171" spans="1:10" ht="33" customHeight="1" x14ac:dyDescent="0.25">
      <c r="A171" s="85" t="s">
        <v>329</v>
      </c>
      <c r="B171" s="303">
        <f>'A2 Exploitation'!D545</f>
        <v>0</v>
      </c>
      <c r="C171" s="303"/>
    </row>
    <row r="172" spans="1:10" ht="33" customHeight="1" x14ac:dyDescent="0.25">
      <c r="A172" s="86" t="s">
        <v>330</v>
      </c>
      <c r="B172" s="303">
        <f>'A3 Exploitation'!D545</f>
        <v>0</v>
      </c>
      <c r="C172" s="303"/>
    </row>
    <row r="173" spans="1:10" ht="33" customHeight="1" x14ac:dyDescent="0.25">
      <c r="A173" s="86" t="s">
        <v>331</v>
      </c>
      <c r="B173" s="303">
        <f>'A4 Exploitation'!D545</f>
        <v>0</v>
      </c>
      <c r="C173" s="303"/>
    </row>
    <row r="174" spans="1:10" ht="33" customHeight="1" x14ac:dyDescent="0.25">
      <c r="A174" s="85" t="s">
        <v>332</v>
      </c>
      <c r="B174" s="303">
        <f>'A5 Exploitation'!D545</f>
        <v>0</v>
      </c>
      <c r="C174" s="303"/>
    </row>
    <row r="175" spans="1:10" ht="18" x14ac:dyDescent="0.25">
      <c r="A175" s="85" t="s">
        <v>333</v>
      </c>
      <c r="B175" s="303">
        <f>'A6 Exploitation'!D545</f>
        <v>0</v>
      </c>
      <c r="C175" s="303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2" t="s">
        <v>350</v>
      </c>
      <c r="C178" s="302"/>
      <c r="J178" s="77" t="str">
        <f>D18</f>
        <v>Urbain Nord</v>
      </c>
    </row>
    <row r="179" spans="1:10" ht="33" customHeight="1" x14ac:dyDescent="0.25">
      <c r="A179" s="86" t="s">
        <v>328</v>
      </c>
      <c r="B179" s="303">
        <f>'A1 Technique'!D199</f>
        <v>0.97844827586206895</v>
      </c>
      <c r="C179" s="303"/>
    </row>
    <row r="180" spans="1:10" ht="33" customHeight="1" x14ac:dyDescent="0.25">
      <c r="A180" s="85" t="s">
        <v>329</v>
      </c>
      <c r="B180" s="303">
        <f>'A2 Technique'!D199</f>
        <v>0</v>
      </c>
      <c r="C180" s="303"/>
    </row>
    <row r="181" spans="1:10" ht="33" customHeight="1" x14ac:dyDescent="0.25">
      <c r="A181" s="86" t="s">
        <v>330</v>
      </c>
      <c r="B181" s="303">
        <f>'A3 Technique'!D199</f>
        <v>0</v>
      </c>
      <c r="C181" s="303"/>
    </row>
    <row r="182" spans="1:10" ht="33" customHeight="1" x14ac:dyDescent="0.25">
      <c r="A182" s="86" t="s">
        <v>331</v>
      </c>
      <c r="B182" s="303">
        <f>'A4 Technique'!D199</f>
        <v>0</v>
      </c>
      <c r="C182" s="303"/>
    </row>
    <row r="183" spans="1:10" ht="33" customHeight="1" x14ac:dyDescent="0.25">
      <c r="A183" s="85" t="s">
        <v>332</v>
      </c>
      <c r="B183" s="303">
        <f>'A5 Technique'!D199</f>
        <v>0</v>
      </c>
      <c r="C183" s="303"/>
    </row>
    <row r="184" spans="1:10" ht="18" x14ac:dyDescent="0.25">
      <c r="A184" s="85" t="s">
        <v>333</v>
      </c>
      <c r="B184" s="303">
        <f>'A6 Technique'!D199</f>
        <v>0</v>
      </c>
      <c r="C184" s="30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Urbain Nord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/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/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/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'A5 Exploitation'!A8:F8</f>
        <v>Urbain Nord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>
        <f>'A5 Exploitation'!B9:F9</f>
        <v>0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>
        <f>'A5 Exploitation'!B10:F10</f>
        <v>0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'A5 Exploitation'!B11:F11</f>
        <v>0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Urbain Nord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/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/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/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'A6 Exploitation'!A8:F8</f>
        <v>Urbain Nord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>
        <f>'A6 Exploitation'!B9:F9</f>
        <v>0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>
        <f>'A6 Exploitation'!B10:F10</f>
        <v>0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'A6 Exploitation'!B11:F11</f>
        <v>0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77" zoomScale="84" zoomScaleSheetLayoutView="84" workbookViewId="0">
      <selection activeCell="D472" sqref="D472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Urbain Nord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 t="s">
        <v>408</v>
      </c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 t="s">
        <v>409</v>
      </c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>
        <v>43187</v>
      </c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0.96710526315789469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43187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412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27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0.9642857142857143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43187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1</v>
      </c>
      <c r="C93" s="130"/>
      <c r="D93" s="129" t="s">
        <v>418</v>
      </c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0.98611111111111116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43187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66" x14ac:dyDescent="0.3">
      <c r="A125" s="209" t="s">
        <v>159</v>
      </c>
      <c r="B125" s="130">
        <v>1</v>
      </c>
      <c r="C125" s="280" t="str">
        <f>IF(B125=0, -5, "0")</f>
        <v>0</v>
      </c>
      <c r="D125" s="226" t="s">
        <v>421</v>
      </c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1</v>
      </c>
      <c r="C129" s="291" t="str">
        <f>IF(B129=0, -5, "0")</f>
        <v>0</v>
      </c>
      <c r="D129" s="116" t="s">
        <v>420</v>
      </c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1</v>
      </c>
      <c r="C146" s="150"/>
      <c r="D146" s="297" t="s">
        <v>414</v>
      </c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1</v>
      </c>
      <c r="C153" s="140"/>
      <c r="D153" s="251">
        <v>0.5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0.94285714285714284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43187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66" x14ac:dyDescent="0.3">
      <c r="A184" s="210" t="s">
        <v>363</v>
      </c>
      <c r="B184" s="130">
        <v>1</v>
      </c>
      <c r="C184" s="150" t="str">
        <f>IF(B184=0, -5, "0")</f>
        <v>0</v>
      </c>
      <c r="D184" s="157" t="s">
        <v>423</v>
      </c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47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0.97916666666666663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61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0.9838709677419355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43187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x14ac:dyDescent="0.3">
      <c r="A218" s="10" t="s">
        <v>142</v>
      </c>
      <c r="B218" s="130">
        <v>2</v>
      </c>
      <c r="C218" s="130"/>
      <c r="D218" s="122" t="s">
        <v>415</v>
      </c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0</v>
      </c>
      <c r="C226" s="130"/>
      <c r="D226" s="95" t="s">
        <v>426</v>
      </c>
      <c r="E226" s="106"/>
      <c r="F226" s="204"/>
      <c r="G226" s="127"/>
    </row>
    <row r="227" spans="1:7" ht="99" x14ac:dyDescent="0.3">
      <c r="A227" s="208" t="s">
        <v>314</v>
      </c>
      <c r="B227" s="130">
        <v>0</v>
      </c>
      <c r="C227" s="150">
        <f>IF(B227=0, -5, "0")</f>
        <v>-5</v>
      </c>
      <c r="D227" s="95" t="s">
        <v>416</v>
      </c>
      <c r="E227" s="94" t="s">
        <v>417</v>
      </c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425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26</v>
      </c>
    </row>
    <row r="245" spans="1:7" x14ac:dyDescent="0.3">
      <c r="A245" s="5" t="s">
        <v>35</v>
      </c>
      <c r="B245" s="132"/>
      <c r="C245" s="133"/>
      <c r="D245" s="134">
        <f>D244/(COUNT(B226:C243)*2)</f>
        <v>0.68421052631578949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33" x14ac:dyDescent="0.3">
      <c r="A253" s="4" t="s">
        <v>224</v>
      </c>
      <c r="B253" s="130">
        <v>1</v>
      </c>
      <c r="C253" s="130"/>
      <c r="D253" s="129" t="s">
        <v>427</v>
      </c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0.84523809523809523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43187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43187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43187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410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43187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2</v>
      </c>
      <c r="C438" s="150" t="str">
        <f>IF(B438=0, -5, "0")</f>
        <v>0</v>
      </c>
      <c r="D438" s="129" t="s">
        <v>431</v>
      </c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43187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43187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43187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43187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43187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0.9285714285714286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0.96710526315789469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0" zoomScale="64" zoomScaleNormal="90" zoomScaleSheetLayoutView="64" workbookViewId="0">
      <selection activeCell="D192" sqref="D19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'A1 Exploitation'!A8:F8</f>
        <v>Urbain Nord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 t="str">
        <f>'A1 Exploitation'!B9:F9</f>
        <v>Dr Hend KAMOUN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 t="str">
        <f>'A1 Exploitation'!B10:F10</f>
        <v>Chefs rayons et directeur magasin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'A1 Exploitation'!B11:F11</f>
        <v>43187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0.97844827586206895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413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0">
        <f>SUM(B17:C21)</f>
        <v>9</v>
      </c>
    </row>
    <row r="23" spans="1:7" x14ac:dyDescent="0.3">
      <c r="A23" s="336" t="s">
        <v>295</v>
      </c>
      <c r="B23" s="337"/>
      <c r="C23" s="338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12</v>
      </c>
    </row>
    <row r="34" spans="1:7" x14ac:dyDescent="0.3">
      <c r="A34" s="336" t="s">
        <v>295</v>
      </c>
      <c r="B34" s="337"/>
      <c r="C34" s="33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10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8">
        <v>0.43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12</v>
      </c>
    </row>
    <row r="53" spans="1:7" x14ac:dyDescent="0.3">
      <c r="A53" s="336" t="s">
        <v>295</v>
      </c>
      <c r="B53" s="337"/>
      <c r="C53" s="338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433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432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13</v>
      </c>
    </row>
    <row r="64" spans="1:7" x14ac:dyDescent="0.3">
      <c r="A64" s="336" t="s">
        <v>295</v>
      </c>
      <c r="B64" s="337"/>
      <c r="C64" s="338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34.5" x14ac:dyDescent="0.4">
      <c r="A73" s="17" t="s">
        <v>94</v>
      </c>
      <c r="B73" s="100">
        <v>1</v>
      </c>
      <c r="C73" s="101"/>
      <c r="D73" s="95" t="s">
        <v>419</v>
      </c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112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27</v>
      </c>
    </row>
    <row r="85" spans="1:7" x14ac:dyDescent="0.3">
      <c r="A85" s="336" t="s">
        <v>295</v>
      </c>
      <c r="B85" s="337"/>
      <c r="C85" s="338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422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28</v>
      </c>
    </row>
    <row r="103" spans="1:7" x14ac:dyDescent="0.3">
      <c r="A103" s="336" t="s">
        <v>295</v>
      </c>
      <c r="B103" s="337"/>
      <c r="C103" s="338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424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47.25" x14ac:dyDescent="0.4">
      <c r="A126" s="17" t="s">
        <v>292</v>
      </c>
      <c r="B126" s="111">
        <v>1</v>
      </c>
      <c r="C126" s="101"/>
      <c r="D126" s="107" t="s">
        <v>429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428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21</v>
      </c>
    </row>
    <row r="134" spans="1:7" x14ac:dyDescent="0.3">
      <c r="A134" s="336" t="s">
        <v>295</v>
      </c>
      <c r="B134" s="337"/>
      <c r="C134" s="338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293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430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24</v>
      </c>
    </row>
    <row r="150" spans="1:7" x14ac:dyDescent="0.3">
      <c r="A150" s="336" t="s">
        <v>295</v>
      </c>
      <c r="B150" s="337"/>
      <c r="C150" s="338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0">
        <f>SUM(B153:C160)</f>
        <v>16</v>
      </c>
    </row>
    <row r="162" spans="1:7" x14ac:dyDescent="0.3">
      <c r="A162" s="336" t="s">
        <v>295</v>
      </c>
      <c r="B162" s="337"/>
      <c r="C162" s="338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8</v>
      </c>
    </row>
    <row r="170" spans="1:7" x14ac:dyDescent="0.3">
      <c r="A170" s="336" t="s">
        <v>295</v>
      </c>
      <c r="B170" s="337"/>
      <c r="C170" s="338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8</v>
      </c>
    </row>
    <row r="178" spans="1:7" x14ac:dyDescent="0.3">
      <c r="A178" s="336" t="s">
        <v>295</v>
      </c>
      <c r="B178" s="337"/>
      <c r="C178" s="338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10</v>
      </c>
    </row>
    <row r="187" spans="1:7" x14ac:dyDescent="0.3">
      <c r="A187" s="336" t="s">
        <v>295</v>
      </c>
      <c r="B187" s="337"/>
      <c r="C187" s="338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433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7</v>
      </c>
    </row>
    <row r="195" spans="1:6" x14ac:dyDescent="0.3">
      <c r="A195" s="336" t="s">
        <v>295</v>
      </c>
      <c r="B195" s="337"/>
      <c r="C195" s="338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227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0.97844827586206895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Urbain Nord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/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/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/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50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50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50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'A2 Exploitation'!A8:F8</f>
        <v>Urbain Nord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>
        <f>'A2 Exploitation'!B9:F9</f>
        <v>0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>
        <f>'A2 Exploitation'!B10:F10</f>
        <v>0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'A2 Exploitation'!B11:F11</f>
        <v>0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0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0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Urbain Nord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/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/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/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'A3 Exploitation'!A8:F8</f>
        <v>Urbain Nord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>
        <f>'A3 Exploitation'!B9:F9</f>
        <v>0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>
        <f>'A3 Exploitation'!B10:F10</f>
        <v>0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'A3 Exploitation'!B11:F11</f>
        <v>0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92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91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91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91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91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91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91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91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91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92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91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91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91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Urbain Nord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/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/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/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e">
        <f>#REF!</f>
        <v>#REF!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>
        <f>'A4 Exploitation'!B9:F9</f>
        <v>0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>
        <f>'A4 Exploitation'!B10:F10</f>
        <v>0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'A4 Exploitation'!A8:F8</f>
        <v>0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45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4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4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4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4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4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4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4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4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45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4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4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4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2018-02-22T14:54:44Z</cp:lastPrinted>
  <dcterms:created xsi:type="dcterms:W3CDTF">2015-10-03T07:44:26Z</dcterms:created>
  <dcterms:modified xsi:type="dcterms:W3CDTF">2018-04-07T09:20:41Z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