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com:2078/UHD/UHD/Audits magasins UHD/Market/CM Bouhmel/2018/mars 18/"/>
    </mc:Choice>
  </mc:AlternateContent>
  <bookViews>
    <workbookView xWindow="0" yWindow="0" windowWidth="10650" windowHeight="3750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/>
  <c r="D476" i="43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B476" i="33"/>
  <c r="B476" i="43"/>
  <c r="D477" i="43" s="1"/>
  <c r="D476" i="40"/>
  <c r="B476" i="40" s="1"/>
  <c r="D222" i="40"/>
  <c r="D223" i="40" s="1"/>
  <c r="D25" i="40"/>
  <c r="D26" i="40" s="1"/>
  <c r="D476" i="38"/>
  <c r="B476" i="38" s="1"/>
  <c r="D477" i="38" s="1"/>
  <c r="D285" i="38"/>
  <c r="D286" i="38" s="1"/>
  <c r="D25" i="38"/>
  <c r="D26" i="38" s="1"/>
  <c r="D493" i="31"/>
  <c r="D494" i="31" s="1"/>
  <c r="D476" i="31"/>
  <c r="B476" i="31" s="1"/>
  <c r="D222" i="31"/>
  <c r="D223" i="31" s="1"/>
  <c r="D25" i="31"/>
  <c r="D26" i="31" s="1"/>
  <c r="D476" i="33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D543" i="40" s="1"/>
  <c r="B543" i="40" s="1"/>
  <c r="D544" i="40" s="1"/>
  <c r="F532" i="40"/>
  <c r="D532" i="40" s="1"/>
  <c r="B532" i="40" s="1"/>
  <c r="D533" i="40" s="1"/>
  <c r="D534" i="40" s="1"/>
  <c r="E532" i="40"/>
  <c r="F512" i="40"/>
  <c r="E512" i="40"/>
  <c r="D512" i="40" s="1"/>
  <c r="F498" i="40"/>
  <c r="E498" i="40"/>
  <c r="F476" i="40"/>
  <c r="E476" i="40"/>
  <c r="F439" i="40"/>
  <c r="D439" i="40" s="1"/>
  <c r="B439" i="40" s="1"/>
  <c r="E439" i="40"/>
  <c r="F386" i="40"/>
  <c r="E386" i="40"/>
  <c r="D386" i="40" s="1"/>
  <c r="B386" i="40" s="1"/>
  <c r="D387" i="40" s="1"/>
  <c r="F353" i="40"/>
  <c r="E353" i="40"/>
  <c r="F313" i="40"/>
  <c r="E313" i="40"/>
  <c r="D313" i="40" s="1"/>
  <c r="B313" i="40" s="1"/>
  <c r="D314" i="40" s="1"/>
  <c r="F261" i="40"/>
  <c r="D261" i="40" s="1"/>
  <c r="B261" i="40" s="1"/>
  <c r="E261" i="40"/>
  <c r="F200" i="40"/>
  <c r="E200" i="40"/>
  <c r="D200" i="40" s="1"/>
  <c r="B200" i="40" s="1"/>
  <c r="F153" i="40"/>
  <c r="E153" i="40"/>
  <c r="F99" i="40"/>
  <c r="E99" i="40"/>
  <c r="D99" i="40" s="1"/>
  <c r="B99" i="40" s="1"/>
  <c r="D100" i="40" s="1"/>
  <c r="D101" i="40" s="1"/>
  <c r="F41" i="40"/>
  <c r="E41" i="40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D543" i="38" s="1"/>
  <c r="B543" i="38" s="1"/>
  <c r="D544" i="38" s="1"/>
  <c r="F532" i="38"/>
  <c r="E532" i="38"/>
  <c r="D532" i="38" s="1"/>
  <c r="B532" i="38" s="1"/>
  <c r="D533" i="38" s="1"/>
  <c r="D534" i="38" s="1"/>
  <c r="F512" i="38"/>
  <c r="E512" i="38"/>
  <c r="D512" i="38" s="1"/>
  <c r="F498" i="38"/>
  <c r="E498" i="38"/>
  <c r="D498" i="38" s="1"/>
  <c r="B498" i="38" s="1"/>
  <c r="D499" i="38" s="1"/>
  <c r="F476" i="38"/>
  <c r="E476" i="38"/>
  <c r="F439" i="38"/>
  <c r="E439" i="38"/>
  <c r="D439" i="38" s="1"/>
  <c r="F386" i="38"/>
  <c r="E386" i="38"/>
  <c r="D386" i="38" s="1"/>
  <c r="B386" i="38" s="1"/>
  <c r="D387" i="38" s="1"/>
  <c r="F353" i="38"/>
  <c r="E353" i="38"/>
  <c r="D353" i="38" s="1"/>
  <c r="B353" i="38" s="1"/>
  <c r="D354" i="38" s="1"/>
  <c r="F313" i="38"/>
  <c r="E313" i="38"/>
  <c r="D313" i="38" s="1"/>
  <c r="B313" i="38" s="1"/>
  <c r="D314" i="38" s="1"/>
  <c r="F261" i="38"/>
  <c r="E261" i="38"/>
  <c r="D261" i="38" s="1"/>
  <c r="B261" i="38" s="1"/>
  <c r="F200" i="38"/>
  <c r="E200" i="38"/>
  <c r="D200" i="38" s="1"/>
  <c r="B200" i="38" s="1"/>
  <c r="F153" i="38"/>
  <c r="E153" i="38"/>
  <c r="D153" i="38" s="1"/>
  <c r="B153" i="38" s="1"/>
  <c r="D154" i="38" s="1"/>
  <c r="F99" i="38"/>
  <c r="E99" i="38"/>
  <c r="D99" i="38" s="1"/>
  <c r="F41" i="38"/>
  <c r="E41" i="38"/>
  <c r="D41" i="38" s="1"/>
  <c r="B41" i="38" s="1"/>
  <c r="D42" i="38" s="1"/>
  <c r="D45" i="38" s="1"/>
  <c r="D46" i="38" s="1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D543" i="33" s="1"/>
  <c r="B543" i="33" s="1"/>
  <c r="D544" i="33" s="1"/>
  <c r="F532" i="33"/>
  <c r="E532" i="33"/>
  <c r="D532" i="33" s="1"/>
  <c r="B532" i="33" s="1"/>
  <c r="D533" i="33" s="1"/>
  <c r="D534" i="33" s="1"/>
  <c r="F512" i="33"/>
  <c r="E512" i="33"/>
  <c r="D512" i="33" s="1"/>
  <c r="B512" i="33" s="1"/>
  <c r="D513" i="33" s="1"/>
  <c r="D514" i="33" s="1"/>
  <c r="F498" i="33"/>
  <c r="E498" i="33"/>
  <c r="D498" i="33" s="1"/>
  <c r="B498" i="33" s="1"/>
  <c r="D499" i="33" s="1"/>
  <c r="F476" i="33"/>
  <c r="E476" i="33"/>
  <c r="F439" i="33"/>
  <c r="E439" i="33"/>
  <c r="D439" i="33" s="1"/>
  <c r="B439" i="33" s="1"/>
  <c r="D440" i="33" s="1"/>
  <c r="F386" i="33"/>
  <c r="E386" i="33"/>
  <c r="D386" i="33" s="1"/>
  <c r="B386" i="33" s="1"/>
  <c r="D387" i="33" s="1"/>
  <c r="F353" i="33"/>
  <c r="E353" i="33"/>
  <c r="D353" i="33" s="1"/>
  <c r="B353" i="33" s="1"/>
  <c r="D354" i="33" s="1"/>
  <c r="F313" i="33"/>
  <c r="E313" i="33"/>
  <c r="D313" i="33" s="1"/>
  <c r="B313" i="33" s="1"/>
  <c r="F261" i="33"/>
  <c r="E261" i="33"/>
  <c r="D261" i="33" s="1"/>
  <c r="B261" i="33" s="1"/>
  <c r="D262" i="33" s="1"/>
  <c r="F200" i="33"/>
  <c r="E200" i="33"/>
  <c r="D200" i="33" s="1"/>
  <c r="B200" i="33" s="1"/>
  <c r="D201" i="33" s="1"/>
  <c r="F153" i="33"/>
  <c r="E153" i="33"/>
  <c r="D153" i="33" s="1"/>
  <c r="B153" i="33" s="1"/>
  <c r="F99" i="33"/>
  <c r="E99" i="33"/>
  <c r="D99" i="33" s="1"/>
  <c r="F41" i="33"/>
  <c r="E41" i="33"/>
  <c r="D41" i="33" s="1"/>
  <c r="B41" i="33" s="1"/>
  <c r="D42" i="33" s="1"/>
  <c r="F200" i="43"/>
  <c r="F153" i="43"/>
  <c r="F99" i="43"/>
  <c r="F41" i="43"/>
  <c r="F543" i="43"/>
  <c r="E543" i="43"/>
  <c r="D543" i="43" s="1"/>
  <c r="B543" i="43" s="1"/>
  <c r="D544" i="43" s="1"/>
  <c r="E532" i="43"/>
  <c r="F532" i="43"/>
  <c r="F512" i="43"/>
  <c r="E512" i="43"/>
  <c r="D512" i="43" s="1"/>
  <c r="B512" i="43" s="1"/>
  <c r="D513" i="43" s="1"/>
  <c r="D514" i="43" s="1"/>
  <c r="B152" i="29" s="1"/>
  <c r="F498" i="43"/>
  <c r="E498" i="43"/>
  <c r="D498" i="43" s="1"/>
  <c r="B498" i="43" s="1"/>
  <c r="D499" i="43" s="1"/>
  <c r="F476" i="43"/>
  <c r="E476" i="43"/>
  <c r="F439" i="43"/>
  <c r="E439" i="43"/>
  <c r="D439" i="43" s="1"/>
  <c r="B439" i="43" s="1"/>
  <c r="D440" i="43" s="1"/>
  <c r="F386" i="43"/>
  <c r="E386" i="43"/>
  <c r="D386" i="43" s="1"/>
  <c r="B386" i="43" s="1"/>
  <c r="D387" i="43" s="1"/>
  <c r="F353" i="43"/>
  <c r="E353" i="43"/>
  <c r="D353" i="43" s="1"/>
  <c r="F313" i="43"/>
  <c r="E313" i="43"/>
  <c r="D313" i="43" s="1"/>
  <c r="B313" i="43" s="1"/>
  <c r="D314" i="43" s="1"/>
  <c r="F261" i="43"/>
  <c r="E261" i="43"/>
  <c r="D261" i="43" s="1"/>
  <c r="B261" i="43" s="1"/>
  <c r="D262" i="43" s="1"/>
  <c r="E200" i="43"/>
  <c r="D200" i="43" s="1"/>
  <c r="B200" i="43" s="1"/>
  <c r="D201" i="43" s="1"/>
  <c r="E153" i="43"/>
  <c r="D153" i="43" s="1"/>
  <c r="B153" i="43" s="1"/>
  <c r="D154" i="43" s="1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41" i="40" l="1"/>
  <c r="D153" i="40"/>
  <c r="B153" i="40" s="1"/>
  <c r="D154" i="40" s="1"/>
  <c r="D353" i="40"/>
  <c r="B353" i="40" s="1"/>
  <c r="D354" i="40" s="1"/>
  <c r="D498" i="40"/>
  <c r="B498" i="40" s="1"/>
  <c r="D499" i="40" s="1"/>
  <c r="D502" i="40" s="1"/>
  <c r="D503" i="40" s="1"/>
  <c r="B41" i="40"/>
  <c r="D42" i="40" s="1"/>
  <c r="D45" i="40" s="1"/>
  <c r="D46" i="40" s="1"/>
  <c r="D547" i="38"/>
  <c r="B99" i="38"/>
  <c r="D100" i="38" s="1"/>
  <c r="D101" i="38" s="1"/>
  <c r="B512" i="38"/>
  <c r="D513" i="38" s="1"/>
  <c r="D514" i="38" s="1"/>
  <c r="B512" i="40"/>
  <c r="D513" i="40" s="1"/>
  <c r="D514" i="40" s="1"/>
  <c r="B99" i="33"/>
  <c r="D100" i="33" s="1"/>
  <c r="B439" i="38"/>
  <c r="D440" i="38" s="1"/>
  <c r="D441" i="38" s="1"/>
  <c r="D41" i="43"/>
  <c r="D532" i="43"/>
  <c r="B532" i="43" s="1"/>
  <c r="D533" i="43" s="1"/>
  <c r="D534" i="43" s="1"/>
  <c r="B162" i="29" s="1"/>
  <c r="D547" i="33"/>
  <c r="D155" i="43"/>
  <c r="D157" i="43"/>
  <c r="D158" i="43" s="1"/>
  <c r="D390" i="43"/>
  <c r="D391" i="43" s="1"/>
  <c r="D388" i="43"/>
  <c r="D202" i="43"/>
  <c r="D204" i="43"/>
  <c r="D205" i="43" s="1"/>
  <c r="D443" i="43"/>
  <c r="D444" i="43" s="1"/>
  <c r="D441" i="43"/>
  <c r="D265" i="43"/>
  <c r="D266" i="43" s="1"/>
  <c r="D263" i="43"/>
  <c r="D478" i="43"/>
  <c r="D480" i="43"/>
  <c r="D481" i="43" s="1"/>
  <c r="D545" i="43"/>
  <c r="B171" i="29" s="1"/>
  <c r="D101" i="43"/>
  <c r="D102" i="43"/>
  <c r="D103" i="43" s="1"/>
  <c r="D315" i="43"/>
  <c r="D317" i="43"/>
  <c r="D318" i="43" s="1"/>
  <c r="D500" i="43"/>
  <c r="D502" i="43"/>
  <c r="D503" i="43" s="1"/>
  <c r="B143" i="29" s="1"/>
  <c r="D357" i="33"/>
  <c r="D358" i="33" s="1"/>
  <c r="D45" i="33"/>
  <c r="D46" i="33" s="1"/>
  <c r="D502" i="33"/>
  <c r="D503" i="33" s="1"/>
  <c r="D357" i="40"/>
  <c r="D358" i="40" s="1"/>
  <c r="D440" i="40"/>
  <c r="D443" i="40" s="1"/>
  <c r="D444" i="40" s="1"/>
  <c r="D201" i="40"/>
  <c r="D202" i="40" s="1"/>
  <c r="D262" i="40"/>
  <c r="D265" i="40" s="1"/>
  <c r="D266" i="40" s="1"/>
  <c r="D502" i="38"/>
  <c r="D503" i="38" s="1"/>
  <c r="D357" i="38"/>
  <c r="D358" i="38" s="1"/>
  <c r="D201" i="38"/>
  <c r="D202" i="38" s="1"/>
  <c r="D262" i="38"/>
  <c r="D265" i="38" s="1"/>
  <c r="D266" i="38" s="1"/>
  <c r="D477" i="31"/>
  <c r="D478" i="31" s="1"/>
  <c r="D314" i="33"/>
  <c r="D315" i="33" s="1"/>
  <c r="D154" i="33"/>
  <c r="D157" i="33" s="1"/>
  <c r="D158" i="33" s="1"/>
  <c r="D477" i="33"/>
  <c r="D480" i="33" s="1"/>
  <c r="D481" i="33" s="1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317" i="40"/>
  <c r="D318" i="40" s="1"/>
  <c r="D315" i="40"/>
  <c r="D355" i="40"/>
  <c r="D43" i="40"/>
  <c r="D85" i="40"/>
  <c r="D173" i="40"/>
  <c r="D388" i="38"/>
  <c r="D390" i="38"/>
  <c r="D391" i="38" s="1"/>
  <c r="D545" i="38"/>
  <c r="D263" i="38"/>
  <c r="D155" i="38"/>
  <c r="D157" i="38"/>
  <c r="D158" i="38" s="1"/>
  <c r="D480" i="38"/>
  <c r="D481" i="38" s="1"/>
  <c r="D478" i="38"/>
  <c r="D317" i="38"/>
  <c r="D318" i="38" s="1"/>
  <c r="D315" i="38"/>
  <c r="D43" i="38"/>
  <c r="D355" i="38"/>
  <c r="D500" i="38"/>
  <c r="D85" i="38"/>
  <c r="D173" i="38"/>
  <c r="D480" i="31"/>
  <c r="D481" i="31" s="1"/>
  <c r="D85" i="31"/>
  <c r="D173" i="31"/>
  <c r="D263" i="33"/>
  <c r="D265" i="33"/>
  <c r="D266" i="33" s="1"/>
  <c r="D388" i="33"/>
  <c r="D390" i="33"/>
  <c r="D391" i="33" s="1"/>
  <c r="D317" i="33"/>
  <c r="D318" i="33" s="1"/>
  <c r="D204" i="33"/>
  <c r="D205" i="33" s="1"/>
  <c r="D202" i="33"/>
  <c r="D441" i="33"/>
  <c r="D443" i="33"/>
  <c r="D444" i="33" s="1"/>
  <c r="B126" i="29" s="1"/>
  <c r="D545" i="33"/>
  <c r="D43" i="33"/>
  <c r="D355" i="33"/>
  <c r="D500" i="33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478" i="33" l="1"/>
  <c r="D102" i="38"/>
  <c r="D103" i="38" s="1"/>
  <c r="D500" i="40"/>
  <c r="D263" i="40"/>
  <c r="D547" i="40"/>
  <c r="D102" i="33"/>
  <c r="D103" i="33" s="1"/>
  <c r="D101" i="33"/>
  <c r="D547" i="43"/>
  <c r="D443" i="38"/>
  <c r="D444" i="38" s="1"/>
  <c r="B41" i="43"/>
  <c r="D42" i="43" s="1"/>
  <c r="D441" i="40"/>
  <c r="D355" i="43"/>
  <c r="D357" i="43"/>
  <c r="D358" i="43" s="1"/>
  <c r="B107" i="29" s="1"/>
  <c r="D155" i="33"/>
  <c r="B44" i="29"/>
  <c r="D204" i="40"/>
  <c r="D205" i="40" s="1"/>
  <c r="D204" i="38"/>
  <c r="D205" i="38" s="1"/>
  <c r="B71" i="29"/>
  <c r="D222" i="36"/>
  <c r="D223" i="36" s="1"/>
  <c r="D100" i="36"/>
  <c r="D101" i="36" s="1"/>
  <c r="D548" i="33"/>
  <c r="D549" i="33" s="1"/>
  <c r="B116" i="29"/>
  <c r="B80" i="29"/>
  <c r="B62" i="29"/>
  <c r="B134" i="29"/>
  <c r="B125" i="29"/>
  <c r="B98" i="29"/>
  <c r="B89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102" i="39" l="1"/>
  <c r="D103" i="39" s="1"/>
  <c r="D63" i="39"/>
  <c r="D64" i="39" s="1"/>
  <c r="D84" i="41"/>
  <c r="D85" i="41" s="1"/>
  <c r="D102" i="41"/>
  <c r="D103" i="41" s="1"/>
  <c r="D118" i="41"/>
  <c r="D119" i="41" s="1"/>
  <c r="D149" i="41"/>
  <c r="D150" i="41" s="1"/>
  <c r="D161" i="39"/>
  <c r="D162" i="39" s="1"/>
  <c r="D63" i="41"/>
  <c r="D64" i="41" s="1"/>
  <c r="D161" i="41"/>
  <c r="D162" i="41" s="1"/>
  <c r="D118" i="39"/>
  <c r="D119" i="39" s="1"/>
  <c r="D84" i="39"/>
  <c r="D85" i="39" s="1"/>
  <c r="D133" i="39"/>
  <c r="D134" i="39" s="1"/>
  <c r="D149" i="39"/>
  <c r="D150" i="39" s="1"/>
  <c r="D133" i="41"/>
  <c r="D134" i="41" s="1"/>
  <c r="D43" i="43"/>
  <c r="D45" i="43"/>
  <c r="D46" i="43" s="1"/>
  <c r="D548" i="40"/>
  <c r="D549" i="40" s="1"/>
  <c r="D548" i="38"/>
  <c r="D549" i="38" s="1"/>
  <c r="B53" i="29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198" i="39" l="1"/>
  <c r="D199" i="39" s="1"/>
  <c r="D198" i="41"/>
  <c r="D199" i="41" s="1"/>
  <c r="D548" i="43"/>
  <c r="D549" i="43" s="1"/>
  <c r="B35" i="29" s="1"/>
  <c r="B128" i="29"/>
  <c r="B101" i="29"/>
  <c r="B11" i="41" l="1"/>
  <c r="B184" i="29"/>
  <c r="B12" i="43"/>
  <c r="B11" i="39"/>
  <c r="B183" i="29"/>
  <c r="B12" i="40"/>
  <c r="B39" i="29"/>
  <c r="B29" i="29"/>
  <c r="B12" i="38"/>
  <c r="B38" i="29"/>
  <c r="B28" i="29"/>
  <c r="E543" i="31"/>
  <c r="F532" i="31"/>
  <c r="E532" i="31"/>
  <c r="D532" i="31" s="1"/>
  <c r="B532" i="31" s="1"/>
  <c r="D533" i="31" s="1"/>
  <c r="D534" i="31" s="1"/>
  <c r="F512" i="31"/>
  <c r="E512" i="31"/>
  <c r="D512" i="31" s="1"/>
  <c r="B512" i="31" s="1"/>
  <c r="D513" i="31" s="1"/>
  <c r="D514" i="31" s="1"/>
  <c r="F498" i="31"/>
  <c r="E498" i="31"/>
  <c r="D498" i="31" s="1"/>
  <c r="B498" i="31" s="1"/>
  <c r="D499" i="31" s="1"/>
  <c r="F476" i="31"/>
  <c r="E476" i="31"/>
  <c r="F439" i="31"/>
  <c r="E439" i="31"/>
  <c r="D439" i="31" s="1"/>
  <c r="B439" i="31" s="1"/>
  <c r="D440" i="31" s="1"/>
  <c r="F386" i="31"/>
  <c r="E386" i="31"/>
  <c r="D386" i="31" s="1"/>
  <c r="B386" i="31" s="1"/>
  <c r="D387" i="31" s="1"/>
  <c r="F353" i="31"/>
  <c r="E353" i="31"/>
  <c r="D353" i="31" s="1"/>
  <c r="B353" i="31" s="1"/>
  <c r="D354" i="31" s="1"/>
  <c r="F313" i="31"/>
  <c r="E313" i="31"/>
  <c r="D313" i="31" s="1"/>
  <c r="B313" i="31" s="1"/>
  <c r="D314" i="31" s="1"/>
  <c r="F261" i="31"/>
  <c r="E261" i="31"/>
  <c r="D261" i="31" s="1"/>
  <c r="B261" i="31" s="1"/>
  <c r="D262" i="31" s="1"/>
  <c r="F200" i="31"/>
  <c r="E200" i="31"/>
  <c r="D200" i="31" s="1"/>
  <c r="B200" i="31" s="1"/>
  <c r="D201" i="31" s="1"/>
  <c r="F153" i="31"/>
  <c r="E153" i="31"/>
  <c r="D153" i="31" s="1"/>
  <c r="B153" i="31" s="1"/>
  <c r="D154" i="31" s="1"/>
  <c r="F99" i="31"/>
  <c r="E99" i="31"/>
  <c r="D99" i="31" s="1"/>
  <c r="B99" i="31" s="1"/>
  <c r="D100" i="31" s="1"/>
  <c r="F41" i="31"/>
  <c r="E41" i="31"/>
  <c r="D41" i="31" s="1"/>
  <c r="F197" i="25"/>
  <c r="D197" i="25" s="1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63" i="35" l="1"/>
  <c r="D64" i="35" s="1"/>
  <c r="D161" i="35"/>
  <c r="D162" i="35" s="1"/>
  <c r="D202" i="31"/>
  <c r="D204" i="31"/>
  <c r="D205" i="31" s="1"/>
  <c r="D317" i="31"/>
  <c r="D318" i="31" s="1"/>
  <c r="D315" i="31"/>
  <c r="D390" i="31"/>
  <c r="D391" i="31" s="1"/>
  <c r="D388" i="31"/>
  <c r="D133" i="35"/>
  <c r="D134" i="35" s="1"/>
  <c r="D118" i="35"/>
  <c r="D119" i="35" s="1"/>
  <c r="D157" i="31"/>
  <c r="D158" i="31" s="1"/>
  <c r="D155" i="31"/>
  <c r="D357" i="31"/>
  <c r="D358" i="31" s="1"/>
  <c r="D355" i="31"/>
  <c r="D443" i="31"/>
  <c r="D444" i="31" s="1"/>
  <c r="D441" i="31"/>
  <c r="D500" i="31"/>
  <c r="D502" i="31"/>
  <c r="D503" i="31" s="1"/>
  <c r="D101" i="31"/>
  <c r="D102" i="31"/>
  <c r="D103" i="31" s="1"/>
  <c r="D102" i="35"/>
  <c r="D103" i="35" s="1"/>
  <c r="B41" i="31"/>
  <c r="D42" i="31" s="1"/>
  <c r="D265" i="31"/>
  <c r="D266" i="31" s="1"/>
  <c r="D263" i="3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D197" i="35"/>
  <c r="D195" i="37"/>
  <c r="B170" i="29"/>
  <c r="D195" i="35"/>
  <c r="B172" i="29"/>
  <c r="B90" i="29"/>
  <c r="B117" i="29"/>
  <c r="B135" i="29"/>
  <c r="B63" i="29"/>
  <c r="B72" i="29"/>
  <c r="B108" i="29"/>
  <c r="D198" i="35" l="1"/>
  <c r="D199" i="35" s="1"/>
  <c r="B11" i="35" s="1"/>
  <c r="D45" i="31"/>
  <c r="D46" i="31" s="1"/>
  <c r="D43" i="31"/>
  <c r="D198" i="37"/>
  <c r="D199" i="37" s="1"/>
  <c r="B11" i="37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25" i="29" l="1"/>
  <c r="B180" i="29"/>
  <c r="B179" i="29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B12" i="36" l="1"/>
  <c r="F543" i="31"/>
  <c r="D543" i="31" s="1"/>
  <c r="D197" i="32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118" i="32" l="1"/>
  <c r="D119" i="32" s="1"/>
  <c r="D161" i="32"/>
  <c r="D162" i="32" s="1"/>
  <c r="D84" i="32"/>
  <c r="D85" i="32" s="1"/>
  <c r="D102" i="32"/>
  <c r="D103" i="32" s="1"/>
  <c r="D133" i="32"/>
  <c r="D134" i="32" s="1"/>
  <c r="D149" i="32"/>
  <c r="D150" i="32" s="1"/>
  <c r="B543" i="31"/>
  <c r="D544" i="31" s="1"/>
  <c r="D547" i="31"/>
  <c r="D63" i="32"/>
  <c r="D64" i="32" s="1"/>
  <c r="B34" i="29"/>
  <c r="B109" i="29"/>
  <c r="B73" i="29"/>
  <c r="B64" i="29"/>
  <c r="D195" i="32"/>
  <c r="B145" i="29"/>
  <c r="B55" i="29"/>
  <c r="B118" i="29"/>
  <c r="B91" i="29"/>
  <c r="B82" i="29"/>
  <c r="B127" i="29"/>
  <c r="B136" i="29"/>
  <c r="D198" i="32" l="1"/>
  <c r="D199" i="32" s="1"/>
  <c r="D545" i="31"/>
  <c r="B173" i="29" s="1"/>
  <c r="D548" i="31"/>
  <c r="D549" i="31" s="1"/>
  <c r="B100" i="29"/>
  <c r="C191" i="25"/>
  <c r="D194" i="25" s="1"/>
  <c r="D195" i="25" s="1"/>
  <c r="C165" i="25"/>
  <c r="C157" i="25"/>
  <c r="C156" i="25"/>
  <c r="C155" i="25"/>
  <c r="C145" i="25"/>
  <c r="C144" i="25"/>
  <c r="D149" i="25" s="1"/>
  <c r="D150" i="25" s="1"/>
  <c r="C138" i="25"/>
  <c r="C132" i="25"/>
  <c r="C130" i="25"/>
  <c r="C128" i="25"/>
  <c r="C127" i="25"/>
  <c r="C116" i="25"/>
  <c r="C115" i="25"/>
  <c r="C112" i="25"/>
  <c r="D118" i="25" s="1"/>
  <c r="D119" i="25" s="1"/>
  <c r="C100" i="25"/>
  <c r="C99" i="25"/>
  <c r="C94" i="25"/>
  <c r="C93" i="25"/>
  <c r="D102" i="25" s="1"/>
  <c r="D103" i="25" s="1"/>
  <c r="C82" i="25"/>
  <c r="C80" i="25"/>
  <c r="C77" i="25"/>
  <c r="C76" i="25"/>
  <c r="C75" i="25"/>
  <c r="C61" i="25"/>
  <c r="C60" i="25"/>
  <c r="C56" i="25"/>
  <c r="D63" i="25" s="1"/>
  <c r="D64" i="25" s="1"/>
  <c r="C51" i="25"/>
  <c r="D52" i="25" s="1"/>
  <c r="D53" i="25" s="1"/>
  <c r="C37" i="25"/>
  <c r="D42" i="25" s="1"/>
  <c r="D43" i="25" s="1"/>
  <c r="D186" i="25"/>
  <c r="D187" i="25" s="1"/>
  <c r="D177" i="25"/>
  <c r="D178" i="25" s="1"/>
  <c r="D169" i="25"/>
  <c r="D170" i="25" s="1"/>
  <c r="C26" i="25"/>
  <c r="D33" i="25" s="1"/>
  <c r="D34" i="25" s="1"/>
  <c r="D22" i="25"/>
  <c r="D23" i="25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84" i="25" l="1"/>
  <c r="D85" i="25" s="1"/>
  <c r="D133" i="25"/>
  <c r="D134" i="25" s="1"/>
  <c r="D161" i="25"/>
  <c r="D162" i="25" s="1"/>
  <c r="B11" i="32"/>
  <c r="B182" i="29"/>
  <c r="B27" i="29"/>
  <c r="B37" i="29"/>
  <c r="B12" i="31"/>
  <c r="D198" i="25" l="1"/>
  <c r="D199" i="25" s="1"/>
  <c r="B11" i="25" s="1"/>
  <c r="B46" i="29"/>
  <c r="B26" i="29" l="1"/>
  <c r="B181" i="29"/>
</calcChain>
</file>

<file path=xl/sharedStrings.xml><?xml version="1.0" encoding="utf-8"?>
<sst xmlns="http://schemas.openxmlformats.org/spreadsheetml/2006/main" count="5204" uniqueCount="468">
  <si>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</si>
  <si>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</si>
  <si>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</si>
  <si>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</si>
  <si>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</si>
  <si>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</si>
  <si>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</si>
  <si>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</si>
  <si>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</si>
  <si>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</si>
  <si>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</si>
  <si>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</si>
  <si>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</si>
  <si>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</si>
  <si>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</si>
  <si>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</si>
  <si>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</si>
  <si>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</si>
  <si>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</si>
  <si>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</si>
  <si>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</si>
  <si>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</si>
  <si>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</si>
  <si>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</si>
  <si>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</si>
  <si>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</si>
  <si>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</si>
  <si>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</si>
  <si>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</si>
  <si>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</si>
  <si>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</si>
  <si>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</si>
  <si>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</si>
  <si>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</si>
  <si>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</si>
  <si>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</si>
  <si>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</si>
  <si>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</si>
  <si>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</si>
  <si>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</si>
  <si>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</si>
  <si>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</si>
  <si>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</si>
  <si>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</si>
  <si>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</si>
  <si>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</si>
  <si>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</si>
  <si>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</si>
  <si>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</si>
  <si>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</si>
  <si>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</si>
  <si>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</si>
  <si>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</si>
  <si>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</si>
  <si>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</si>
  <si>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</si>
  <si>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</si>
  <si>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</si>
  <si>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</si>
  <si>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</si>
  <si>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</si>
  <si>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</si>
  <si>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</si>
  <si>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</si>
  <si>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</si>
  <si>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</si>
  <si>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</si>
  <si>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</si>
  <si>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</si>
  <si>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</si>
  <si>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</si>
  <si>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</si>
  <si>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</si>
  <si>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</si>
  <si>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</si>
  <si>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</si>
  <si>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</si>
  <si>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</si>
  <si>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</si>
  <si>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</si>
  <si>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</si>
  <si>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</si>
  <si>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</si>
  <si>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</si>
  <si>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</si>
  <si>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</si>
  <si>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</si>
  <si>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</si>
  <si>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</si>
  <si>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</si>
  <si>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</si>
  <si>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</si>
  <si>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</si>
  <si>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</si>
  <si>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</si>
  <si>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</si>
  <si>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</si>
  <si>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</si>
  <si>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</si>
  <si>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</si>
  <si>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</si>
  <si>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</si>
  <si>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</si>
  <si>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</si>
  <si>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</si>
  <si>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</si>
  <si>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</si>
  <si>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</si>
  <si>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</si>
  <si>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</si>
  <si>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</si>
  <si>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</si>
  <si>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</si>
  <si>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</si>
  <si>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</si>
  <si>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</si>
  <si>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</si>
  <si>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</si>
  <si>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</si>
  <si>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</si>
  <si>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</si>
  <si>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</si>
  <si>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</si>
  <si>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</si>
  <si>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</si>
  <si>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</si>
  <si>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</si>
  <si>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</si>
  <si>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</si>
  <si>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</si>
  <si>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</si>
  <si>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</si>
  <si>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</si>
  <si>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</si>
  <si>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</si>
  <si>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</si>
  <si>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</si>
  <si>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</si>
  <si>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</si>
  <si>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</si>
  <si>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</si>
  <si>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</si>
  <si>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</si>
  <si>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</si>
  <si>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</si>
  <si>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</si>
  <si>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</si>
  <si>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</si>
  <si>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</si>
  <si>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</si>
  <si>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</si>
  <si>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</si>
  <si>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</si>
  <si>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</si>
  <si>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</si>
  <si>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</si>
  <si>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</si>
  <si>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</si>
  <si>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</si>
  <si>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</si>
  <si>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</si>
  <si>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</si>
  <si>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</si>
  <si>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</si>
  <si>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</si>
  <si>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</si>
  <si>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</si>
  <si>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</si>
  <si>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</si>
  <si>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</si>
  <si>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</si>
  <si>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</si>
  <si>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</si>
  <si>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</si>
  <si>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</si>
  <si>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</si>
  <si>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</si>
  <si>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</si>
  <si>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</si>
  <si>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</si>
  <si>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</si>
  <si>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</si>
  <si>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</si>
  <si>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</si>
  <si>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</si>
  <si>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</si>
  <si>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</si>
  <si>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</si>
  <si>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</si>
  <si>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</si>
  <si>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</si>
  <si>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</si>
  <si>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</si>
  <si>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</si>
  <si>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</si>
  <si>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</si>
  <si>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</si>
  <si>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</si>
  <si>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</si>
  <si>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</si>
  <si>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</si>
  <si>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</si>
  <si>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</si>
  <si>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</si>
  <si>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</si>
  <si>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</si>
  <si>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</si>
  <si>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</si>
  <si>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</si>
  <si>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</si>
  <si>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</si>
  <si>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</si>
  <si>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</si>
  <si>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</si>
  <si>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</si>
  <si>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</si>
  <si>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</si>
  <si>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</si>
  <si>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</si>
  <si>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</si>
  <si>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</si>
  <si>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</si>
  <si>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</si>
  <si>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</si>
  <si>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</si>
  <si>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</si>
  <si>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</si>
  <si>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</si>
  <si>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</si>
  <si>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</si>
  <si>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</si>
  <si>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</si>
  <si>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</si>
  <si>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</si>
  <si>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</si>
  <si>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</si>
  <si>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</si>
  <si>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</si>
  <si>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</si>
  <si>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</si>
  <si>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</si>
  <si>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</si>
  <si>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</si>
  <si>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</si>
  <si>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</si>
  <si>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</si>
  <si>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</si>
  <si>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</si>
  <si>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</si>
  <si>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</si>
  <si>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</si>
  <si>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</si>
  <si>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</si>
  <si>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</si>
  <si>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</si>
  <si>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</si>
  <si>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</si>
  <si>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</si>
  <si>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</si>
  <si>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</si>
  <si>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</si>
  <si>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</si>
  <si>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</si>
  <si>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</si>
  <si>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</si>
  <si>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</si>
  <si>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</si>
  <si>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</si>
  <si>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</si>
  <si>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</si>
  <si>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</si>
  <si>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</si>
  <si>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</si>
  <si>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</si>
  <si>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</si>
  <si>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</si>
  <si>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</si>
  <si>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</si>
  <si>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</si>
  <si>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</si>
  <si>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</si>
  <si>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</si>
  <si>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</si>
  <si>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</si>
  <si>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</si>
  <si>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</si>
  <si>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</si>
  <si>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</si>
  <si>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</si>
  <si>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</si>
  <si>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</si>
  <si>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</si>
  <si>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</si>
  <si>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</si>
  <si>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</si>
  <si>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</si>
  <si>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</si>
  <si>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</si>
  <si>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</si>
  <si>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</si>
  <si>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</si>
  <si>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</si>
  <si>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</si>
  <si>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</si>
  <si>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</si>
  <si>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</si>
  <si>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</si>
  <si>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</si>
  <si>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</si>
  <si>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</si>
  <si>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</si>
  <si>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</si>
  <si>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</si>
  <si>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</si>
  <si>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</si>
  <si>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</si>
  <si>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</si>
  <si>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</si>
  <si>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</si>
  <si>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</si>
  <si>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</si>
  <si>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</si>
  <si>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</si>
  <si>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</si>
  <si>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</si>
  <si>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</si>
  <si>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</si>
  <si>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</si>
  <si>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</si>
  <si>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</si>
  <si>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</si>
  <si>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</si>
  <si>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</si>
  <si>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</si>
  <si>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</si>
  <si>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</si>
  <si>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</si>
  <si>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</si>
  <si>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</si>
  <si>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</si>
  <si>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</si>
  <si>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</si>
  <si>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</si>
  <si>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</si>
  <si>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</si>
  <si>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</si>
  <si>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</si>
  <si>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</si>
  <si>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</si>
  <si>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</si>
  <si>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</si>
  <si>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</si>
  <si>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</si>
  <si>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</si>
  <si>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</si>
  <si>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</si>
  <si>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</si>
  <si>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</si>
  <si>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</si>
  <si>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</si>
  <si>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</si>
  <si>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</si>
  <si>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</si>
  <si>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</si>
  <si>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</si>
  <si>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</si>
  <si>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</si>
  <si>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</si>
  <si>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</si>
  <si>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</si>
  <si>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</si>
  <si>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</si>
  <si>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</si>
  <si>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</si>
  <si>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</si>
  <si>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</si>
  <si>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</si>
  <si>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</si>
  <si>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</si>
  <si>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</si>
  <si>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</si>
  <si>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</si>
  <si>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</si>
  <si>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</si>
  <si>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</si>
  <si>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</si>
  <si>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</si>
  <si>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</si>
  <si>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</si>
  <si>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</si>
  <si>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</si>
  <si>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</si>
  <si>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</si>
  <si>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</si>
  <si>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</si>
  <si>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</si>
  <si>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</si>
  <si>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</si>
  <si>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</si>
  <si>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</si>
  <si>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</si>
  <si>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</si>
  <si>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</si>
  <si>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</si>
  <si>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</si>
  <si>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</si>
  <si>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</si>
  <si>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</si>
  <si>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Dr Hend KAMOUN</t>
  </si>
  <si>
    <t>Chefs rayons et directeur magasin</t>
  </si>
  <si>
    <t>Autocontroles</t>
  </si>
  <si>
    <t>Renforcer le contrôle de DLC</t>
  </si>
  <si>
    <t>BOUMHAL</t>
  </si>
  <si>
    <t>Un seul monte charge fonctionnel</t>
  </si>
  <si>
    <t>manque le plan d'action</t>
  </si>
  <si>
    <t>le sol était décollé à plusieurs niveaux</t>
  </si>
  <si>
    <t>un seul monte charge fonctionnel</t>
  </si>
  <si>
    <r>
      <rPr>
        <b/>
        <sz val="11"/>
        <rFont val="Comic Sans MS"/>
        <family val="4"/>
      </rPr>
      <t>1</t>
    </r>
    <r>
      <rPr>
        <sz val="11"/>
        <rFont val="Comic Sans MS"/>
        <family val="4"/>
      </rPr>
      <t xml:space="preserve">/présence de plusieurs articles exposés au linéaire sans étiquetage (5 tartes aux amandes, 3 foret chocolatx2, 3 gateaux caféx2, 2 gateaux cafés 8/10, 3 gateaux chocolat 6/8, etc....)                                                        </t>
    </r>
    <r>
      <rPr>
        <b/>
        <sz val="11"/>
        <rFont val="Comic Sans MS"/>
        <family val="4"/>
      </rPr>
      <t>2</t>
    </r>
    <r>
      <rPr>
        <sz val="11"/>
        <rFont val="Comic Sans MS"/>
        <family val="4"/>
      </rPr>
      <t xml:space="preserve">/absence de DLC sur l’étiquette croquant amandes
</t>
    </r>
    <r>
      <rPr>
        <b/>
        <sz val="11"/>
        <rFont val="Comic Sans MS"/>
        <family val="4"/>
      </rPr>
      <t>3</t>
    </r>
    <r>
      <rPr>
        <sz val="11"/>
        <rFont val="Comic Sans MS"/>
        <family val="4"/>
      </rPr>
      <t>/le même produit financier pistache portant deux étiquettes différentes au niveau de la composition, durée de vie et  prix</t>
    </r>
  </si>
  <si>
    <t>manque de l'enregistrement du suivi de desinfection des fruits</t>
  </si>
  <si>
    <t>les cercles et cadres  accrochés tout en étant sales apres l'opération de nettoyage</t>
  </si>
  <si>
    <t>copies illisibles</t>
  </si>
  <si>
    <t>néon non fonctionnel en ch froide et labo</t>
  </si>
  <si>
    <t>Le tapis du laminoir présente une touffe de fibres qui risque de contaminer les produits
Le plateau de récupération du laminoir est rouillé.</t>
  </si>
  <si>
    <t>séparer le secteur chaud du secteur froid</t>
  </si>
  <si>
    <t xml:space="preserve">manque de DLC sur l’étiquette de  l’escalope dinde pané
</t>
  </si>
  <si>
    <t>Manque de filtres dans la hotte.</t>
  </si>
  <si>
    <t>Les meubles ne permettent pas la protection des produits exposés.</t>
  </si>
  <si>
    <t>Le plafond du stand est jaunis.</t>
  </si>
  <si>
    <t>température affichée au meuble sandwich est 2,3°C et celle mesurée 2,2°C</t>
  </si>
  <si>
    <t>température affichée au meuble est 5,6°C et celle mesurée 4,6°C</t>
  </si>
  <si>
    <t>poubelle cassée en plonge traiteur, Poubelle sans couvercle en boucherie trad</t>
  </si>
  <si>
    <t xml:space="preserve">nuggets exposés au linéaire portant étiquette brochette de dinde
</t>
  </si>
  <si>
    <t>vitre non fixée au niveau meuble promo</t>
  </si>
  <si>
    <t>manque de tracabilité de la viande et cœur utilisés  pour le produit kammounia emballée le 26/03/18</t>
  </si>
  <si>
    <t>foie entreposée dans un bac sans égouttoir</t>
  </si>
  <si>
    <t>Les revêtements sont usés.</t>
  </si>
  <si>
    <t>L'évaporateur est usé. De l'eau de condensation s'égoutte depuis l'appareil.</t>
  </si>
  <si>
    <t>Le manche du couteau est attaché avec un ruban adhésif, billot pour agneau en rabotage depuis une année</t>
  </si>
  <si>
    <t>absence de thermomètre afficheur au linéaire trad, température mesurée 2,4°C</t>
  </si>
  <si>
    <t>Exiger le rasage ou la protection des barbes pour les manipulateurs.</t>
  </si>
  <si>
    <t>Manque de tracabilité pour les moules 1/2 coquillage depuis le 06/02/2018</t>
  </si>
  <si>
    <t xml:space="preserve">risque de contamination des fruits de mer surgelés par des saletés provenant de la surface sale des cartons
</t>
  </si>
  <si>
    <t>Développement de rouille au niveau de la fixation de la machine à glace.</t>
  </si>
  <si>
    <t>température affichée -19°C et température verifiée -23°C</t>
  </si>
  <si>
    <t>manque de cache néon dans la chambre froide négative</t>
  </si>
  <si>
    <t xml:space="preserve">stagnation d’eau à l’entrée de la chambre froide négative </t>
  </si>
  <si>
    <t>Manque de verification du thermomètre</t>
  </si>
  <si>
    <t>un néon non fonctionnel en chambre froide</t>
  </si>
  <si>
    <t>Développement de rouille, et endommagement au niveau des revêtements.</t>
  </si>
  <si>
    <t>présence d'un flacon de cumin moulu ducros dont la date limite est 18/03/18</t>
  </si>
  <si>
    <t>présence de 3 articles burger buns le boulanger dont la DLC 28/03/18 non retirés</t>
  </si>
  <si>
    <t>présence d'une barquette escalope de dinde dont la DLC 27/03/18 non retirée</t>
  </si>
  <si>
    <t>manque de verification du thermomètre</t>
  </si>
  <si>
    <t xml:space="preserve">peinture écaillée au niveau de l’entrée de la chambre froide </t>
  </si>
  <si>
    <t>Absence de thermometre afficheur au meuble yaourt. Certains thermomètres afficheurs affichent en continu ERR</t>
  </si>
  <si>
    <t>noix de coco râpé emballé le 21/03/18 portant étiquette de noisette décortiquée.                                       Les ingrédients doivent figurer sur l'étiquetage de harissa en boules</t>
  </si>
  <si>
    <t>Persistance des oiseaux dans la réserve.</t>
  </si>
  <si>
    <t>prévoir un classeur avec les copies papiers des demandes et reponses retrait</t>
  </si>
  <si>
    <t>les dernières analyses ont été réalisées au mois de decembre 17</t>
  </si>
  <si>
    <t>dossier medical du personnel chahia non disponible</t>
  </si>
  <si>
    <t>fuite d’eau au poste lave main fromage charcuterie et poissonnerie</t>
  </si>
  <si>
    <t>manque distributeur papier en fromage charcuterie</t>
  </si>
  <si>
    <t xml:space="preserve">Développement de la rouille en dessous de chaque système à 3 bacs. </t>
  </si>
  <si>
    <t>Les canalisations des eaux pluviales ne sont pas protégées contre l'introduction des nuisibles (photos)</t>
  </si>
  <si>
    <t>Présence des oiseaux dans la réserve.</t>
  </si>
  <si>
    <t>Le DEIV du rayon fromage et charcuterie était non fonctionnel.</t>
  </si>
  <si>
    <t>Stagnation d'eau dans la chambre froide PLS.</t>
  </si>
  <si>
    <t>dépôt de givre au sol de la chambre froide négative  PLS et traiteur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</si>
</sst>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name val="Calibri Light"/>
      <family val="2"/>
    </font>
    <font>
      <sz val="11"/>
      <color rgb="FF000000"/>
      <name val="Comic Sans MS"/>
      <family val="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0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43" fillId="17" borderId="1" xfId="0" applyFont="1" applyFill="1" applyBorder="1" applyAlignment="1" applyProtection="1">
      <alignment horizontal="left" vertical="center" wrapText="1"/>
      <protection locked="0"/>
    </xf>
    <xf numFmtId="0" fontId="44" fillId="0" borderId="1" xfId="0" applyFont="1" applyBorder="1" applyAlignment="1" applyProtection="1">
      <alignment wrapText="1"/>
      <protection locked="0"/>
    </xf>
    <xf numFmtId="9" fontId="8" fillId="14" borderId="1" xfId="0" applyNumberFormat="1" applyFont="1" applyFill="1" applyBorder="1" applyProtection="1">
      <protection locked="0"/>
    </xf>
    <xf numFmtId="9" fontId="8" fillId="16" borderId="1" xfId="0" applyNumberFormat="1" applyFont="1" applyFill="1" applyBorder="1" applyProtection="1"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685784"/>
        <c:axId val="208686568"/>
      </c:barChart>
      <c:catAx>
        <c:axId val="208685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686568"/>
        <c:crosses val="autoZero"/>
        <c:auto val="1"/>
        <c:lblAlgn val="ctr"/>
        <c:lblOffset val="100"/>
        <c:noMultiLvlLbl val="0"/>
      </c:catAx>
      <c:valAx>
        <c:axId val="208686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685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0.95238095238095233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43712"/>
        <c:axId val="209940576"/>
      </c:barChart>
      <c:catAx>
        <c:axId val="209943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40576"/>
        <c:crosses val="autoZero"/>
        <c:auto val="1"/>
        <c:lblAlgn val="ctr"/>
        <c:lblOffset val="100"/>
        <c:noMultiLvlLbl val="0"/>
      </c:catAx>
      <c:valAx>
        <c:axId val="209940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43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36656"/>
        <c:axId val="209943320"/>
      </c:barChart>
      <c:catAx>
        <c:axId val="20993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43320"/>
        <c:crosses val="autoZero"/>
        <c:auto val="1"/>
        <c:lblAlgn val="ctr"/>
        <c:lblOffset val="100"/>
        <c:noMultiLvlLbl val="0"/>
      </c:catAx>
      <c:valAx>
        <c:axId val="209943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36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44104"/>
        <c:axId val="209937440"/>
      </c:barChart>
      <c:catAx>
        <c:axId val="209944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37440"/>
        <c:crosses val="autoZero"/>
        <c:auto val="1"/>
        <c:lblAlgn val="ctr"/>
        <c:lblOffset val="100"/>
        <c:noMultiLvlLbl val="0"/>
      </c:catAx>
      <c:valAx>
        <c:axId val="209937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44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0.95454545454545459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32344"/>
        <c:axId val="209938616"/>
      </c:barChart>
      <c:catAx>
        <c:axId val="209932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38616"/>
        <c:crosses val="autoZero"/>
        <c:auto val="1"/>
        <c:lblAlgn val="ctr"/>
        <c:lblOffset val="100"/>
        <c:noMultiLvlLbl val="0"/>
      </c:catAx>
      <c:valAx>
        <c:axId val="209938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32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39400"/>
        <c:axId val="209932736"/>
      </c:barChart>
      <c:catAx>
        <c:axId val="209939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32736"/>
        <c:crosses val="autoZero"/>
        <c:auto val="1"/>
        <c:lblAlgn val="ctr"/>
        <c:lblOffset val="100"/>
        <c:noMultiLvlLbl val="0"/>
      </c:catAx>
      <c:valAx>
        <c:axId val="209932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39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0.8571428571428571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47240"/>
        <c:axId val="209945672"/>
      </c:barChart>
      <c:catAx>
        <c:axId val="209947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45672"/>
        <c:crosses val="autoZero"/>
        <c:auto val="1"/>
        <c:lblAlgn val="ctr"/>
        <c:lblOffset val="100"/>
        <c:noMultiLvlLbl val="0"/>
      </c:catAx>
      <c:valAx>
        <c:axId val="209945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47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0.94888178913738019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48024"/>
        <c:axId val="209946848"/>
      </c:barChart>
      <c:catAx>
        <c:axId val="209948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46848"/>
        <c:crosses val="autoZero"/>
        <c:auto val="1"/>
        <c:lblAlgn val="ctr"/>
        <c:lblOffset val="100"/>
        <c:noMultiLvlLbl val="0"/>
      </c:catAx>
      <c:valAx>
        <c:axId val="209946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48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0.90301232314011859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09947632"/>
        <c:axId val="209945280"/>
        <c:extLst xmlns:c16r2="http://schemas.microsoft.com/office/drawing/2015/06/chart"/>
      </c:barChart>
      <c:catAx>
        <c:axId val="2099476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45280"/>
        <c:crosses val="autoZero"/>
        <c:auto val="1"/>
        <c:lblAlgn val="ctr"/>
        <c:lblOffset val="100"/>
        <c:noMultiLvlLbl val="0"/>
      </c:catAx>
      <c:valAx>
        <c:axId val="20994528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47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0.88461538461538458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08699896"/>
        <c:axId val="208701072"/>
        <c:extLst xmlns:c16r2="http://schemas.microsoft.com/office/drawing/2015/06/chart"/>
      </c:barChart>
      <c:catAx>
        <c:axId val="20869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701072"/>
        <c:crosses val="autoZero"/>
        <c:auto val="1"/>
        <c:lblAlgn val="ctr"/>
        <c:lblOffset val="100"/>
        <c:noMultiLvlLbl val="0"/>
      </c:catAx>
      <c:valAx>
        <c:axId val="208701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699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0.94594594594594594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698328"/>
        <c:axId val="208699112"/>
      </c:barChart>
      <c:catAx>
        <c:axId val="208698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699112"/>
        <c:crosses val="autoZero"/>
        <c:auto val="1"/>
        <c:lblAlgn val="ctr"/>
        <c:lblOffset val="100"/>
        <c:noMultiLvlLbl val="0"/>
      </c:catAx>
      <c:valAx>
        <c:axId val="208699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698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0.97142857142857142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700288"/>
        <c:axId val="208698720"/>
      </c:barChart>
      <c:catAx>
        <c:axId val="208700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698720"/>
        <c:crosses val="autoZero"/>
        <c:auto val="1"/>
        <c:lblAlgn val="ctr"/>
        <c:lblOffset val="100"/>
        <c:noMultiLvlLbl val="0"/>
      </c:catAx>
      <c:valAx>
        <c:axId val="208698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700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38224"/>
        <c:axId val="209944496"/>
      </c:barChart>
      <c:catAx>
        <c:axId val="209938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44496"/>
        <c:crosses val="autoZero"/>
        <c:auto val="1"/>
        <c:lblAlgn val="ctr"/>
        <c:lblOffset val="100"/>
        <c:noMultiLvlLbl val="0"/>
      </c:catAx>
      <c:valAx>
        <c:axId val="209944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38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0.96341463414634143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42144"/>
        <c:axId val="209933520"/>
      </c:barChart>
      <c:catAx>
        <c:axId val="20994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33520"/>
        <c:crosses val="autoZero"/>
        <c:auto val="1"/>
        <c:lblAlgn val="ctr"/>
        <c:lblOffset val="100"/>
        <c:noMultiLvlLbl val="0"/>
      </c:catAx>
      <c:valAx>
        <c:axId val="209933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42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0.95714285714285718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40184"/>
        <c:axId val="209933128"/>
      </c:barChart>
      <c:catAx>
        <c:axId val="209940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33128"/>
        <c:crosses val="autoZero"/>
        <c:auto val="1"/>
        <c:lblAlgn val="ctr"/>
        <c:lblOffset val="100"/>
        <c:noMultiLvlLbl val="0"/>
      </c:catAx>
      <c:valAx>
        <c:axId val="209933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40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34696"/>
        <c:axId val="209935872"/>
      </c:barChart>
      <c:catAx>
        <c:axId val="209934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35872"/>
        <c:crosses val="autoZero"/>
        <c:auto val="1"/>
        <c:lblAlgn val="ctr"/>
        <c:lblOffset val="100"/>
        <c:noMultiLvlLbl val="0"/>
      </c:catAx>
      <c:valAx>
        <c:axId val="209935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34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0.77777777777777779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33912"/>
        <c:axId val="209935088"/>
      </c:barChart>
      <c:catAx>
        <c:axId val="209933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35088"/>
        <c:crosses val="autoZero"/>
        <c:auto val="1"/>
        <c:lblAlgn val="ctr"/>
        <c:lblOffset val="100"/>
        <c:noMultiLvlLbl val="0"/>
      </c:catAx>
      <c:valAx>
        <c:axId val="209935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33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0.91379310344827591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41752"/>
        <c:axId val="209935480"/>
      </c:barChart>
      <c:catAx>
        <c:axId val="209941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35480"/>
        <c:crosses val="autoZero"/>
        <c:auto val="1"/>
        <c:lblAlgn val="ctr"/>
        <c:lblOffset val="100"/>
        <c:noMultiLvlLbl val="0"/>
      </c:catAx>
      <c:valAx>
        <c:axId val="209935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41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71" zoomScaleSheetLayoutView="100" workbookViewId="0">
      <selection activeCell="I24" sqref="I24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298" t="s">
        <v>324</v>
      </c>
      <c r="B18" s="298"/>
      <c r="C18" s="298"/>
      <c r="D18" s="299" t="s">
        <v>412</v>
      </c>
      <c r="E18" s="299"/>
      <c r="F18" s="299"/>
      <c r="G18" s="299"/>
      <c r="H18" s="299"/>
      <c r="I18" s="299"/>
      <c r="J18" s="299"/>
      <c r="K18" s="299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0" t="s">
        <v>325</v>
      </c>
      <c r="B21" s="300"/>
      <c r="C21" s="300"/>
      <c r="D21" s="300"/>
      <c r="E21" s="300"/>
      <c r="F21" s="300"/>
      <c r="G21" s="300"/>
      <c r="H21" s="300"/>
      <c r="I21" s="300"/>
      <c r="J21" s="300"/>
      <c r="K21" s="300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1" t="s">
        <v>327</v>
      </c>
      <c r="C23" s="301"/>
      <c r="D23" s="78"/>
      <c r="E23" s="78"/>
      <c r="F23" s="78"/>
      <c r="G23" s="78"/>
      <c r="H23" s="78"/>
      <c r="I23" s="78"/>
      <c r="J23" s="77" t="str">
        <f>D18</f>
        <v>BOUMHAL</v>
      </c>
    </row>
    <row r="24" spans="1:11" ht="33" customHeight="1" x14ac:dyDescent="0.25">
      <c r="A24" s="86" t="s">
        <v>328</v>
      </c>
      <c r="B24" s="302">
        <f>AVERAGE('A1 Exploitation'!D549,'A1 Technique'!D199)</f>
        <v>0.90301232314011859</v>
      </c>
      <c r="C24" s="302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2">
        <f>AVERAGE('A2 Exploitation'!D549,'A2 Technique'!D199)</f>
        <v>0</v>
      </c>
      <c r="C25" s="302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2">
        <f>AVERAGE('A3 Exploitation'!D549,'A3 Technique'!D199)</f>
        <v>0</v>
      </c>
      <c r="C26" s="302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2">
        <f>AVERAGE('A4 Exploitation'!D549,'A4 Technique'!D199)</f>
        <v>0</v>
      </c>
      <c r="C27" s="302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2">
        <f>AVERAGE('A5 Exploitation'!D549,'A5 Technique'!D199)</f>
        <v>0</v>
      </c>
      <c r="C28" s="302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2">
        <f>AVERAGE('A6 Exploitation'!D549,'A6 Technique'!D199)</f>
        <v>0</v>
      </c>
      <c r="C29" s="302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1" t="s">
        <v>334</v>
      </c>
      <c r="C33" s="301"/>
      <c r="D33" s="78"/>
      <c r="E33" s="78"/>
      <c r="F33" s="78"/>
      <c r="G33" s="78"/>
      <c r="H33" s="78"/>
      <c r="I33" s="78"/>
      <c r="J33" s="77" t="str">
        <f>D18</f>
        <v>BOUMHAL</v>
      </c>
    </row>
    <row r="34" spans="1:10" ht="33" customHeight="1" x14ac:dyDescent="0.25">
      <c r="A34" s="86" t="s">
        <v>328</v>
      </c>
      <c r="B34" s="302">
        <f>'A1 Exploitation'!D549</f>
        <v>0.94888178913738019</v>
      </c>
      <c r="C34" s="302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2">
        <f>'A2 Exploitation'!D549</f>
        <v>0</v>
      </c>
      <c r="C35" s="302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2">
        <f>'A3 Exploitation'!D549</f>
        <v>0</v>
      </c>
      <c r="C36" s="302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2">
        <f>'A4 Exploitation'!D549</f>
        <v>0</v>
      </c>
      <c r="C37" s="302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2">
        <f>'A5 Exploitation'!D549</f>
        <v>0</v>
      </c>
      <c r="C38" s="302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2">
        <f>'A6 Exploitation'!D549</f>
        <v>0</v>
      </c>
      <c r="C39" s="302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3" t="s">
        <v>335</v>
      </c>
      <c r="C42" s="303"/>
      <c r="D42" s="78"/>
      <c r="E42" s="78"/>
      <c r="F42" s="78"/>
      <c r="G42" s="78"/>
      <c r="H42" s="78"/>
      <c r="I42" s="78"/>
      <c r="J42" s="77" t="str">
        <f>D18</f>
        <v>BOUMHAL</v>
      </c>
    </row>
    <row r="43" spans="1:10" ht="33" customHeight="1" x14ac:dyDescent="0.25">
      <c r="A43" s="86" t="s">
        <v>328</v>
      </c>
      <c r="B43" s="302">
        <f>AVERAGE('A1 Exploitation'!D547, 'A1 Technique'!D197)</f>
        <v>0.88461538461538458</v>
      </c>
      <c r="C43" s="302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2" t="e">
        <f>AVERAGE('A2 Exploitation'!D547, 'A2 Technique'!D197)</f>
        <v>#DIV/0!</v>
      </c>
      <c r="C44" s="302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2" t="e">
        <f>AVERAGE('A3 Exploitation'!D547, 'A3 Technique'!D197)</f>
        <v>#DIV/0!</v>
      </c>
      <c r="C45" s="302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2" t="e">
        <f>AVERAGE('A4 Exploitation'!D547, 'A4 Technique'!D197)</f>
        <v>#DIV/0!</v>
      </c>
      <c r="C46" s="302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2" t="e">
        <f>AVERAGE('A5 Exploitation'!D547, 'A5 Technique'!D197)</f>
        <v>#DIV/0!</v>
      </c>
      <c r="C47" s="302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2" t="e">
        <f>AVERAGE('A6 Exploitation'!D547, 'A6 Technique'!D197)</f>
        <v>#DIV/0!</v>
      </c>
      <c r="C48" s="302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1" t="s">
        <v>336</v>
      </c>
      <c r="C51" s="301"/>
      <c r="D51" s="78"/>
      <c r="E51" s="78"/>
      <c r="F51" s="78"/>
      <c r="G51" s="78"/>
      <c r="H51" s="78"/>
      <c r="I51" s="78"/>
      <c r="J51" s="77" t="str">
        <f>D18</f>
        <v>BOUMHAL</v>
      </c>
    </row>
    <row r="52" spans="1:10" ht="33" customHeight="1" x14ac:dyDescent="0.25">
      <c r="A52" s="86" t="s">
        <v>328</v>
      </c>
      <c r="B52" s="304">
        <f>'A1 Exploitation'!D46</f>
        <v>0.96875</v>
      </c>
      <c r="C52" s="304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4">
        <f>'A2 Exploitation'!D46</f>
        <v>0</v>
      </c>
      <c r="C53" s="304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4">
        <f>'A3 Exploitation'!D46</f>
        <v>0</v>
      </c>
      <c r="C54" s="304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4">
        <f>'A4 Exploitation'!D46</f>
        <v>0</v>
      </c>
      <c r="C55" s="304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4">
        <f>'A5 Exploitation'!D46</f>
        <v>0</v>
      </c>
      <c r="C56" s="304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4">
        <f>'A6 Exploitation'!D46</f>
        <v>0</v>
      </c>
      <c r="C57" s="304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1" t="s">
        <v>337</v>
      </c>
      <c r="C60" s="301"/>
      <c r="D60" s="78"/>
      <c r="E60" s="78"/>
      <c r="F60" s="78"/>
      <c r="G60" s="78"/>
      <c r="H60" s="78"/>
      <c r="I60" s="78"/>
      <c r="J60" s="77" t="str">
        <f>D18</f>
        <v>BOUMHAL</v>
      </c>
    </row>
    <row r="61" spans="1:10" ht="33" customHeight="1" x14ac:dyDescent="0.25">
      <c r="A61" s="86" t="s">
        <v>328</v>
      </c>
      <c r="B61" s="302">
        <f>'A1 Exploitation'!D103</f>
        <v>0.94594594594594594</v>
      </c>
      <c r="C61" s="302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2">
        <f>'A2 Exploitation'!D103</f>
        <v>0</v>
      </c>
      <c r="C62" s="302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2">
        <f>'A3 Exploitation'!D103</f>
        <v>0</v>
      </c>
      <c r="C63" s="302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2">
        <f>'A4 Exploitation'!D103</f>
        <v>0</v>
      </c>
      <c r="C64" s="302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2">
        <f>'A5 Exploitation'!D103</f>
        <v>0</v>
      </c>
      <c r="C65" s="302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2">
        <f>'A6 Exploitation'!D103</f>
        <v>0</v>
      </c>
      <c r="C66" s="302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1" t="s">
        <v>338</v>
      </c>
      <c r="C69" s="301"/>
      <c r="D69" s="78"/>
      <c r="E69" s="78"/>
      <c r="F69" s="78"/>
      <c r="G69" s="78"/>
      <c r="H69" s="78"/>
      <c r="I69" s="78"/>
      <c r="J69" s="77" t="str">
        <f>D18</f>
        <v>BOUMHAL</v>
      </c>
    </row>
    <row r="70" spans="1:10" ht="33" customHeight="1" x14ac:dyDescent="0.25">
      <c r="A70" s="86" t="s">
        <v>328</v>
      </c>
      <c r="B70" s="302">
        <f>'A1 Exploitation'!D158</f>
        <v>0.97142857142857142</v>
      </c>
      <c r="C70" s="302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2">
        <f>'A2 Exploitation'!D158</f>
        <v>0</v>
      </c>
      <c r="C71" s="302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2">
        <f>'A3 Exploitation'!D158</f>
        <v>0</v>
      </c>
      <c r="C72" s="302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2">
        <f>'A4 Exploitation'!D158</f>
        <v>0</v>
      </c>
      <c r="C73" s="302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2">
        <f>'A5 Exploitation'!D158</f>
        <v>0</v>
      </c>
      <c r="C74" s="302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2">
        <f>'A6 Exploitation'!D158</f>
        <v>0</v>
      </c>
      <c r="C75" s="302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1" t="s">
        <v>339</v>
      </c>
      <c r="C78" s="301"/>
      <c r="D78" s="78"/>
      <c r="E78" s="78"/>
      <c r="F78" s="78"/>
      <c r="G78" s="78"/>
      <c r="H78" s="78"/>
      <c r="I78" s="78"/>
      <c r="J78" s="77" t="str">
        <f>D18</f>
        <v>BOUMHAL</v>
      </c>
    </row>
    <row r="79" spans="1:10" ht="33" customHeight="1" x14ac:dyDescent="0.25">
      <c r="A79" s="86" t="s">
        <v>328</v>
      </c>
      <c r="B79" s="302">
        <f>'A1 Exploitation'!D205</f>
        <v>1</v>
      </c>
      <c r="C79" s="302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2">
        <f>'A2 Exploitation'!D205</f>
        <v>0</v>
      </c>
      <c r="C80" s="302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2">
        <f>'A3 Exploitation'!D205</f>
        <v>0</v>
      </c>
      <c r="C81" s="302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2">
        <f>'A4 Exploitation'!D205</f>
        <v>0</v>
      </c>
      <c r="C82" s="302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2">
        <f>'A5 Exploitation'!D205</f>
        <v>0</v>
      </c>
      <c r="C83" s="302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2">
        <f>'A6 Exploitation'!D205</f>
        <v>0</v>
      </c>
      <c r="C84" s="302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1" t="s">
        <v>340</v>
      </c>
      <c r="C87" s="301"/>
      <c r="D87" s="78"/>
      <c r="E87" s="78"/>
      <c r="F87" s="78"/>
      <c r="G87" s="78"/>
      <c r="H87" s="78"/>
      <c r="I87" s="78"/>
      <c r="J87" s="77" t="str">
        <f>D18</f>
        <v>BOUMHAL</v>
      </c>
    </row>
    <row r="88" spans="1:10" ht="33" customHeight="1" x14ac:dyDescent="0.25">
      <c r="A88" s="86" t="s">
        <v>328</v>
      </c>
      <c r="B88" s="302">
        <f>'A1 Exploitation'!D266</f>
        <v>0.96341463414634143</v>
      </c>
      <c r="C88" s="302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2">
        <f>'A2 Exploitation'!D266</f>
        <v>0</v>
      </c>
      <c r="C89" s="302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2">
        <f>'A3 Exploitation'!D266</f>
        <v>0</v>
      </c>
      <c r="C90" s="302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2">
        <f>'A4 Exploitation'!D266</f>
        <v>0</v>
      </c>
      <c r="C91" s="302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2">
        <f>'A5 Exploitation'!D266</f>
        <v>0</v>
      </c>
      <c r="C92" s="302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2">
        <f>'A6 Exploitation'!D266</f>
        <v>0</v>
      </c>
      <c r="C93" s="302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1" t="s">
        <v>341</v>
      </c>
      <c r="C96" s="301"/>
      <c r="D96" s="78"/>
      <c r="E96" s="78"/>
      <c r="F96" s="78"/>
      <c r="G96" s="78"/>
      <c r="H96" s="78"/>
      <c r="I96" s="78"/>
      <c r="J96" s="77" t="str">
        <f>D18</f>
        <v>BOUMHAL</v>
      </c>
    </row>
    <row r="97" spans="1:10" ht="33" customHeight="1" x14ac:dyDescent="0.25">
      <c r="A97" s="86" t="s">
        <v>328</v>
      </c>
      <c r="B97" s="302">
        <f>'A1 Exploitation'!D318</f>
        <v>0.95714285714285718</v>
      </c>
      <c r="C97" s="302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2">
        <f>'A2 Exploitation'!D318</f>
        <v>0</v>
      </c>
      <c r="C98" s="302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2">
        <f>'A3 Exploitation'!D318</f>
        <v>0</v>
      </c>
      <c r="C99" s="302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2">
        <f>'A4 Exploitation'!D318</f>
        <v>0</v>
      </c>
      <c r="C100" s="302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2">
        <f>'A5 Exploitation'!D318</f>
        <v>0</v>
      </c>
      <c r="C101" s="302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2">
        <f>'A6 Exploitation'!D318</f>
        <v>0</v>
      </c>
      <c r="C102" s="302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1" t="s">
        <v>342</v>
      </c>
      <c r="C105" s="301"/>
      <c r="D105" s="78"/>
      <c r="E105" s="78"/>
      <c r="F105" s="78"/>
      <c r="G105" s="78"/>
      <c r="H105" s="78"/>
      <c r="I105" s="78"/>
      <c r="J105" s="77" t="str">
        <f>D18</f>
        <v>BOUMHAL</v>
      </c>
    </row>
    <row r="106" spans="1:10" ht="33" customHeight="1" x14ac:dyDescent="0.25">
      <c r="A106" s="86" t="s">
        <v>328</v>
      </c>
      <c r="B106" s="302">
        <f>'A1 Exploitation'!D358</f>
        <v>1</v>
      </c>
      <c r="C106" s="302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2">
        <f>'A2 Exploitation'!D358</f>
        <v>0</v>
      </c>
      <c r="C107" s="302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2">
        <f>'A3 Exploitation'!D358</f>
        <v>0</v>
      </c>
      <c r="C108" s="302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2">
        <f>'A4 Exploitation'!D358</f>
        <v>0</v>
      </c>
      <c r="C109" s="302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2">
        <f>'A5 Exploitation'!D358</f>
        <v>0</v>
      </c>
      <c r="C110" s="302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2">
        <f>'A6 Exploitation'!D358</f>
        <v>0</v>
      </c>
      <c r="C111" s="302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1" t="s">
        <v>343</v>
      </c>
      <c r="C114" s="301"/>
      <c r="D114" s="78"/>
      <c r="E114" s="78"/>
      <c r="F114" s="78"/>
      <c r="G114" s="78"/>
      <c r="H114" s="78"/>
      <c r="I114" s="78"/>
      <c r="J114" s="77" t="str">
        <f>D18</f>
        <v>BOUMHAL</v>
      </c>
    </row>
    <row r="115" spans="1:10" ht="33" customHeight="1" x14ac:dyDescent="0.25">
      <c r="A115" s="86" t="s">
        <v>328</v>
      </c>
      <c r="B115" s="302">
        <f>'A1 Exploitation'!D391</f>
        <v>0.77777777777777779</v>
      </c>
      <c r="C115" s="302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2">
        <f>'A2 Exploitation'!D391</f>
        <v>0</v>
      </c>
      <c r="C116" s="302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2">
        <f>'A3 Exploitation'!D391</f>
        <v>0</v>
      </c>
      <c r="C117" s="302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2">
        <f>'A4 Exploitation'!D391</f>
        <v>0</v>
      </c>
      <c r="C118" s="302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2">
        <f>'A5 Exploitation'!D391</f>
        <v>0</v>
      </c>
      <c r="C119" s="302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2">
        <f>'A6 Exploitation'!D391</f>
        <v>0</v>
      </c>
      <c r="C120" s="302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1" t="s">
        <v>344</v>
      </c>
      <c r="C123" s="301"/>
      <c r="D123" s="78"/>
      <c r="E123" s="78"/>
      <c r="F123" s="78"/>
      <c r="G123" s="78"/>
      <c r="H123" s="78"/>
      <c r="I123" s="78"/>
      <c r="J123" s="77" t="str">
        <f>D18</f>
        <v>BOUMHAL</v>
      </c>
    </row>
    <row r="124" spans="1:10" ht="33" customHeight="1" x14ac:dyDescent="0.25">
      <c r="A124" s="86" t="s">
        <v>328</v>
      </c>
      <c r="B124" s="302">
        <f>'A1 Exploitation'!D444</f>
        <v>0.91379310344827591</v>
      </c>
      <c r="C124" s="302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2">
        <f>'A2 Exploitation'!D444</f>
        <v>0</v>
      </c>
      <c r="C125" s="302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2">
        <f>'A3 Exploitation'!D444</f>
        <v>0</v>
      </c>
      <c r="C126" s="302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2">
        <f>'A4 Exploitation'!D444</f>
        <v>0</v>
      </c>
      <c r="C127" s="302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2">
        <f>'A5 Exploitation'!D444</f>
        <v>0</v>
      </c>
      <c r="C128" s="302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2">
        <f>'A6 Exploitation'!D444</f>
        <v>0</v>
      </c>
      <c r="C129" s="302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1" t="s">
        <v>345</v>
      </c>
      <c r="C132" s="301"/>
      <c r="D132" s="78"/>
      <c r="E132" s="78"/>
      <c r="F132" s="78"/>
      <c r="G132" s="78"/>
      <c r="H132" s="78"/>
      <c r="I132" s="78"/>
      <c r="J132" s="77" t="str">
        <f>D18</f>
        <v>BOUMHAL</v>
      </c>
    </row>
    <row r="133" spans="1:10" ht="33" customHeight="1" x14ac:dyDescent="0.25">
      <c r="A133" s="86" t="s">
        <v>328</v>
      </c>
      <c r="B133" s="302">
        <f>'A1 Exploitation'!D481</f>
        <v>0.95238095238095233</v>
      </c>
      <c r="C133" s="302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2">
        <f>'A2 Exploitation'!D481</f>
        <v>0</v>
      </c>
      <c r="C134" s="302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2">
        <f>'A3 Exploitation'!D481</f>
        <v>0</v>
      </c>
      <c r="C135" s="302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2">
        <f>'A4 Exploitation'!D481</f>
        <v>0</v>
      </c>
      <c r="C136" s="302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2">
        <f>'A5 Exploitation'!D481</f>
        <v>0</v>
      </c>
      <c r="C137" s="302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2">
        <f>'A6 Exploitation'!D481</f>
        <v>0</v>
      </c>
      <c r="C138" s="302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1" t="s">
        <v>346</v>
      </c>
      <c r="C141" s="301"/>
      <c r="D141" s="78"/>
      <c r="E141" s="78"/>
      <c r="F141" s="78"/>
      <c r="G141" s="78"/>
      <c r="H141" s="78"/>
      <c r="I141" s="78"/>
      <c r="J141" s="77" t="str">
        <f>D18</f>
        <v>BOUMHAL</v>
      </c>
    </row>
    <row r="142" spans="1:10" ht="33" customHeight="1" x14ac:dyDescent="0.25">
      <c r="A142" s="86" t="s">
        <v>328</v>
      </c>
      <c r="B142" s="302">
        <f>'A1 Exploitation'!D503</f>
        <v>1</v>
      </c>
      <c r="C142" s="302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2">
        <f>'A2 Exploitation'!D503</f>
        <v>0</v>
      </c>
      <c r="C143" s="302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2">
        <f>'A3 Exploitation'!D503</f>
        <v>0</v>
      </c>
      <c r="C144" s="302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2">
        <f>'A4 Exploitation'!D503</f>
        <v>0</v>
      </c>
      <c r="C145" s="302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2">
        <f>'A5 Exploitation'!D503</f>
        <v>0</v>
      </c>
      <c r="C146" s="302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2">
        <f>'A6 Exploitation'!D503</f>
        <v>0</v>
      </c>
      <c r="C147" s="302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1" t="s">
        <v>347</v>
      </c>
      <c r="C150" s="301"/>
      <c r="D150" s="78"/>
      <c r="E150" s="78"/>
      <c r="F150" s="78"/>
      <c r="G150" s="78"/>
      <c r="H150" s="78"/>
      <c r="I150" s="78"/>
      <c r="J150" s="77" t="str">
        <f>D18</f>
        <v>BOUMHAL</v>
      </c>
    </row>
    <row r="151" spans="1:10" ht="33" customHeight="1" x14ac:dyDescent="0.25">
      <c r="A151" s="86" t="s">
        <v>328</v>
      </c>
      <c r="B151" s="302">
        <f>'A1 Exploitation'!D514</f>
        <v>0.75</v>
      </c>
      <c r="C151" s="302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2">
        <f>'A2 Exploitation'!D514</f>
        <v>0</v>
      </c>
      <c r="C152" s="302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2">
        <f>'A3 Exploitation'!D514</f>
        <v>0</v>
      </c>
      <c r="C153" s="302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2">
        <f>'A4 Exploitation'!D514</f>
        <v>0</v>
      </c>
      <c r="C154" s="302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2">
        <f>'A5 Exploitation'!D514</f>
        <v>0</v>
      </c>
      <c r="C155" s="302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2">
        <f>'A6 Exploitation'!D514</f>
        <v>0</v>
      </c>
      <c r="C156" s="302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5"/>
      <c r="C159" s="305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1" t="s">
        <v>348</v>
      </c>
      <c r="C160" s="301"/>
      <c r="D160" s="78"/>
      <c r="E160" s="78"/>
      <c r="F160" s="78"/>
      <c r="G160" s="78"/>
      <c r="H160" s="78"/>
      <c r="I160" s="78"/>
      <c r="J160" s="77" t="str">
        <f>D18</f>
        <v>BOUMHAL</v>
      </c>
    </row>
    <row r="161" spans="1:10" ht="33" customHeight="1" x14ac:dyDescent="0.25">
      <c r="A161" s="86" t="s">
        <v>328</v>
      </c>
      <c r="B161" s="302">
        <f>'A1 Exploitation'!D534</f>
        <v>0.95454545454545459</v>
      </c>
      <c r="C161" s="302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2">
        <f>'A2 Exploitation'!D534</f>
        <v>0</v>
      </c>
      <c r="C162" s="302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2">
        <f>'A3 Exploitation'!D534</f>
        <v>0</v>
      </c>
      <c r="C163" s="302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2">
        <f>'A4 Exploitation'!D534</f>
        <v>0</v>
      </c>
      <c r="C164" s="302"/>
    </row>
    <row r="165" spans="1:10" ht="33" customHeight="1" x14ac:dyDescent="0.25">
      <c r="A165" s="85" t="s">
        <v>332</v>
      </c>
      <c r="B165" s="302">
        <f>'A5 Exploitation'!D534</f>
        <v>0</v>
      </c>
      <c r="C165" s="302"/>
    </row>
    <row r="166" spans="1:10" ht="18" x14ac:dyDescent="0.25">
      <c r="A166" s="85" t="s">
        <v>333</v>
      </c>
      <c r="B166" s="302">
        <f>'A6 Exploitation'!D534</f>
        <v>0</v>
      </c>
      <c r="C166" s="302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1" t="s">
        <v>349</v>
      </c>
      <c r="C169" s="301"/>
      <c r="J169" s="77" t="str">
        <f>D18</f>
        <v>BOUMHAL</v>
      </c>
    </row>
    <row r="170" spans="1:10" ht="33" customHeight="1" x14ac:dyDescent="0.25">
      <c r="A170" s="86" t="s">
        <v>328</v>
      </c>
      <c r="B170" s="302">
        <f>'A1 Exploitation'!D545</f>
        <v>0.83333333333333337</v>
      </c>
      <c r="C170" s="302"/>
    </row>
    <row r="171" spans="1:10" ht="33" customHeight="1" x14ac:dyDescent="0.25">
      <c r="A171" s="85" t="s">
        <v>329</v>
      </c>
      <c r="B171" s="302">
        <f>'A2 Exploitation'!D545</f>
        <v>0</v>
      </c>
      <c r="C171" s="302"/>
    </row>
    <row r="172" spans="1:10" ht="33" customHeight="1" x14ac:dyDescent="0.25">
      <c r="A172" s="86" t="s">
        <v>330</v>
      </c>
      <c r="B172" s="302">
        <f>'A3 Exploitation'!D545</f>
        <v>0</v>
      </c>
      <c r="C172" s="302"/>
    </row>
    <row r="173" spans="1:10" ht="33" customHeight="1" x14ac:dyDescent="0.25">
      <c r="A173" s="86" t="s">
        <v>331</v>
      </c>
      <c r="B173" s="302">
        <f>'A4 Exploitation'!D545</f>
        <v>0</v>
      </c>
      <c r="C173" s="302"/>
    </row>
    <row r="174" spans="1:10" ht="33" customHeight="1" x14ac:dyDescent="0.25">
      <c r="A174" s="85" t="s">
        <v>332</v>
      </c>
      <c r="B174" s="302">
        <f>'A5 Exploitation'!D545</f>
        <v>0</v>
      </c>
      <c r="C174" s="302"/>
    </row>
    <row r="175" spans="1:10" ht="18" x14ac:dyDescent="0.25">
      <c r="A175" s="85" t="s">
        <v>333</v>
      </c>
      <c r="B175" s="302">
        <f>'A6 Exploitation'!D545</f>
        <v>0</v>
      </c>
      <c r="C175" s="302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1" t="s">
        <v>350</v>
      </c>
      <c r="C178" s="301"/>
      <c r="J178" s="77" t="str">
        <f>D18</f>
        <v>BOUMHAL</v>
      </c>
    </row>
    <row r="179" spans="1:10" ht="33" customHeight="1" x14ac:dyDescent="0.25">
      <c r="A179" s="86" t="s">
        <v>328</v>
      </c>
      <c r="B179" s="302">
        <f>'A1 Technique'!D199</f>
        <v>0.8571428571428571</v>
      </c>
      <c r="C179" s="302"/>
    </row>
    <row r="180" spans="1:10" ht="33" customHeight="1" x14ac:dyDescent="0.25">
      <c r="A180" s="85" t="s">
        <v>329</v>
      </c>
      <c r="B180" s="302">
        <f>'A2 Technique'!D199</f>
        <v>0</v>
      </c>
      <c r="C180" s="302"/>
    </row>
    <row r="181" spans="1:10" ht="33" customHeight="1" x14ac:dyDescent="0.25">
      <c r="A181" s="86" t="s">
        <v>330</v>
      </c>
      <c r="B181" s="302">
        <f>'A3 Technique'!D199</f>
        <v>0</v>
      </c>
      <c r="C181" s="302"/>
    </row>
    <row r="182" spans="1:10" ht="33" customHeight="1" x14ac:dyDescent="0.25">
      <c r="A182" s="86" t="s">
        <v>331</v>
      </c>
      <c r="B182" s="302">
        <f>'A4 Technique'!D199</f>
        <v>0</v>
      </c>
      <c r="C182" s="302"/>
    </row>
    <row r="183" spans="1:10" ht="33" customHeight="1" x14ac:dyDescent="0.25">
      <c r="A183" s="85" t="s">
        <v>332</v>
      </c>
      <c r="B183" s="302">
        <f>'A5 Technique'!D199</f>
        <v>0</v>
      </c>
      <c r="C183" s="302"/>
    </row>
    <row r="184" spans="1:10" ht="18" x14ac:dyDescent="0.25">
      <c r="A184" s="85" t="s">
        <v>333</v>
      </c>
      <c r="B184" s="302">
        <f>'A6 Technique'!D199</f>
        <v>0</v>
      </c>
      <c r="C184" s="30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7"/>
      <c r="E1" s="307"/>
      <c r="F1" s="307"/>
      <c r="G1" s="307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08" t="s">
        <v>179</v>
      </c>
      <c r="B7" s="308"/>
      <c r="C7" s="308"/>
      <c r="D7" s="308"/>
      <c r="E7" s="308"/>
      <c r="F7" s="308"/>
      <c r="G7" s="125"/>
    </row>
    <row r="8" spans="1:7" ht="29.25" x14ac:dyDescent="0.45">
      <c r="A8" s="309" t="str">
        <f>'Page de garde'!D18</f>
        <v>BOUMHAL</v>
      </c>
      <c r="B8" s="309"/>
      <c r="C8" s="309"/>
      <c r="D8" s="309"/>
      <c r="E8" s="309"/>
      <c r="F8" s="309"/>
      <c r="G8" s="125"/>
    </row>
    <row r="9" spans="1:7" ht="24" x14ac:dyDescent="0.45">
      <c r="A9" s="14" t="s">
        <v>42</v>
      </c>
      <c r="B9" s="310"/>
      <c r="C9" s="310"/>
      <c r="D9" s="310"/>
      <c r="E9" s="310"/>
      <c r="F9" s="310"/>
      <c r="G9" s="125"/>
    </row>
    <row r="10" spans="1:7" ht="24" x14ac:dyDescent="0.45">
      <c r="A10" s="15" t="s">
        <v>44</v>
      </c>
      <c r="B10" s="311"/>
      <c r="C10" s="311"/>
      <c r="D10" s="311"/>
      <c r="E10" s="311"/>
      <c r="F10" s="311"/>
      <c r="G10" s="125"/>
    </row>
    <row r="11" spans="1:7" ht="24" x14ac:dyDescent="0.45">
      <c r="A11" s="14" t="s">
        <v>43</v>
      </c>
      <c r="B11" s="306"/>
      <c r="C11" s="306"/>
      <c r="D11" s="306"/>
      <c r="E11" s="306"/>
      <c r="F11" s="306"/>
      <c r="G11" s="125"/>
    </row>
    <row r="12" spans="1:7" ht="24" x14ac:dyDescent="0.45">
      <c r="A12" s="14" t="s">
        <v>239</v>
      </c>
      <c r="B12" s="312">
        <f>D549</f>
        <v>0</v>
      </c>
      <c r="C12" s="312"/>
      <c r="D12" s="312"/>
      <c r="E12" s="312"/>
      <c r="F12" s="312"/>
      <c r="G12" s="125"/>
    </row>
    <row r="13" spans="1:7" ht="22.5" x14ac:dyDescent="0.45">
      <c r="D13" s="313"/>
      <c r="E13" s="313"/>
      <c r="F13" s="313"/>
      <c r="G13" s="31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4" t="s">
        <v>30</v>
      </c>
      <c r="B17" s="315" t="s">
        <v>31</v>
      </c>
      <c r="C17" s="315"/>
      <c r="D17" s="315" t="s">
        <v>46</v>
      </c>
      <c r="E17" s="316" t="s">
        <v>310</v>
      </c>
      <c r="F17" s="316" t="s">
        <v>358</v>
      </c>
    </row>
    <row r="18" spans="1:8" ht="16.5" customHeight="1" x14ac:dyDescent="0.3">
      <c r="A18" s="314"/>
      <c r="B18" s="41" t="s">
        <v>34</v>
      </c>
      <c r="C18" s="41" t="s">
        <v>33</v>
      </c>
      <c r="D18" s="315"/>
      <c r="E18" s="316"/>
      <c r="F18" s="31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4" t="s">
        <v>30</v>
      </c>
      <c r="B50" s="315" t="s">
        <v>31</v>
      </c>
      <c r="C50" s="315"/>
      <c r="D50" s="315" t="s">
        <v>46</v>
      </c>
      <c r="E50" s="316" t="s">
        <v>310</v>
      </c>
      <c r="F50" s="316" t="s">
        <v>360</v>
      </c>
      <c r="G50" s="127"/>
    </row>
    <row r="51" spans="1:7" ht="16.5" customHeight="1" x14ac:dyDescent="0.3">
      <c r="A51" s="314"/>
      <c r="B51" s="41" t="s">
        <v>34</v>
      </c>
      <c r="C51" s="41" t="s">
        <v>33</v>
      </c>
      <c r="D51" s="315"/>
      <c r="E51" s="316"/>
      <c r="F51" s="31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4" t="s">
        <v>30</v>
      </c>
      <c r="B107" s="315" t="s">
        <v>31</v>
      </c>
      <c r="C107" s="315"/>
      <c r="D107" s="315" t="s">
        <v>46</v>
      </c>
      <c r="E107" s="316" t="s">
        <v>310</v>
      </c>
      <c r="F107" s="316" t="s">
        <v>360</v>
      </c>
    </row>
    <row r="108" spans="1:7" ht="16.5" customHeight="1" x14ac:dyDescent="0.3">
      <c r="A108" s="314"/>
      <c r="B108" s="41" t="s">
        <v>34</v>
      </c>
      <c r="C108" s="41" t="s">
        <v>33</v>
      </c>
      <c r="D108" s="315"/>
      <c r="E108" s="316"/>
      <c r="F108" s="31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4" t="s">
        <v>30</v>
      </c>
      <c r="B162" s="315" t="s">
        <v>31</v>
      </c>
      <c r="C162" s="315"/>
      <c r="D162" s="315" t="s">
        <v>46</v>
      </c>
      <c r="E162" s="316" t="s">
        <v>310</v>
      </c>
      <c r="F162" s="316" t="s">
        <v>360</v>
      </c>
      <c r="G162" s="127"/>
    </row>
    <row r="163" spans="1:7" ht="16.5" customHeight="1" x14ac:dyDescent="0.3">
      <c r="A163" s="314"/>
      <c r="B163" s="41" t="s">
        <v>34</v>
      </c>
      <c r="C163" s="41" t="s">
        <v>33</v>
      </c>
      <c r="D163" s="315"/>
      <c r="E163" s="316"/>
      <c r="F163" s="31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3" t="s">
        <v>379</v>
      </c>
      <c r="B195" s="323"/>
      <c r="C195" s="323"/>
      <c r="D195" s="323"/>
      <c r="E195" s="323"/>
      <c r="F195" s="32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4" t="s">
        <v>30</v>
      </c>
      <c r="B209" s="315" t="s">
        <v>31</v>
      </c>
      <c r="C209" s="315"/>
      <c r="D209" s="315" t="s">
        <v>46</v>
      </c>
      <c r="E209" s="316" t="s">
        <v>310</v>
      </c>
      <c r="F209" s="316" t="s">
        <v>360</v>
      </c>
      <c r="G209" s="127"/>
    </row>
    <row r="210" spans="1:7" ht="16.5" customHeight="1" x14ac:dyDescent="0.3">
      <c r="A210" s="314"/>
      <c r="B210" s="41" t="s">
        <v>34</v>
      </c>
      <c r="C210" s="41" t="s">
        <v>33</v>
      </c>
      <c r="D210" s="315"/>
      <c r="E210" s="316"/>
      <c r="F210" s="31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3" t="s">
        <v>379</v>
      </c>
      <c r="B256" s="323"/>
      <c r="C256" s="323"/>
      <c r="D256" s="323"/>
      <c r="E256" s="323"/>
      <c r="F256" s="32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4" t="s">
        <v>30</v>
      </c>
      <c r="B270" s="315" t="s">
        <v>31</v>
      </c>
      <c r="C270" s="315"/>
      <c r="D270" s="315" t="s">
        <v>46</v>
      </c>
      <c r="E270" s="316" t="s">
        <v>310</v>
      </c>
      <c r="F270" s="316" t="s">
        <v>360</v>
      </c>
      <c r="G270" s="214"/>
    </row>
    <row r="271" spans="1:7" s="16" customFormat="1" ht="16.5" customHeight="1" x14ac:dyDescent="0.3">
      <c r="A271" s="314"/>
      <c r="B271" s="41" t="s">
        <v>34</v>
      </c>
      <c r="C271" s="41" t="s">
        <v>33</v>
      </c>
      <c r="D271" s="315"/>
      <c r="E271" s="316"/>
      <c r="F271" s="31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4" t="s">
        <v>396</v>
      </c>
      <c r="B308" s="325"/>
      <c r="C308" s="325"/>
      <c r="D308" s="325"/>
      <c r="E308" s="325"/>
      <c r="F308" s="32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4" t="s">
        <v>30</v>
      </c>
      <c r="B322" s="315" t="s">
        <v>31</v>
      </c>
      <c r="C322" s="315"/>
      <c r="D322" s="315" t="s">
        <v>46</v>
      </c>
      <c r="E322" s="316" t="s">
        <v>310</v>
      </c>
      <c r="F322" s="316" t="s">
        <v>360</v>
      </c>
      <c r="G322" s="127"/>
    </row>
    <row r="323" spans="1:7" ht="16.5" customHeight="1" x14ac:dyDescent="0.3">
      <c r="A323" s="314"/>
      <c r="B323" s="41" t="s">
        <v>34</v>
      </c>
      <c r="C323" s="41" t="s">
        <v>33</v>
      </c>
      <c r="D323" s="315"/>
      <c r="E323" s="316"/>
      <c r="F323" s="31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4" t="s">
        <v>379</v>
      </c>
      <c r="B349" s="325"/>
      <c r="C349" s="325"/>
      <c r="D349" s="325"/>
      <c r="E349" s="325"/>
      <c r="F349" s="32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4" t="s">
        <v>30</v>
      </c>
      <c r="B362" s="315" t="s">
        <v>31</v>
      </c>
      <c r="C362" s="315"/>
      <c r="D362" s="315" t="s">
        <v>46</v>
      </c>
      <c r="E362" s="316" t="s">
        <v>310</v>
      </c>
      <c r="F362" s="316" t="s">
        <v>360</v>
      </c>
      <c r="G362" s="127"/>
    </row>
    <row r="363" spans="1:7" ht="16.5" customHeight="1" x14ac:dyDescent="0.3">
      <c r="A363" s="314"/>
      <c r="B363" s="41" t="s">
        <v>34</v>
      </c>
      <c r="C363" s="41" t="s">
        <v>33</v>
      </c>
      <c r="D363" s="315"/>
      <c r="E363" s="316"/>
      <c r="F363" s="31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3" t="s">
        <v>379</v>
      </c>
      <c r="B383" s="323"/>
      <c r="C383" s="323"/>
      <c r="D383" s="323"/>
      <c r="E383" s="323"/>
      <c r="F383" s="32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4" t="s">
        <v>30</v>
      </c>
      <c r="B395" s="315" t="s">
        <v>31</v>
      </c>
      <c r="C395" s="315"/>
      <c r="D395" s="315" t="s">
        <v>46</v>
      </c>
      <c r="E395" s="316" t="s">
        <v>310</v>
      </c>
      <c r="F395" s="316" t="s">
        <v>360</v>
      </c>
      <c r="G395" s="127"/>
    </row>
    <row r="396" spans="1:7" ht="16.5" customHeight="1" x14ac:dyDescent="0.3">
      <c r="A396" s="314"/>
      <c r="B396" s="41" t="s">
        <v>34</v>
      </c>
      <c r="C396" s="41" t="s">
        <v>33</v>
      </c>
      <c r="D396" s="315"/>
      <c r="E396" s="316"/>
      <c r="F396" s="31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3" t="s">
        <v>379</v>
      </c>
      <c r="B435" s="323"/>
      <c r="C435" s="323"/>
      <c r="D435" s="323"/>
      <c r="E435" s="323"/>
      <c r="F435" s="32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4" t="s">
        <v>30</v>
      </c>
      <c r="B448" s="315" t="s">
        <v>31</v>
      </c>
      <c r="C448" s="315"/>
      <c r="D448" s="315" t="s">
        <v>46</v>
      </c>
      <c r="E448" s="316" t="s">
        <v>310</v>
      </c>
      <c r="F448" s="316" t="s">
        <v>360</v>
      </c>
      <c r="G448" s="127"/>
    </row>
    <row r="449" spans="1:6" ht="16.5" customHeight="1" x14ac:dyDescent="0.3">
      <c r="A449" s="314"/>
      <c r="B449" s="41" t="s">
        <v>34</v>
      </c>
      <c r="C449" s="41" t="s">
        <v>33</v>
      </c>
      <c r="D449" s="315"/>
      <c r="E449" s="316"/>
      <c r="F449" s="31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7" t="s">
        <v>379</v>
      </c>
      <c r="B471" s="328"/>
      <c r="C471" s="328"/>
      <c r="D471" s="328"/>
      <c r="E471" s="328"/>
      <c r="F471" s="32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9" t="s">
        <v>367</v>
      </c>
      <c r="B483" s="329"/>
      <c r="C483" s="329"/>
      <c r="D483" s="32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4" t="s">
        <v>30</v>
      </c>
      <c r="B485" s="315" t="s">
        <v>31</v>
      </c>
      <c r="C485" s="315"/>
      <c r="D485" s="315" t="s">
        <v>46</v>
      </c>
      <c r="E485" s="316" t="s">
        <v>310</v>
      </c>
      <c r="F485" s="316" t="s">
        <v>360</v>
      </c>
      <c r="G485" s="127"/>
    </row>
    <row r="486" spans="1:7" ht="16.5" customHeight="1" x14ac:dyDescent="0.3">
      <c r="A486" s="314"/>
      <c r="B486" s="41" t="s">
        <v>34</v>
      </c>
      <c r="C486" s="41" t="s">
        <v>33</v>
      </c>
      <c r="D486" s="315"/>
      <c r="E486" s="316"/>
      <c r="F486" s="31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4" t="s">
        <v>30</v>
      </c>
      <c r="B507" s="315" t="s">
        <v>31</v>
      </c>
      <c r="C507" s="315"/>
      <c r="D507" s="315" t="s">
        <v>46</v>
      </c>
      <c r="E507" s="316" t="s">
        <v>310</v>
      </c>
      <c r="F507" s="316" t="s">
        <v>360</v>
      </c>
      <c r="G507" s="127"/>
    </row>
    <row r="508" spans="1:7" ht="16.5" customHeight="1" x14ac:dyDescent="0.3">
      <c r="A508" s="314"/>
      <c r="B508" s="41" t="s">
        <v>34</v>
      </c>
      <c r="C508" s="41" t="s">
        <v>33</v>
      </c>
      <c r="D508" s="315"/>
      <c r="E508" s="316"/>
      <c r="F508" s="31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4" t="s">
        <v>30</v>
      </c>
      <c r="B518" s="315" t="s">
        <v>31</v>
      </c>
      <c r="C518" s="315"/>
      <c r="D518" s="315" t="s">
        <v>46</v>
      </c>
      <c r="E518" s="316" t="s">
        <v>310</v>
      </c>
      <c r="F518" s="316" t="s">
        <v>360</v>
      </c>
      <c r="G518" s="127"/>
    </row>
    <row r="519" spans="1:7" ht="16.5" customHeight="1" x14ac:dyDescent="0.3">
      <c r="A519" s="314"/>
      <c r="B519" s="41" t="s">
        <v>34</v>
      </c>
      <c r="C519" s="41" t="s">
        <v>33</v>
      </c>
      <c r="D519" s="315"/>
      <c r="E519" s="316"/>
      <c r="F519" s="31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4" t="s">
        <v>30</v>
      </c>
      <c r="B538" s="315" t="s">
        <v>31</v>
      </c>
      <c r="C538" s="315"/>
      <c r="D538" s="315" t="s">
        <v>46</v>
      </c>
      <c r="E538" s="316" t="s">
        <v>310</v>
      </c>
      <c r="F538" s="316" t="s">
        <v>360</v>
      </c>
      <c r="G538" s="127"/>
    </row>
    <row r="539" spans="1:7" ht="16.5" customHeight="1" x14ac:dyDescent="0.3">
      <c r="A539" s="314"/>
      <c r="B539" s="41" t="s">
        <v>34</v>
      </c>
      <c r="C539" s="41" t="s">
        <v>33</v>
      </c>
      <c r="D539" s="315"/>
      <c r="E539" s="316"/>
      <c r="F539" s="31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7"/>
      <c r="E1" s="307"/>
      <c r="F1" s="307"/>
      <c r="G1" s="307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1" t="s">
        <v>50</v>
      </c>
      <c r="B6" s="331"/>
      <c r="C6" s="331"/>
      <c r="D6" s="331"/>
      <c r="E6" s="331"/>
      <c r="F6" s="331"/>
      <c r="G6" s="125"/>
    </row>
    <row r="7" spans="1:7" s="12" customFormat="1" ht="21.75" customHeight="1" x14ac:dyDescent="0.45">
      <c r="A7" s="309" t="str">
        <f>'A5 Exploitation'!A8:F8</f>
        <v>BOUMHAL</v>
      </c>
      <c r="B7" s="309"/>
      <c r="C7" s="309"/>
      <c r="D7" s="309"/>
      <c r="E7" s="309"/>
      <c r="F7" s="309"/>
      <c r="G7" s="125"/>
    </row>
    <row r="8" spans="1:7" s="12" customFormat="1" ht="24" x14ac:dyDescent="0.45">
      <c r="A8" s="14" t="s">
        <v>42</v>
      </c>
      <c r="B8" s="332">
        <f>'A5 Exploitation'!B9:F9</f>
        <v>0</v>
      </c>
      <c r="C8" s="332"/>
      <c r="D8" s="332"/>
      <c r="E8" s="332"/>
      <c r="F8" s="332"/>
      <c r="G8" s="125"/>
    </row>
    <row r="9" spans="1:7" s="12" customFormat="1" ht="24" x14ac:dyDescent="0.45">
      <c r="A9" s="15" t="s">
        <v>44</v>
      </c>
      <c r="B9" s="333">
        <f>'A5 Exploitation'!B10:F10</f>
        <v>0</v>
      </c>
      <c r="C9" s="333"/>
      <c r="D9" s="333"/>
      <c r="E9" s="333"/>
      <c r="F9" s="333"/>
      <c r="G9" s="125"/>
    </row>
    <row r="10" spans="1:7" s="12" customFormat="1" ht="24" x14ac:dyDescent="0.45">
      <c r="A10" s="14" t="s">
        <v>43</v>
      </c>
      <c r="B10" s="330">
        <f>'A5 Exploitation'!B11:F11</f>
        <v>0</v>
      </c>
      <c r="C10" s="330"/>
      <c r="D10" s="330"/>
      <c r="E10" s="330"/>
      <c r="F10" s="330"/>
      <c r="G10" s="125"/>
    </row>
    <row r="11" spans="1:7" s="12" customFormat="1" ht="24" x14ac:dyDescent="0.45">
      <c r="A11" s="14" t="s">
        <v>294</v>
      </c>
      <c r="B11" s="334">
        <f>D199</f>
        <v>0</v>
      </c>
      <c r="C11" s="334"/>
      <c r="D11" s="334"/>
      <c r="E11" s="334"/>
      <c r="F11" s="334"/>
      <c r="G11" s="125"/>
    </row>
    <row r="12" spans="1:7" s="12" customFormat="1" ht="22.5" x14ac:dyDescent="0.45">
      <c r="A12" s="11"/>
      <c r="D12" s="313"/>
      <c r="E12" s="313"/>
      <c r="F12" s="313"/>
      <c r="G12" s="313"/>
    </row>
    <row r="13" spans="1:7" s="12" customFormat="1" ht="11.25" customHeight="1" x14ac:dyDescent="0.3">
      <c r="A13" s="314" t="s">
        <v>30</v>
      </c>
      <c r="B13" s="315" t="s">
        <v>31</v>
      </c>
      <c r="C13" s="315"/>
      <c r="D13" s="315" t="s">
        <v>46</v>
      </c>
      <c r="E13" s="315" t="s">
        <v>190</v>
      </c>
      <c r="F13" s="315" t="s">
        <v>191</v>
      </c>
      <c r="G13" s="112"/>
    </row>
    <row r="14" spans="1:7" s="12" customFormat="1" ht="12.75" customHeight="1" x14ac:dyDescent="0.3">
      <c r="A14" s="314"/>
      <c r="B14" s="34" t="s">
        <v>34</v>
      </c>
      <c r="C14" s="34" t="s">
        <v>33</v>
      </c>
      <c r="D14" s="315"/>
      <c r="E14" s="315"/>
      <c r="F14" s="31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0" t="s">
        <v>36</v>
      </c>
      <c r="B22" s="341"/>
      <c r="C22" s="342"/>
      <c r="D22" s="258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3" t="s">
        <v>4</v>
      </c>
      <c r="B25" s="344"/>
      <c r="C25" s="344"/>
      <c r="D25" s="344"/>
      <c r="E25" s="344"/>
      <c r="F25" s="34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57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3" t="s">
        <v>219</v>
      </c>
      <c r="B36" s="344"/>
      <c r="C36" s="344"/>
      <c r="D36" s="344"/>
      <c r="E36" s="344"/>
      <c r="F36" s="34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57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57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3" t="s">
        <v>8</v>
      </c>
      <c r="B55" s="344"/>
      <c r="C55" s="344"/>
      <c r="D55" s="344"/>
      <c r="E55" s="344"/>
      <c r="F55" s="34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57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3" t="s">
        <v>130</v>
      </c>
      <c r="B66" s="344"/>
      <c r="C66" s="344"/>
      <c r="D66" s="344"/>
      <c r="E66" s="344"/>
      <c r="F66" s="34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57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3" t="s">
        <v>211</v>
      </c>
      <c r="B87" s="344"/>
      <c r="C87" s="344"/>
      <c r="D87" s="344"/>
      <c r="E87" s="344"/>
      <c r="F87" s="34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57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3" t="s">
        <v>212</v>
      </c>
      <c r="B106" s="344"/>
      <c r="C106" s="344"/>
      <c r="D106" s="344"/>
      <c r="E106" s="344"/>
      <c r="F106" s="34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3" t="s">
        <v>185</v>
      </c>
      <c r="B121" s="344"/>
      <c r="C121" s="344"/>
      <c r="D121" s="344"/>
      <c r="E121" s="344"/>
      <c r="F121" s="34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57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3" t="s">
        <v>71</v>
      </c>
      <c r="B136" s="344"/>
      <c r="C136" s="344"/>
      <c r="D136" s="344"/>
      <c r="E136" s="344"/>
      <c r="F136" s="34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57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3" t="s">
        <v>217</v>
      </c>
      <c r="B152" s="344"/>
      <c r="C152" s="344"/>
      <c r="D152" s="344"/>
      <c r="E152" s="344"/>
      <c r="F152" s="34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1"/>
      <c r="C161" s="342"/>
      <c r="D161" s="258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3" t="s">
        <v>77</v>
      </c>
      <c r="B164" s="344"/>
      <c r="C164" s="344"/>
      <c r="D164" s="344"/>
      <c r="E164" s="344"/>
      <c r="F164" s="34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57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7" t="s">
        <v>17</v>
      </c>
      <c r="B172" s="348"/>
      <c r="C172" s="348"/>
      <c r="D172" s="348"/>
      <c r="E172" s="348"/>
      <c r="F172" s="348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57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3" t="s">
        <v>78</v>
      </c>
      <c r="B180" s="344"/>
      <c r="C180" s="344"/>
      <c r="D180" s="344"/>
      <c r="E180" s="344"/>
      <c r="F180" s="34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57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3" t="s">
        <v>216</v>
      </c>
      <c r="B189" s="344"/>
      <c r="C189" s="344"/>
      <c r="D189" s="344"/>
      <c r="E189" s="344"/>
      <c r="F189" s="34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7"/>
      <c r="E1" s="307"/>
      <c r="F1" s="307"/>
      <c r="G1" s="307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08" t="s">
        <v>179</v>
      </c>
      <c r="B7" s="308"/>
      <c r="C7" s="308"/>
      <c r="D7" s="308"/>
      <c r="E7" s="308"/>
      <c r="F7" s="308"/>
      <c r="G7" s="125"/>
    </row>
    <row r="8" spans="1:7" ht="29.25" x14ac:dyDescent="0.45">
      <c r="A8" s="309" t="str">
        <f>'Page de garde'!D18</f>
        <v>BOUMHAL</v>
      </c>
      <c r="B8" s="309"/>
      <c r="C8" s="309"/>
      <c r="D8" s="309"/>
      <c r="E8" s="309"/>
      <c r="F8" s="309"/>
      <c r="G8" s="125"/>
    </row>
    <row r="9" spans="1:7" ht="24" x14ac:dyDescent="0.45">
      <c r="A9" s="14" t="s">
        <v>42</v>
      </c>
      <c r="B9" s="310"/>
      <c r="C9" s="310"/>
      <c r="D9" s="310"/>
      <c r="E9" s="310"/>
      <c r="F9" s="310"/>
      <c r="G9" s="125"/>
    </row>
    <row r="10" spans="1:7" ht="24" x14ac:dyDescent="0.45">
      <c r="A10" s="15" t="s">
        <v>44</v>
      </c>
      <c r="B10" s="311"/>
      <c r="C10" s="311"/>
      <c r="D10" s="311"/>
      <c r="E10" s="311"/>
      <c r="F10" s="311"/>
      <c r="G10" s="125"/>
    </row>
    <row r="11" spans="1:7" ht="24" x14ac:dyDescent="0.45">
      <c r="A11" s="14" t="s">
        <v>43</v>
      </c>
      <c r="B11" s="306"/>
      <c r="C11" s="306"/>
      <c r="D11" s="306"/>
      <c r="E11" s="306"/>
      <c r="F11" s="306"/>
      <c r="G11" s="125"/>
    </row>
    <row r="12" spans="1:7" ht="24" x14ac:dyDescent="0.45">
      <c r="A12" s="14" t="s">
        <v>239</v>
      </c>
      <c r="B12" s="312">
        <f>D549</f>
        <v>0</v>
      </c>
      <c r="C12" s="312"/>
      <c r="D12" s="312"/>
      <c r="E12" s="312"/>
      <c r="F12" s="312"/>
      <c r="G12" s="125"/>
    </row>
    <row r="13" spans="1:7" ht="22.5" x14ac:dyDescent="0.45">
      <c r="D13" s="313"/>
      <c r="E13" s="313"/>
      <c r="F13" s="313"/>
      <c r="G13" s="31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4" t="s">
        <v>30</v>
      </c>
      <c r="B17" s="315" t="s">
        <v>31</v>
      </c>
      <c r="C17" s="315"/>
      <c r="D17" s="315" t="s">
        <v>46</v>
      </c>
      <c r="E17" s="316" t="s">
        <v>310</v>
      </c>
      <c r="F17" s="316" t="s">
        <v>358</v>
      </c>
    </row>
    <row r="18" spans="1:8" ht="16.5" customHeight="1" x14ac:dyDescent="0.3">
      <c r="A18" s="314"/>
      <c r="B18" s="41" t="s">
        <v>34</v>
      </c>
      <c r="C18" s="41" t="s">
        <v>33</v>
      </c>
      <c r="D18" s="315"/>
      <c r="E18" s="316"/>
      <c r="F18" s="31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4" t="s">
        <v>30</v>
      </c>
      <c r="B50" s="315" t="s">
        <v>31</v>
      </c>
      <c r="C50" s="315"/>
      <c r="D50" s="315" t="s">
        <v>46</v>
      </c>
      <c r="E50" s="316" t="s">
        <v>310</v>
      </c>
      <c r="F50" s="316" t="s">
        <v>360</v>
      </c>
      <c r="G50" s="127"/>
    </row>
    <row r="51" spans="1:7" ht="16.5" customHeight="1" x14ac:dyDescent="0.3">
      <c r="A51" s="314"/>
      <c r="B51" s="41" t="s">
        <v>34</v>
      </c>
      <c r="C51" s="41" t="s">
        <v>33</v>
      </c>
      <c r="D51" s="315"/>
      <c r="E51" s="316"/>
      <c r="F51" s="31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4" t="s">
        <v>30</v>
      </c>
      <c r="B107" s="315" t="s">
        <v>31</v>
      </c>
      <c r="C107" s="315"/>
      <c r="D107" s="315" t="s">
        <v>46</v>
      </c>
      <c r="E107" s="316" t="s">
        <v>310</v>
      </c>
      <c r="F107" s="316" t="s">
        <v>360</v>
      </c>
    </row>
    <row r="108" spans="1:7" ht="16.5" customHeight="1" x14ac:dyDescent="0.3">
      <c r="A108" s="314"/>
      <c r="B108" s="41" t="s">
        <v>34</v>
      </c>
      <c r="C108" s="41" t="s">
        <v>33</v>
      </c>
      <c r="D108" s="315"/>
      <c r="E108" s="316"/>
      <c r="F108" s="31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4" t="s">
        <v>30</v>
      </c>
      <c r="B162" s="315" t="s">
        <v>31</v>
      </c>
      <c r="C162" s="315"/>
      <c r="D162" s="315" t="s">
        <v>46</v>
      </c>
      <c r="E162" s="316" t="s">
        <v>310</v>
      </c>
      <c r="F162" s="316" t="s">
        <v>360</v>
      </c>
      <c r="G162" s="127"/>
    </row>
    <row r="163" spans="1:7" ht="16.5" customHeight="1" x14ac:dyDescent="0.3">
      <c r="A163" s="314"/>
      <c r="B163" s="41" t="s">
        <v>34</v>
      </c>
      <c r="C163" s="41" t="s">
        <v>33</v>
      </c>
      <c r="D163" s="315"/>
      <c r="E163" s="316"/>
      <c r="F163" s="31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3" t="s">
        <v>379</v>
      </c>
      <c r="B195" s="323"/>
      <c r="C195" s="323"/>
      <c r="D195" s="323"/>
      <c r="E195" s="323"/>
      <c r="F195" s="32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4" t="s">
        <v>30</v>
      </c>
      <c r="B209" s="315" t="s">
        <v>31</v>
      </c>
      <c r="C209" s="315"/>
      <c r="D209" s="315" t="s">
        <v>46</v>
      </c>
      <c r="E209" s="316" t="s">
        <v>310</v>
      </c>
      <c r="F209" s="316" t="s">
        <v>360</v>
      </c>
      <c r="G209" s="127"/>
    </row>
    <row r="210" spans="1:7" ht="16.5" customHeight="1" x14ac:dyDescent="0.3">
      <c r="A210" s="314"/>
      <c r="B210" s="41" t="s">
        <v>34</v>
      </c>
      <c r="C210" s="41" t="s">
        <v>33</v>
      </c>
      <c r="D210" s="315"/>
      <c r="E210" s="316"/>
      <c r="F210" s="31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3" t="s">
        <v>379</v>
      </c>
      <c r="B256" s="323"/>
      <c r="C256" s="323"/>
      <c r="D256" s="323"/>
      <c r="E256" s="323"/>
      <c r="F256" s="32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4" t="s">
        <v>30</v>
      </c>
      <c r="B270" s="315" t="s">
        <v>31</v>
      </c>
      <c r="C270" s="315"/>
      <c r="D270" s="315" t="s">
        <v>46</v>
      </c>
      <c r="E270" s="316" t="s">
        <v>310</v>
      </c>
      <c r="F270" s="316" t="s">
        <v>360</v>
      </c>
      <c r="G270" s="214"/>
    </row>
    <row r="271" spans="1:7" s="16" customFormat="1" ht="16.5" customHeight="1" x14ac:dyDescent="0.3">
      <c r="A271" s="314"/>
      <c r="B271" s="41" t="s">
        <v>34</v>
      </c>
      <c r="C271" s="41" t="s">
        <v>33</v>
      </c>
      <c r="D271" s="315"/>
      <c r="E271" s="316"/>
      <c r="F271" s="31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4" t="s">
        <v>396</v>
      </c>
      <c r="B308" s="325"/>
      <c r="C308" s="325"/>
      <c r="D308" s="325"/>
      <c r="E308" s="325"/>
      <c r="F308" s="32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4" t="s">
        <v>30</v>
      </c>
      <c r="B322" s="315" t="s">
        <v>31</v>
      </c>
      <c r="C322" s="315"/>
      <c r="D322" s="315" t="s">
        <v>46</v>
      </c>
      <c r="E322" s="316" t="s">
        <v>310</v>
      </c>
      <c r="F322" s="316" t="s">
        <v>360</v>
      </c>
      <c r="G322" s="127"/>
    </row>
    <row r="323" spans="1:7" ht="16.5" customHeight="1" x14ac:dyDescent="0.3">
      <c r="A323" s="314"/>
      <c r="B323" s="41" t="s">
        <v>34</v>
      </c>
      <c r="C323" s="41" t="s">
        <v>33</v>
      </c>
      <c r="D323" s="315"/>
      <c r="E323" s="316"/>
      <c r="F323" s="31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4" t="s">
        <v>379</v>
      </c>
      <c r="B349" s="325"/>
      <c r="C349" s="325"/>
      <c r="D349" s="325"/>
      <c r="E349" s="325"/>
      <c r="F349" s="32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4" t="s">
        <v>30</v>
      </c>
      <c r="B362" s="315" t="s">
        <v>31</v>
      </c>
      <c r="C362" s="315"/>
      <c r="D362" s="315" t="s">
        <v>46</v>
      </c>
      <c r="E362" s="316" t="s">
        <v>310</v>
      </c>
      <c r="F362" s="316" t="s">
        <v>360</v>
      </c>
      <c r="G362" s="127"/>
    </row>
    <row r="363" spans="1:7" ht="16.5" customHeight="1" x14ac:dyDescent="0.3">
      <c r="A363" s="314"/>
      <c r="B363" s="41" t="s">
        <v>34</v>
      </c>
      <c r="C363" s="41" t="s">
        <v>33</v>
      </c>
      <c r="D363" s="315"/>
      <c r="E363" s="316"/>
      <c r="F363" s="31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3" t="s">
        <v>379</v>
      </c>
      <c r="B383" s="323"/>
      <c r="C383" s="323"/>
      <c r="D383" s="323"/>
      <c r="E383" s="323"/>
      <c r="F383" s="32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4" t="s">
        <v>30</v>
      </c>
      <c r="B395" s="315" t="s">
        <v>31</v>
      </c>
      <c r="C395" s="315"/>
      <c r="D395" s="315" t="s">
        <v>46</v>
      </c>
      <c r="E395" s="316" t="s">
        <v>310</v>
      </c>
      <c r="F395" s="316" t="s">
        <v>360</v>
      </c>
      <c r="G395" s="127"/>
    </row>
    <row r="396" spans="1:7" ht="16.5" customHeight="1" x14ac:dyDescent="0.3">
      <c r="A396" s="314"/>
      <c r="B396" s="41" t="s">
        <v>34</v>
      </c>
      <c r="C396" s="41" t="s">
        <v>33</v>
      </c>
      <c r="D396" s="315"/>
      <c r="E396" s="316"/>
      <c r="F396" s="31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3" t="s">
        <v>379</v>
      </c>
      <c r="B435" s="323"/>
      <c r="C435" s="323"/>
      <c r="D435" s="323"/>
      <c r="E435" s="323"/>
      <c r="F435" s="32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4" t="s">
        <v>30</v>
      </c>
      <c r="B448" s="315" t="s">
        <v>31</v>
      </c>
      <c r="C448" s="315"/>
      <c r="D448" s="315" t="s">
        <v>46</v>
      </c>
      <c r="E448" s="316" t="s">
        <v>310</v>
      </c>
      <c r="F448" s="316" t="s">
        <v>360</v>
      </c>
      <c r="G448" s="127"/>
    </row>
    <row r="449" spans="1:6" ht="16.5" customHeight="1" x14ac:dyDescent="0.3">
      <c r="A449" s="314"/>
      <c r="B449" s="41" t="s">
        <v>34</v>
      </c>
      <c r="C449" s="41" t="s">
        <v>33</v>
      </c>
      <c r="D449" s="315"/>
      <c r="E449" s="316"/>
      <c r="F449" s="31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7" t="s">
        <v>379</v>
      </c>
      <c r="B471" s="328"/>
      <c r="C471" s="328"/>
      <c r="D471" s="328"/>
      <c r="E471" s="328"/>
      <c r="F471" s="32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9" t="s">
        <v>367</v>
      </c>
      <c r="B483" s="329"/>
      <c r="C483" s="329"/>
      <c r="D483" s="32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4" t="s">
        <v>30</v>
      </c>
      <c r="B485" s="315" t="s">
        <v>31</v>
      </c>
      <c r="C485" s="315"/>
      <c r="D485" s="315" t="s">
        <v>46</v>
      </c>
      <c r="E485" s="316" t="s">
        <v>310</v>
      </c>
      <c r="F485" s="316" t="s">
        <v>360</v>
      </c>
      <c r="G485" s="127"/>
    </row>
    <row r="486" spans="1:7" ht="16.5" customHeight="1" x14ac:dyDescent="0.3">
      <c r="A486" s="314"/>
      <c r="B486" s="41" t="s">
        <v>34</v>
      </c>
      <c r="C486" s="41" t="s">
        <v>33</v>
      </c>
      <c r="D486" s="315"/>
      <c r="E486" s="316"/>
      <c r="F486" s="31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4" t="s">
        <v>30</v>
      </c>
      <c r="B507" s="315" t="s">
        <v>31</v>
      </c>
      <c r="C507" s="315"/>
      <c r="D507" s="315" t="s">
        <v>46</v>
      </c>
      <c r="E507" s="316" t="s">
        <v>310</v>
      </c>
      <c r="F507" s="316" t="s">
        <v>360</v>
      </c>
      <c r="G507" s="127"/>
    </row>
    <row r="508" spans="1:7" ht="16.5" customHeight="1" x14ac:dyDescent="0.3">
      <c r="A508" s="314"/>
      <c r="B508" s="41" t="s">
        <v>34</v>
      </c>
      <c r="C508" s="41" t="s">
        <v>33</v>
      </c>
      <c r="D508" s="315"/>
      <c r="E508" s="316"/>
      <c r="F508" s="31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4" t="s">
        <v>30</v>
      </c>
      <c r="B518" s="315" t="s">
        <v>31</v>
      </c>
      <c r="C518" s="315"/>
      <c r="D518" s="315" t="s">
        <v>46</v>
      </c>
      <c r="E518" s="316" t="s">
        <v>310</v>
      </c>
      <c r="F518" s="316" t="s">
        <v>360</v>
      </c>
      <c r="G518" s="127"/>
    </row>
    <row r="519" spans="1:7" ht="16.5" customHeight="1" x14ac:dyDescent="0.3">
      <c r="A519" s="314"/>
      <c r="B519" s="41" t="s">
        <v>34</v>
      </c>
      <c r="C519" s="41" t="s">
        <v>33</v>
      </c>
      <c r="D519" s="315"/>
      <c r="E519" s="316"/>
      <c r="F519" s="31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4" t="s">
        <v>30</v>
      </c>
      <c r="B538" s="315" t="s">
        <v>31</v>
      </c>
      <c r="C538" s="315"/>
      <c r="D538" s="315" t="s">
        <v>46</v>
      </c>
      <c r="E538" s="316" t="s">
        <v>310</v>
      </c>
      <c r="F538" s="316" t="s">
        <v>360</v>
      </c>
      <c r="G538" s="127"/>
    </row>
    <row r="539" spans="1:7" ht="16.5" customHeight="1" x14ac:dyDescent="0.3">
      <c r="A539" s="314"/>
      <c r="B539" s="41" t="s">
        <v>34</v>
      </c>
      <c r="C539" s="41" t="s">
        <v>33</v>
      </c>
      <c r="D539" s="315"/>
      <c r="E539" s="316"/>
      <c r="F539" s="31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7"/>
      <c r="E1" s="307"/>
      <c r="F1" s="307"/>
      <c r="G1" s="307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1" t="s">
        <v>50</v>
      </c>
      <c r="B6" s="331"/>
      <c r="C6" s="331"/>
      <c r="D6" s="331"/>
      <c r="E6" s="331"/>
      <c r="F6" s="331"/>
      <c r="G6" s="125"/>
    </row>
    <row r="7" spans="1:7" s="12" customFormat="1" ht="21.75" customHeight="1" x14ac:dyDescent="0.45">
      <c r="A7" s="309" t="str">
        <f>'A6 Exploitation'!A8:F8</f>
        <v>BOUMHAL</v>
      </c>
      <c r="B7" s="309"/>
      <c r="C7" s="309"/>
      <c r="D7" s="309"/>
      <c r="E7" s="309"/>
      <c r="F7" s="309"/>
      <c r="G7" s="125"/>
    </row>
    <row r="8" spans="1:7" s="12" customFormat="1" ht="24" x14ac:dyDescent="0.45">
      <c r="A8" s="14" t="s">
        <v>42</v>
      </c>
      <c r="B8" s="332">
        <f>'A6 Exploitation'!B9:F9</f>
        <v>0</v>
      </c>
      <c r="C8" s="332"/>
      <c r="D8" s="332"/>
      <c r="E8" s="332"/>
      <c r="F8" s="332"/>
      <c r="G8" s="125"/>
    </row>
    <row r="9" spans="1:7" s="12" customFormat="1" ht="24" x14ac:dyDescent="0.45">
      <c r="A9" s="15" t="s">
        <v>44</v>
      </c>
      <c r="B9" s="333">
        <f>'A6 Exploitation'!B10:F10</f>
        <v>0</v>
      </c>
      <c r="C9" s="333"/>
      <c r="D9" s="333"/>
      <c r="E9" s="333"/>
      <c r="F9" s="333"/>
      <c r="G9" s="125"/>
    </row>
    <row r="10" spans="1:7" s="12" customFormat="1" ht="24" x14ac:dyDescent="0.45">
      <c r="A10" s="14" t="s">
        <v>43</v>
      </c>
      <c r="B10" s="330">
        <f>'A6 Exploitation'!B11:F11</f>
        <v>0</v>
      </c>
      <c r="C10" s="330"/>
      <c r="D10" s="330"/>
      <c r="E10" s="330"/>
      <c r="F10" s="330"/>
      <c r="G10" s="125"/>
    </row>
    <row r="11" spans="1:7" s="12" customFormat="1" ht="24" x14ac:dyDescent="0.45">
      <c r="A11" s="14" t="s">
        <v>294</v>
      </c>
      <c r="B11" s="334">
        <f>D199</f>
        <v>0</v>
      </c>
      <c r="C11" s="334"/>
      <c r="D11" s="334"/>
      <c r="E11" s="334"/>
      <c r="F11" s="334"/>
      <c r="G11" s="125"/>
    </row>
    <row r="12" spans="1:7" s="12" customFormat="1" ht="22.5" x14ac:dyDescent="0.45">
      <c r="A12" s="11"/>
      <c r="D12" s="313"/>
      <c r="E12" s="313"/>
      <c r="F12" s="313"/>
      <c r="G12" s="313"/>
    </row>
    <row r="13" spans="1:7" s="12" customFormat="1" ht="11.25" customHeight="1" x14ac:dyDescent="0.3">
      <c r="A13" s="314" t="s">
        <v>30</v>
      </c>
      <c r="B13" s="315" t="s">
        <v>31</v>
      </c>
      <c r="C13" s="315"/>
      <c r="D13" s="315" t="s">
        <v>46</v>
      </c>
      <c r="E13" s="315" t="s">
        <v>190</v>
      </c>
      <c r="F13" s="315" t="s">
        <v>191</v>
      </c>
      <c r="G13" s="112"/>
    </row>
    <row r="14" spans="1:7" s="12" customFormat="1" ht="12.75" customHeight="1" x14ac:dyDescent="0.3">
      <c r="A14" s="314"/>
      <c r="B14" s="34" t="s">
        <v>34</v>
      </c>
      <c r="C14" s="34" t="s">
        <v>33</v>
      </c>
      <c r="D14" s="315"/>
      <c r="E14" s="315"/>
      <c r="F14" s="31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0" t="s">
        <v>36</v>
      </c>
      <c r="B22" s="341"/>
      <c r="C22" s="342"/>
      <c r="D22" s="258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3" t="s">
        <v>4</v>
      </c>
      <c r="B25" s="344"/>
      <c r="C25" s="344"/>
      <c r="D25" s="344"/>
      <c r="E25" s="344"/>
      <c r="F25" s="34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57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3" t="s">
        <v>219</v>
      </c>
      <c r="B36" s="344"/>
      <c r="C36" s="344"/>
      <c r="D36" s="344"/>
      <c r="E36" s="344"/>
      <c r="F36" s="34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57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57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3" t="s">
        <v>8</v>
      </c>
      <c r="B55" s="344"/>
      <c r="C55" s="344"/>
      <c r="D55" s="344"/>
      <c r="E55" s="344"/>
      <c r="F55" s="34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57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3" t="s">
        <v>130</v>
      </c>
      <c r="B66" s="344"/>
      <c r="C66" s="344"/>
      <c r="D66" s="344"/>
      <c r="E66" s="344"/>
      <c r="F66" s="34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57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3" t="s">
        <v>211</v>
      </c>
      <c r="B87" s="344"/>
      <c r="C87" s="344"/>
      <c r="D87" s="344"/>
      <c r="E87" s="344"/>
      <c r="F87" s="34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57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3" t="s">
        <v>212</v>
      </c>
      <c r="B106" s="344"/>
      <c r="C106" s="344"/>
      <c r="D106" s="344"/>
      <c r="E106" s="344"/>
      <c r="F106" s="34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3" t="s">
        <v>185</v>
      </c>
      <c r="B121" s="344"/>
      <c r="C121" s="344"/>
      <c r="D121" s="344"/>
      <c r="E121" s="344"/>
      <c r="F121" s="34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57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3" t="s">
        <v>71</v>
      </c>
      <c r="B136" s="344"/>
      <c r="C136" s="344"/>
      <c r="D136" s="344"/>
      <c r="E136" s="344"/>
      <c r="F136" s="34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57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3" t="s">
        <v>217</v>
      </c>
      <c r="B152" s="344"/>
      <c r="C152" s="344"/>
      <c r="D152" s="344"/>
      <c r="E152" s="344"/>
      <c r="F152" s="34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1"/>
      <c r="C161" s="342"/>
      <c r="D161" s="258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3" t="s">
        <v>77</v>
      </c>
      <c r="B164" s="344"/>
      <c r="C164" s="344"/>
      <c r="D164" s="344"/>
      <c r="E164" s="344"/>
      <c r="F164" s="34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57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7" t="s">
        <v>17</v>
      </c>
      <c r="B172" s="348"/>
      <c r="C172" s="348"/>
      <c r="D172" s="348"/>
      <c r="E172" s="348"/>
      <c r="F172" s="348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57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3" t="s">
        <v>78</v>
      </c>
      <c r="B180" s="344"/>
      <c r="C180" s="344"/>
      <c r="D180" s="344"/>
      <c r="E180" s="344"/>
      <c r="F180" s="34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57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3" t="s">
        <v>216</v>
      </c>
      <c r="B189" s="344"/>
      <c r="C189" s="344"/>
      <c r="D189" s="344"/>
      <c r="E189" s="344"/>
      <c r="F189" s="34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5" zoomScale="84" zoomScaleSheetLayoutView="84" workbookViewId="0">
      <selection activeCell="D531" sqref="D531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7"/>
      <c r="E1" s="307"/>
      <c r="F1" s="307"/>
      <c r="G1" s="307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08" t="s">
        <v>179</v>
      </c>
      <c r="B7" s="308"/>
      <c r="C7" s="308"/>
      <c r="D7" s="308"/>
      <c r="E7" s="308"/>
      <c r="F7" s="308"/>
      <c r="G7" s="125"/>
    </row>
    <row r="8" spans="1:7" ht="29.25" x14ac:dyDescent="0.45">
      <c r="A8" s="309" t="str">
        <f>'Page de garde'!D18</f>
        <v>BOUMHAL</v>
      </c>
      <c r="B8" s="309"/>
      <c r="C8" s="309"/>
      <c r="D8" s="309"/>
      <c r="E8" s="309"/>
      <c r="F8" s="309"/>
      <c r="G8" s="125"/>
    </row>
    <row r="9" spans="1:7" ht="24" x14ac:dyDescent="0.45">
      <c r="A9" s="14" t="s">
        <v>42</v>
      </c>
      <c r="B9" s="310" t="s">
        <v>408</v>
      </c>
      <c r="C9" s="310"/>
      <c r="D9" s="310"/>
      <c r="E9" s="310"/>
      <c r="F9" s="310"/>
      <c r="G9" s="125"/>
    </row>
    <row r="10" spans="1:7" ht="24" x14ac:dyDescent="0.45">
      <c r="A10" s="15" t="s">
        <v>44</v>
      </c>
      <c r="B10" s="311" t="s">
        <v>409</v>
      </c>
      <c r="C10" s="311"/>
      <c r="D10" s="311"/>
      <c r="E10" s="311"/>
      <c r="F10" s="311"/>
      <c r="G10" s="125"/>
    </row>
    <row r="11" spans="1:7" ht="24" x14ac:dyDescent="0.45">
      <c r="A11" s="14" t="s">
        <v>43</v>
      </c>
      <c r="B11" s="306">
        <v>43186</v>
      </c>
      <c r="C11" s="306"/>
      <c r="D11" s="306"/>
      <c r="E11" s="306"/>
      <c r="F11" s="306"/>
      <c r="G11" s="125"/>
    </row>
    <row r="12" spans="1:7" ht="24" x14ac:dyDescent="0.45">
      <c r="A12" s="14" t="s">
        <v>239</v>
      </c>
      <c r="B12" s="312">
        <f>D549</f>
        <v>0.94888178913738019</v>
      </c>
      <c r="C12" s="312"/>
      <c r="D12" s="312"/>
      <c r="E12" s="312"/>
      <c r="F12" s="312"/>
      <c r="G12" s="125"/>
    </row>
    <row r="13" spans="1:7" ht="22.5" x14ac:dyDescent="0.45">
      <c r="D13" s="313"/>
      <c r="E13" s="313"/>
      <c r="F13" s="313"/>
      <c r="G13" s="31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43186</v>
      </c>
      <c r="B16" s="188"/>
      <c r="C16" s="188"/>
      <c r="D16" s="188"/>
      <c r="E16" s="188"/>
      <c r="F16" s="202"/>
    </row>
    <row r="17" spans="1:8" ht="16.5" customHeight="1" x14ac:dyDescent="0.3">
      <c r="A17" s="314" t="s">
        <v>30</v>
      </c>
      <c r="B17" s="315" t="s">
        <v>31</v>
      </c>
      <c r="C17" s="315"/>
      <c r="D17" s="315" t="s">
        <v>46</v>
      </c>
      <c r="E17" s="316" t="s">
        <v>310</v>
      </c>
      <c r="F17" s="316" t="s">
        <v>358</v>
      </c>
    </row>
    <row r="18" spans="1:8" ht="16.5" customHeight="1" x14ac:dyDescent="0.3">
      <c r="A18" s="314"/>
      <c r="B18" s="41" t="s">
        <v>34</v>
      </c>
      <c r="C18" s="41" t="s">
        <v>33</v>
      </c>
      <c r="D18" s="315"/>
      <c r="E18" s="316"/>
      <c r="F18" s="31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 t="s">
        <v>413</v>
      </c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1</v>
      </c>
      <c r="C39" s="130"/>
      <c r="D39" s="95" t="s">
        <v>414</v>
      </c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13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31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0.96875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43186</v>
      </c>
      <c r="B49" s="124"/>
      <c r="C49" s="135"/>
      <c r="D49" s="124"/>
    </row>
    <row r="50" spans="1:7" x14ac:dyDescent="0.3">
      <c r="A50" s="314" t="s">
        <v>30</v>
      </c>
      <c r="B50" s="315" t="s">
        <v>31</v>
      </c>
      <c r="C50" s="315"/>
      <c r="D50" s="315" t="s">
        <v>46</v>
      </c>
      <c r="E50" s="316" t="s">
        <v>310</v>
      </c>
      <c r="F50" s="316" t="s">
        <v>360</v>
      </c>
      <c r="G50" s="127"/>
    </row>
    <row r="51" spans="1:7" x14ac:dyDescent="0.3">
      <c r="A51" s="314"/>
      <c r="B51" s="41" t="s">
        <v>34</v>
      </c>
      <c r="C51" s="41" t="s">
        <v>33</v>
      </c>
      <c r="D51" s="315"/>
      <c r="E51" s="316"/>
      <c r="F51" s="31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95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ht="33" x14ac:dyDescent="0.3">
      <c r="A67" s="8" t="s">
        <v>110</v>
      </c>
      <c r="B67" s="130">
        <v>1</v>
      </c>
      <c r="C67" s="130"/>
      <c r="D67" s="113" t="s">
        <v>419</v>
      </c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3" x14ac:dyDescent="0.3">
      <c r="A69" s="209" t="s">
        <v>380</v>
      </c>
      <c r="B69" s="130">
        <v>1</v>
      </c>
      <c r="C69" s="150" t="str">
        <f>IF(B69=0, -5, "0")</f>
        <v>0</v>
      </c>
      <c r="D69" s="95" t="s">
        <v>418</v>
      </c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>
        <v>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97" t="s">
        <v>420</v>
      </c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297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297" t="s">
        <v>420</v>
      </c>
      <c r="E76" s="106"/>
      <c r="F76" s="204"/>
      <c r="G76" s="214"/>
    </row>
    <row r="77" spans="1:7" s="112" customFormat="1" x14ac:dyDescent="0.3">
      <c r="A77" s="70" t="s">
        <v>170</v>
      </c>
      <c r="B77" s="130">
        <v>1</v>
      </c>
      <c r="C77" s="131"/>
      <c r="D77" s="151" t="s">
        <v>446</v>
      </c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33</v>
      </c>
    </row>
    <row r="85" spans="1:7" x14ac:dyDescent="0.3">
      <c r="A85" s="5" t="s">
        <v>35</v>
      </c>
      <c r="B85" s="132"/>
      <c r="C85" s="133"/>
      <c r="D85" s="134">
        <f>D84/(COUNT(B65:C83)*2)</f>
        <v>0.91666666666666663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169.5" x14ac:dyDescent="0.3">
      <c r="A92" s="70" t="s">
        <v>384</v>
      </c>
      <c r="B92" s="130">
        <v>1</v>
      </c>
      <c r="C92" s="218"/>
      <c r="D92" s="147" t="s">
        <v>417</v>
      </c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70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0.94594594594594594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43186</v>
      </c>
      <c r="B106" s="124"/>
      <c r="C106" s="135"/>
      <c r="D106" s="124"/>
    </row>
    <row r="107" spans="1:7" x14ac:dyDescent="0.3">
      <c r="A107" s="314" t="s">
        <v>30</v>
      </c>
      <c r="B107" s="315" t="s">
        <v>31</v>
      </c>
      <c r="C107" s="315"/>
      <c r="D107" s="315" t="s">
        <v>46</v>
      </c>
      <c r="E107" s="316" t="s">
        <v>310</v>
      </c>
      <c r="F107" s="316" t="s">
        <v>360</v>
      </c>
    </row>
    <row r="108" spans="1:7" x14ac:dyDescent="0.3">
      <c r="A108" s="314"/>
      <c r="B108" s="41" t="s">
        <v>34</v>
      </c>
      <c r="C108" s="41" t="s">
        <v>33</v>
      </c>
      <c r="D108" s="315"/>
      <c r="E108" s="316"/>
      <c r="F108" s="31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ht="33" x14ac:dyDescent="0.3">
      <c r="A135" s="8" t="s">
        <v>75</v>
      </c>
      <c r="B135" s="130">
        <v>1</v>
      </c>
      <c r="C135" s="130"/>
      <c r="D135" s="95" t="s">
        <v>439</v>
      </c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2"/>
      <c r="C140" s="133"/>
      <c r="D140" s="134">
        <f>D139/(COUNT(B121:C138)*2)</f>
        <v>0.97222222222222221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ht="49.5" x14ac:dyDescent="0.3">
      <c r="A146" s="191" t="s">
        <v>136</v>
      </c>
      <c r="B146" s="130">
        <v>1</v>
      </c>
      <c r="C146" s="150"/>
      <c r="D146" s="223" t="s">
        <v>424</v>
      </c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68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0.97142857142857142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43186</v>
      </c>
      <c r="B161" s="124"/>
      <c r="C161" s="135"/>
      <c r="D161" s="127"/>
    </row>
    <row r="162" spans="1:7" x14ac:dyDescent="0.3">
      <c r="A162" s="314" t="s">
        <v>30</v>
      </c>
      <c r="B162" s="315" t="s">
        <v>31</v>
      </c>
      <c r="C162" s="315"/>
      <c r="D162" s="315" t="s">
        <v>46</v>
      </c>
      <c r="E162" s="316" t="s">
        <v>310</v>
      </c>
      <c r="F162" s="316" t="s">
        <v>360</v>
      </c>
      <c r="G162" s="127"/>
    </row>
    <row r="163" spans="1:7" x14ac:dyDescent="0.3">
      <c r="A163" s="314"/>
      <c r="B163" s="41" t="s">
        <v>34</v>
      </c>
      <c r="C163" s="41" t="s">
        <v>33</v>
      </c>
      <c r="D163" s="315"/>
      <c r="E163" s="316"/>
      <c r="F163" s="31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3" t="s">
        <v>379</v>
      </c>
      <c r="B195" s="323"/>
      <c r="C195" s="323"/>
      <c r="D195" s="323"/>
      <c r="E195" s="323"/>
      <c r="F195" s="323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43186</v>
      </c>
      <c r="B208" s="124"/>
      <c r="C208" s="135"/>
      <c r="D208" s="124"/>
    </row>
    <row r="209" spans="1:7" x14ac:dyDescent="0.3">
      <c r="A209" s="314" t="s">
        <v>30</v>
      </c>
      <c r="B209" s="315" t="s">
        <v>31</v>
      </c>
      <c r="C209" s="315"/>
      <c r="D209" s="315" t="s">
        <v>46</v>
      </c>
      <c r="E209" s="316" t="s">
        <v>310</v>
      </c>
      <c r="F209" s="316" t="s">
        <v>360</v>
      </c>
      <c r="G209" s="127"/>
    </row>
    <row r="210" spans="1:7" x14ac:dyDescent="0.3">
      <c r="A210" s="314"/>
      <c r="B210" s="41" t="s">
        <v>34</v>
      </c>
      <c r="C210" s="41" t="s">
        <v>33</v>
      </c>
      <c r="D210" s="315"/>
      <c r="E210" s="316"/>
      <c r="F210" s="31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x14ac:dyDescent="0.3">
      <c r="A218" s="10" t="s">
        <v>142</v>
      </c>
      <c r="B218" s="130">
        <v>1</v>
      </c>
      <c r="C218" s="130"/>
      <c r="D218" s="95" t="s">
        <v>434</v>
      </c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19</v>
      </c>
    </row>
    <row r="223" spans="1:7" x14ac:dyDescent="0.3">
      <c r="A223" s="5" t="s">
        <v>35</v>
      </c>
      <c r="B223" s="132"/>
      <c r="C223" s="133"/>
      <c r="D223" s="134">
        <f>D222/(COUNT(B212:C221)*2)</f>
        <v>0.95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49.5" x14ac:dyDescent="0.3">
      <c r="A238" s="209" t="s">
        <v>66</v>
      </c>
      <c r="B238" s="130">
        <v>1</v>
      </c>
      <c r="C238" s="150" t="str">
        <f>IF(B238=0, -5, "0")</f>
        <v>0</v>
      </c>
      <c r="D238" s="292" t="s">
        <v>433</v>
      </c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35</v>
      </c>
    </row>
    <row r="245" spans="1:7" x14ac:dyDescent="0.3">
      <c r="A245" s="5" t="s">
        <v>35</v>
      </c>
      <c r="B245" s="132"/>
      <c r="C245" s="133"/>
      <c r="D245" s="134">
        <f>D244/(COUNT(B226:C243)*2)</f>
        <v>0.97222222222222221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ht="49.5" x14ac:dyDescent="0.3">
      <c r="A255" s="70" t="s">
        <v>143</v>
      </c>
      <c r="B255" s="130">
        <v>1</v>
      </c>
      <c r="C255" s="130"/>
      <c r="D255" s="138" t="s">
        <v>431</v>
      </c>
      <c r="E255" s="94"/>
      <c r="F255" s="204"/>
    </row>
    <row r="256" spans="1:7" x14ac:dyDescent="0.3">
      <c r="A256" s="323" t="s">
        <v>379</v>
      </c>
      <c r="B256" s="323"/>
      <c r="C256" s="323"/>
      <c r="D256" s="323"/>
      <c r="E256" s="323"/>
      <c r="F256" s="323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25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0.96153846153846156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79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0.96341463414634143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43186</v>
      </c>
      <c r="B269" s="124"/>
      <c r="C269" s="135"/>
      <c r="D269" s="124"/>
      <c r="F269" s="206"/>
      <c r="G269" s="214"/>
    </row>
    <row r="270" spans="1:7" s="16" customFormat="1" x14ac:dyDescent="0.3">
      <c r="A270" s="314" t="s">
        <v>30</v>
      </c>
      <c r="B270" s="315" t="s">
        <v>31</v>
      </c>
      <c r="C270" s="315"/>
      <c r="D270" s="315" t="s">
        <v>46</v>
      </c>
      <c r="E270" s="316" t="s">
        <v>310</v>
      </c>
      <c r="F270" s="316" t="s">
        <v>360</v>
      </c>
      <c r="G270" s="214"/>
    </row>
    <row r="271" spans="1:7" s="16" customFormat="1" x14ac:dyDescent="0.3">
      <c r="A271" s="314"/>
      <c r="B271" s="41" t="s">
        <v>34</v>
      </c>
      <c r="C271" s="41" t="s">
        <v>33</v>
      </c>
      <c r="D271" s="315"/>
      <c r="E271" s="316"/>
      <c r="F271" s="31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x14ac:dyDescent="0.3">
      <c r="A274" s="7" t="s">
        <v>135</v>
      </c>
      <c r="B274" s="130">
        <v>2</v>
      </c>
      <c r="C274" s="130"/>
      <c r="D274" s="138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ht="66" x14ac:dyDescent="0.3">
      <c r="A281" s="7" t="s">
        <v>62</v>
      </c>
      <c r="B281" s="130">
        <v>1</v>
      </c>
      <c r="C281" s="130"/>
      <c r="D281" s="116" t="s">
        <v>441</v>
      </c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23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0.95833333333333337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33" x14ac:dyDescent="0.3">
      <c r="A302" s="209" t="s">
        <v>157</v>
      </c>
      <c r="B302" s="130">
        <v>1</v>
      </c>
      <c r="C302" s="150" t="str">
        <f>IF(B302=0, -5, "0")</f>
        <v>0</v>
      </c>
      <c r="D302" s="165" t="s">
        <v>440</v>
      </c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ht="33" x14ac:dyDescent="0.3">
      <c r="A305" s="8" t="s">
        <v>75</v>
      </c>
      <c r="B305" s="130">
        <v>1</v>
      </c>
      <c r="C305" s="130"/>
      <c r="D305" s="156" t="s">
        <v>439</v>
      </c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4" t="s">
        <v>396</v>
      </c>
      <c r="B308" s="325"/>
      <c r="C308" s="325"/>
      <c r="D308" s="325"/>
      <c r="E308" s="325"/>
      <c r="F308" s="326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v>2</v>
      </c>
      <c r="C313" s="140"/>
      <c r="D313" s="251">
        <v>1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44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0.95652173913043481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67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0.95714285714285718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43186</v>
      </c>
      <c r="B321" s="124"/>
      <c r="C321" s="135"/>
      <c r="D321" s="127"/>
    </row>
    <row r="322" spans="1:7" x14ac:dyDescent="0.3">
      <c r="A322" s="314" t="s">
        <v>30</v>
      </c>
      <c r="B322" s="315" t="s">
        <v>31</v>
      </c>
      <c r="C322" s="315"/>
      <c r="D322" s="315" t="s">
        <v>46</v>
      </c>
      <c r="E322" s="316" t="s">
        <v>310</v>
      </c>
      <c r="F322" s="316" t="s">
        <v>360</v>
      </c>
      <c r="G322" s="127"/>
    </row>
    <row r="323" spans="1:7" x14ac:dyDescent="0.3">
      <c r="A323" s="314"/>
      <c r="B323" s="41" t="s">
        <v>34</v>
      </c>
      <c r="C323" s="41" t="s">
        <v>33</v>
      </c>
      <c r="D323" s="315"/>
      <c r="E323" s="316"/>
      <c r="F323" s="31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4" t="s">
        <v>379</v>
      </c>
      <c r="B349" s="325"/>
      <c r="C349" s="325"/>
      <c r="D349" s="325"/>
      <c r="E349" s="325"/>
      <c r="F349" s="325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48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43186</v>
      </c>
      <c r="B361" s="124"/>
      <c r="C361" s="135"/>
      <c r="D361" s="124"/>
    </row>
    <row r="362" spans="1:7" x14ac:dyDescent="0.3">
      <c r="A362" s="314" t="s">
        <v>30</v>
      </c>
      <c r="B362" s="315" t="s">
        <v>31</v>
      </c>
      <c r="C362" s="315"/>
      <c r="D362" s="315" t="s">
        <v>46</v>
      </c>
      <c r="E362" s="316" t="s">
        <v>310</v>
      </c>
      <c r="F362" s="316" t="s">
        <v>360</v>
      </c>
      <c r="G362" s="127"/>
    </row>
    <row r="363" spans="1:7" x14ac:dyDescent="0.3">
      <c r="A363" s="314"/>
      <c r="B363" s="41" t="s">
        <v>34</v>
      </c>
      <c r="C363" s="41" t="s">
        <v>33</v>
      </c>
      <c r="D363" s="315"/>
      <c r="E363" s="316"/>
      <c r="F363" s="31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33.75" x14ac:dyDescent="0.35">
      <c r="A378" s="261" t="s">
        <v>7</v>
      </c>
      <c r="B378" s="130">
        <v>1</v>
      </c>
      <c r="C378" s="136">
        <f>IF(B378=0, -10, IF(B378=1, -5, "0"))</f>
        <v>-5</v>
      </c>
      <c r="D378" s="95" t="s">
        <v>449</v>
      </c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3" t="s">
        <v>410</v>
      </c>
      <c r="B383" s="323"/>
      <c r="C383" s="323"/>
      <c r="D383" s="323"/>
      <c r="E383" s="323"/>
      <c r="F383" s="323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12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0.6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28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0.77777777777777779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43186</v>
      </c>
      <c r="B394" s="124"/>
      <c r="C394" s="135"/>
      <c r="D394" s="127"/>
      <c r="G394" s="127"/>
    </row>
    <row r="395" spans="1:7" x14ac:dyDescent="0.3">
      <c r="A395" s="314" t="s">
        <v>30</v>
      </c>
      <c r="B395" s="315" t="s">
        <v>31</v>
      </c>
      <c r="C395" s="315"/>
      <c r="D395" s="315" t="s">
        <v>46</v>
      </c>
      <c r="E395" s="316" t="s">
        <v>310</v>
      </c>
      <c r="F395" s="316" t="s">
        <v>360</v>
      </c>
      <c r="G395" s="127"/>
    </row>
    <row r="396" spans="1:7" x14ac:dyDescent="0.3">
      <c r="A396" s="314"/>
      <c r="B396" s="41" t="s">
        <v>34</v>
      </c>
      <c r="C396" s="41" t="s">
        <v>33</v>
      </c>
      <c r="D396" s="315"/>
      <c r="E396" s="316"/>
      <c r="F396" s="31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294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1</v>
      </c>
      <c r="C404" s="130"/>
      <c r="D404" s="95" t="s">
        <v>452</v>
      </c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15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0.9375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ht="33" x14ac:dyDescent="0.3">
      <c r="A412" s="4" t="s">
        <v>225</v>
      </c>
      <c r="B412" s="130">
        <v>0</v>
      </c>
      <c r="C412" s="130"/>
      <c r="D412" s="95" t="s">
        <v>451</v>
      </c>
      <c r="E412" s="94" t="s">
        <v>411</v>
      </c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12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0.8571428571428571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ht="33" x14ac:dyDescent="0.3">
      <c r="A423" s="4" t="s">
        <v>227</v>
      </c>
      <c r="B423" s="130">
        <v>0</v>
      </c>
      <c r="C423" s="130"/>
      <c r="D423" s="95" t="s">
        <v>450</v>
      </c>
      <c r="E423" s="94" t="s">
        <v>411</v>
      </c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8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0.8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3" t="s">
        <v>379</v>
      </c>
      <c r="B435" s="323"/>
      <c r="C435" s="323"/>
      <c r="D435" s="323"/>
      <c r="E435" s="323"/>
      <c r="F435" s="323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53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0.91379310344827591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43186</v>
      </c>
      <c r="B447" s="124"/>
      <c r="C447" s="135"/>
      <c r="D447" s="124"/>
    </row>
    <row r="448" spans="1:7" x14ac:dyDescent="0.3">
      <c r="A448" s="314" t="s">
        <v>30</v>
      </c>
      <c r="B448" s="315" t="s">
        <v>31</v>
      </c>
      <c r="C448" s="315"/>
      <c r="D448" s="315" t="s">
        <v>46</v>
      </c>
      <c r="E448" s="316" t="s">
        <v>310</v>
      </c>
      <c r="F448" s="316" t="s">
        <v>360</v>
      </c>
      <c r="G448" s="127"/>
    </row>
    <row r="449" spans="1:6" x14ac:dyDescent="0.3">
      <c r="A449" s="314"/>
      <c r="B449" s="41" t="s">
        <v>34</v>
      </c>
      <c r="C449" s="41" t="s">
        <v>33</v>
      </c>
      <c r="D449" s="315"/>
      <c r="E449" s="316"/>
      <c r="F449" s="31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66" x14ac:dyDescent="0.3">
      <c r="A464" s="70" t="s">
        <v>133</v>
      </c>
      <c r="B464" s="130">
        <v>1</v>
      </c>
      <c r="C464" s="130"/>
      <c r="D464" s="138" t="s">
        <v>455</v>
      </c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27" t="s">
        <v>379</v>
      </c>
      <c r="B471" s="328"/>
      <c r="C471" s="328"/>
      <c r="D471" s="328"/>
      <c r="E471" s="328"/>
      <c r="F471" s="328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>
        <v>1</v>
      </c>
      <c r="C476" s="140"/>
      <c r="D476" s="251">
        <v>0.5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28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0.93333333333333335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0.95238095238095233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9" t="s">
        <v>367</v>
      </c>
      <c r="B483" s="329"/>
      <c r="C483" s="329"/>
      <c r="D483" s="329"/>
      <c r="E483" s="185"/>
      <c r="F483" s="201"/>
    </row>
    <row r="484" spans="1:7" x14ac:dyDescent="0.3">
      <c r="A484" s="74">
        <f>B11</f>
        <v>43186</v>
      </c>
      <c r="B484" s="124"/>
      <c r="C484" s="135"/>
      <c r="D484" s="124"/>
    </row>
    <row r="485" spans="1:7" x14ac:dyDescent="0.3">
      <c r="A485" s="314" t="s">
        <v>30</v>
      </c>
      <c r="B485" s="315" t="s">
        <v>31</v>
      </c>
      <c r="C485" s="315"/>
      <c r="D485" s="315" t="s">
        <v>46</v>
      </c>
      <c r="E485" s="316" t="s">
        <v>310</v>
      </c>
      <c r="F485" s="316" t="s">
        <v>360</v>
      </c>
      <c r="G485" s="127"/>
    </row>
    <row r="486" spans="1:7" x14ac:dyDescent="0.3">
      <c r="A486" s="314"/>
      <c r="B486" s="41" t="s">
        <v>34</v>
      </c>
      <c r="C486" s="41" t="s">
        <v>33</v>
      </c>
      <c r="D486" s="315"/>
      <c r="E486" s="316"/>
      <c r="F486" s="31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43186</v>
      </c>
      <c r="B506" s="124"/>
      <c r="C506" s="135"/>
      <c r="D506" s="124"/>
    </row>
    <row r="507" spans="1:7" x14ac:dyDescent="0.3">
      <c r="A507" s="314" t="s">
        <v>30</v>
      </c>
      <c r="B507" s="315" t="s">
        <v>31</v>
      </c>
      <c r="C507" s="315"/>
      <c r="D507" s="315" t="s">
        <v>46</v>
      </c>
      <c r="E507" s="316" t="s">
        <v>310</v>
      </c>
      <c r="F507" s="316" t="s">
        <v>360</v>
      </c>
      <c r="G507" s="127"/>
    </row>
    <row r="508" spans="1:7" x14ac:dyDescent="0.3">
      <c r="A508" s="314"/>
      <c r="B508" s="41" t="s">
        <v>34</v>
      </c>
      <c r="C508" s="41" t="s">
        <v>33</v>
      </c>
      <c r="D508" s="315"/>
      <c r="E508" s="316"/>
      <c r="F508" s="316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 t="s">
        <v>456</v>
      </c>
      <c r="E511" s="94"/>
      <c r="F511" s="204"/>
    </row>
    <row r="512" spans="1:7" ht="45" x14ac:dyDescent="0.3">
      <c r="A512" s="62" t="s">
        <v>249</v>
      </c>
      <c r="B512" s="130">
        <v>0</v>
      </c>
      <c r="C512" s="140"/>
      <c r="D512" s="251">
        <v>0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0.75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43186</v>
      </c>
      <c r="B517" s="124"/>
      <c r="C517" s="135"/>
      <c r="D517" s="124"/>
    </row>
    <row r="518" spans="1:7" x14ac:dyDescent="0.3">
      <c r="A518" s="314" t="s">
        <v>30</v>
      </c>
      <c r="B518" s="315" t="s">
        <v>31</v>
      </c>
      <c r="C518" s="315"/>
      <c r="D518" s="315" t="s">
        <v>46</v>
      </c>
      <c r="E518" s="316" t="s">
        <v>310</v>
      </c>
      <c r="F518" s="316" t="s">
        <v>360</v>
      </c>
      <c r="G518" s="127"/>
    </row>
    <row r="519" spans="1:7" x14ac:dyDescent="0.3">
      <c r="A519" s="314"/>
      <c r="B519" s="41" t="s">
        <v>34</v>
      </c>
      <c r="C519" s="41" t="s">
        <v>33</v>
      </c>
      <c r="D519" s="315"/>
      <c r="E519" s="316"/>
      <c r="F519" s="316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3" x14ac:dyDescent="0.3">
      <c r="A522" s="4" t="s">
        <v>47</v>
      </c>
      <c r="B522" s="130">
        <v>2</v>
      </c>
      <c r="C522" s="130"/>
      <c r="D522" s="95" t="s">
        <v>458</v>
      </c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1</v>
      </c>
      <c r="C529" s="140"/>
      <c r="D529" s="174" t="s">
        <v>459</v>
      </c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21</v>
      </c>
    </row>
    <row r="534" spans="1:7" x14ac:dyDescent="0.3">
      <c r="A534" s="5" t="s">
        <v>35</v>
      </c>
      <c r="B534" s="132"/>
      <c r="C534" s="133"/>
      <c r="D534" s="134">
        <f>D533/(COUNT(B520:C532)*2)</f>
        <v>0.95454545454545459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43186</v>
      </c>
      <c r="B537" s="124"/>
      <c r="C537" s="135"/>
      <c r="D537" s="124"/>
      <c r="G537" s="127"/>
    </row>
    <row r="538" spans="1:7" x14ac:dyDescent="0.3">
      <c r="A538" s="314" t="s">
        <v>30</v>
      </c>
      <c r="B538" s="315" t="s">
        <v>31</v>
      </c>
      <c r="C538" s="315"/>
      <c r="D538" s="315" t="s">
        <v>46</v>
      </c>
      <c r="E538" s="316" t="s">
        <v>310</v>
      </c>
      <c r="F538" s="316" t="s">
        <v>360</v>
      </c>
      <c r="G538" s="127"/>
    </row>
    <row r="539" spans="1:7" x14ac:dyDescent="0.3">
      <c r="A539" s="314"/>
      <c r="B539" s="41" t="s">
        <v>34</v>
      </c>
      <c r="C539" s="41" t="s">
        <v>33</v>
      </c>
      <c r="D539" s="315"/>
      <c r="E539" s="316"/>
      <c r="F539" s="316"/>
      <c r="G539" s="127"/>
    </row>
    <row r="540" spans="1:7" ht="33" x14ac:dyDescent="0.3">
      <c r="A540" s="70" t="s">
        <v>373</v>
      </c>
      <c r="B540" s="130">
        <v>1</v>
      </c>
      <c r="C540" s="130"/>
      <c r="D540" s="138" t="s">
        <v>457</v>
      </c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">
        <v>32</v>
      </c>
      <c r="C543" s="130"/>
      <c r="D543" s="251"/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5</v>
      </c>
    </row>
    <row r="545" spans="1:4" x14ac:dyDescent="0.3">
      <c r="A545" s="5" t="s">
        <v>35</v>
      </c>
      <c r="B545" s="175"/>
      <c r="C545" s="176"/>
      <c r="D545" s="177">
        <f>D544/(COUNT(B540:C543)*2)</f>
        <v>0.83333333333333337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0.88461538461538458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594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0.94888178913738019</v>
      </c>
    </row>
  </sheetData>
  <sheetProtection algorithmName="SHA-512" hashValue="l699lsHJ/+G0K8cFycfVqGrLHLZvoAP8rV6ZvItTQ/aRwKIr6PcY9sULnrDvf5LhdrWMcIzNiPOQWpfWfxTAQQ==" saltValue="eN3iS3YpxAxhEYO9Q6hM8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2 B53:B60 B65:B83 B88:B93 B39:B41 B110:B116 B121:B138 B143:B147 B95:B99 B165:B171 B176:B194 B149:B153 B212:B221 B226:B243 B248:B255 B196:B200 B273:B284 B289:B307 B257:B260 B325:B332 B337:B348 B309:B312 B365:B372 B377:B382 B350:B353 B398:B405 B410:B416 B421:B425 B430:B434 B384:B386 B451:B456 B461:B470 B436:B438 B488:B492 B472:B476 B496:B498 B509:B512 B540:B54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9 B261 B31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D50" sqref="D50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7"/>
      <c r="E1" s="307"/>
      <c r="F1" s="307"/>
      <c r="G1" s="307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1" t="s">
        <v>50</v>
      </c>
      <c r="B6" s="331"/>
      <c r="C6" s="331"/>
      <c r="D6" s="331"/>
      <c r="E6" s="331"/>
      <c r="F6" s="331"/>
      <c r="G6" s="125"/>
    </row>
    <row r="7" spans="1:7" s="12" customFormat="1" ht="21.75" customHeight="1" x14ac:dyDescent="0.45">
      <c r="A7" s="309" t="str">
        <f>'A1 Exploitation'!A8:F8</f>
        <v>BOUMHAL</v>
      </c>
      <c r="B7" s="309"/>
      <c r="C7" s="309"/>
      <c r="D7" s="309"/>
      <c r="E7" s="309"/>
      <c r="F7" s="309"/>
      <c r="G7" s="125"/>
    </row>
    <row r="8" spans="1:7" s="12" customFormat="1" ht="24" x14ac:dyDescent="0.45">
      <c r="A8" s="14" t="s">
        <v>42</v>
      </c>
      <c r="B8" s="332" t="str">
        <f>'A1 Exploitation'!B9:F9</f>
        <v>Dr Hend KAMOUN</v>
      </c>
      <c r="C8" s="332"/>
      <c r="D8" s="332"/>
      <c r="E8" s="332"/>
      <c r="F8" s="332"/>
      <c r="G8" s="125"/>
    </row>
    <row r="9" spans="1:7" s="12" customFormat="1" ht="24" x14ac:dyDescent="0.45">
      <c r="A9" s="15" t="s">
        <v>44</v>
      </c>
      <c r="B9" s="333" t="str">
        <f>'A1 Exploitation'!B10:F10</f>
        <v>Chefs rayons et directeur magasin</v>
      </c>
      <c r="C9" s="333"/>
      <c r="D9" s="333"/>
      <c r="E9" s="333"/>
      <c r="F9" s="333"/>
      <c r="G9" s="125"/>
    </row>
    <row r="10" spans="1:7" s="12" customFormat="1" ht="24" x14ac:dyDescent="0.45">
      <c r="A10" s="14" t="s">
        <v>43</v>
      </c>
      <c r="B10" s="330">
        <f>'A1 Exploitation'!B11:F11</f>
        <v>43186</v>
      </c>
      <c r="C10" s="330"/>
      <c r="D10" s="330"/>
      <c r="E10" s="330"/>
      <c r="F10" s="330"/>
      <c r="G10" s="125"/>
    </row>
    <row r="11" spans="1:7" s="12" customFormat="1" ht="24" x14ac:dyDescent="0.45">
      <c r="A11" s="14" t="s">
        <v>294</v>
      </c>
      <c r="B11" s="334">
        <f>D199</f>
        <v>0.8571428571428571</v>
      </c>
      <c r="C11" s="334"/>
      <c r="D11" s="334"/>
      <c r="E11" s="334"/>
      <c r="F11" s="334"/>
      <c r="G11" s="125"/>
    </row>
    <row r="12" spans="1:7" s="12" customFormat="1" ht="22.5" x14ac:dyDescent="0.45">
      <c r="A12" s="11"/>
      <c r="D12" s="313"/>
      <c r="E12" s="313"/>
      <c r="F12" s="313"/>
      <c r="G12" s="313"/>
    </row>
    <row r="13" spans="1:7" s="12" customFormat="1" ht="11.25" customHeight="1" x14ac:dyDescent="0.3">
      <c r="A13" s="314" t="s">
        <v>30</v>
      </c>
      <c r="B13" s="315" t="s">
        <v>31</v>
      </c>
      <c r="C13" s="315"/>
      <c r="D13" s="315" t="s">
        <v>46</v>
      </c>
      <c r="E13" s="315" t="s">
        <v>190</v>
      </c>
      <c r="F13" s="315" t="s">
        <v>191</v>
      </c>
      <c r="G13" s="112"/>
    </row>
    <row r="14" spans="1:7" s="12" customFormat="1" ht="12.75" customHeight="1" x14ac:dyDescent="0.3">
      <c r="A14" s="314"/>
      <c r="B14" s="34" t="s">
        <v>34</v>
      </c>
      <c r="C14" s="34" t="s">
        <v>33</v>
      </c>
      <c r="D14" s="315"/>
      <c r="E14" s="315"/>
      <c r="F14" s="31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1</v>
      </c>
      <c r="C19" s="94"/>
      <c r="D19" s="95" t="s">
        <v>415</v>
      </c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0" t="s">
        <v>36</v>
      </c>
      <c r="B22" s="341"/>
      <c r="C22" s="342"/>
      <c r="D22" s="250">
        <f>SUM(B17:C21)</f>
        <v>9</v>
      </c>
    </row>
    <row r="23" spans="1:7" x14ac:dyDescent="0.3">
      <c r="A23" s="335" t="s">
        <v>295</v>
      </c>
      <c r="B23" s="336"/>
      <c r="C23" s="337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3" t="s">
        <v>4</v>
      </c>
      <c r="B25" s="344"/>
      <c r="C25" s="344"/>
      <c r="D25" s="344"/>
      <c r="E25" s="344"/>
      <c r="F25" s="344"/>
    </row>
    <row r="26" spans="1:7" ht="54" customHeight="1" x14ac:dyDescent="0.35">
      <c r="A26" s="40" t="s">
        <v>97</v>
      </c>
      <c r="B26" s="94">
        <v>1</v>
      </c>
      <c r="C26" s="120" t="str">
        <f>IF(B26=0, -5, "0")</f>
        <v>0</v>
      </c>
      <c r="D26" s="95" t="s">
        <v>448</v>
      </c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 t="s">
        <v>32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1</v>
      </c>
      <c r="C32" s="94"/>
      <c r="D32" s="98" t="s">
        <v>447</v>
      </c>
      <c r="E32" s="94"/>
      <c r="F32" s="94"/>
    </row>
    <row r="33" spans="1:7" x14ac:dyDescent="0.3">
      <c r="A33" s="335" t="s">
        <v>36</v>
      </c>
      <c r="B33" s="336"/>
      <c r="C33" s="337"/>
      <c r="D33" s="248">
        <f>SUM(B26:C32)</f>
        <v>10</v>
      </c>
    </row>
    <row r="34" spans="1:7" x14ac:dyDescent="0.3">
      <c r="A34" s="335" t="s">
        <v>295</v>
      </c>
      <c r="B34" s="336"/>
      <c r="C34" s="337"/>
      <c r="D34" s="33">
        <f>D33/(COUNT(B26:C32)*2)</f>
        <v>0.83333333333333337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3" t="s">
        <v>219</v>
      </c>
      <c r="B36" s="344"/>
      <c r="C36" s="344"/>
      <c r="D36" s="344"/>
      <c r="E36" s="344"/>
      <c r="F36" s="344"/>
      <c r="G36" s="126"/>
    </row>
    <row r="37" spans="1:7" s="22" customFormat="1" ht="58.5" customHeight="1" x14ac:dyDescent="0.35">
      <c r="A37" s="40" t="s">
        <v>97</v>
      </c>
      <c r="B37" s="94">
        <v>1</v>
      </c>
      <c r="C37" s="120" t="str">
        <f>IF(B37=0, -5, "0")</f>
        <v>0</v>
      </c>
      <c r="D37" s="95" t="s">
        <v>448</v>
      </c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1</v>
      </c>
      <c r="C41" s="94"/>
      <c r="D41" s="98" t="s">
        <v>447</v>
      </c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48">
        <f>SUM(B37:C41)</f>
        <v>8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0.8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48">
        <f>SUM(B46:C51)</f>
        <v>12</v>
      </c>
    </row>
    <row r="53" spans="1:7" x14ac:dyDescent="0.3">
      <c r="A53" s="335" t="s">
        <v>295</v>
      </c>
      <c r="B53" s="336"/>
      <c r="C53" s="337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3" t="s">
        <v>8</v>
      </c>
      <c r="B55" s="344"/>
      <c r="C55" s="344"/>
      <c r="D55" s="344"/>
      <c r="E55" s="344"/>
      <c r="F55" s="344"/>
    </row>
    <row r="56" spans="1:7" ht="36" x14ac:dyDescent="0.35">
      <c r="A56" s="43" t="s">
        <v>176</v>
      </c>
      <c r="B56" s="94">
        <v>1</v>
      </c>
      <c r="C56" s="120" t="str">
        <f>IF(B56=0, -5, "0")</f>
        <v>0</v>
      </c>
      <c r="D56" s="98" t="s">
        <v>453</v>
      </c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50.25" x14ac:dyDescent="0.35">
      <c r="A60" s="43" t="s">
        <v>221</v>
      </c>
      <c r="B60" s="94">
        <v>1</v>
      </c>
      <c r="C60" s="120" t="str">
        <f>IF(B60=0, -5, "0")</f>
        <v>0</v>
      </c>
      <c r="D60" s="95" t="s">
        <v>454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48">
        <f>SUM(B56:C62)</f>
        <v>12</v>
      </c>
    </row>
    <row r="64" spans="1:7" x14ac:dyDescent="0.3">
      <c r="A64" s="335" t="s">
        <v>295</v>
      </c>
      <c r="B64" s="336"/>
      <c r="C64" s="337"/>
      <c r="D64" s="33">
        <f>D63/(COUNT(B56:C62)*2)</f>
        <v>0.8571428571428571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3" t="s">
        <v>130</v>
      </c>
      <c r="B66" s="344"/>
      <c r="C66" s="344"/>
      <c r="D66" s="344"/>
      <c r="E66" s="344"/>
      <c r="F66" s="344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34.5" x14ac:dyDescent="0.4">
      <c r="A68" s="17" t="s">
        <v>272</v>
      </c>
      <c r="B68" s="100">
        <v>1</v>
      </c>
      <c r="C68" s="101"/>
      <c r="D68" s="95" t="s">
        <v>423</v>
      </c>
      <c r="E68" s="102"/>
      <c r="F68" s="94"/>
    </row>
    <row r="69" spans="1:7" ht="19.5" x14ac:dyDescent="0.4">
      <c r="A69" s="17" t="s">
        <v>293</v>
      </c>
      <c r="B69" s="100">
        <v>1</v>
      </c>
      <c r="C69" s="101"/>
      <c r="D69" s="103" t="s">
        <v>421</v>
      </c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ht="82.5" x14ac:dyDescent="0.3">
      <c r="A78" s="21" t="s">
        <v>232</v>
      </c>
      <c r="B78" s="100">
        <v>0</v>
      </c>
      <c r="C78" s="106"/>
      <c r="D78" s="95" t="s">
        <v>422</v>
      </c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48">
        <f>SUM(B67:C83)</f>
        <v>30</v>
      </c>
    </row>
    <row r="85" spans="1:7" x14ac:dyDescent="0.3">
      <c r="A85" s="335" t="s">
        <v>295</v>
      </c>
      <c r="B85" s="336"/>
      <c r="C85" s="337"/>
      <c r="D85" s="33">
        <f>D84/(COUNT(B67:C83)*2)</f>
        <v>0.88235294117647056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3" t="s">
        <v>211</v>
      </c>
      <c r="B87" s="344"/>
      <c r="C87" s="344"/>
      <c r="D87" s="344"/>
      <c r="E87" s="344"/>
      <c r="F87" s="344"/>
    </row>
    <row r="88" spans="1:7" ht="34.5" x14ac:dyDescent="0.4">
      <c r="A88" s="50" t="s">
        <v>273</v>
      </c>
      <c r="B88" s="110">
        <v>2</v>
      </c>
      <c r="C88" s="101"/>
      <c r="D88" s="102"/>
      <c r="E88" s="95"/>
      <c r="F88" s="94"/>
    </row>
    <row r="89" spans="1:7" ht="19.5" x14ac:dyDescent="0.4">
      <c r="A89" s="17" t="s">
        <v>272</v>
      </c>
      <c r="B89" s="110">
        <v>1</v>
      </c>
      <c r="C89" s="101"/>
      <c r="D89" s="95" t="s">
        <v>427</v>
      </c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ht="33" x14ac:dyDescent="0.3">
      <c r="A95" s="20" t="s">
        <v>165</v>
      </c>
      <c r="B95" s="110">
        <v>1</v>
      </c>
      <c r="C95" s="94"/>
      <c r="D95" s="95" t="s">
        <v>426</v>
      </c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1</v>
      </c>
      <c r="C98" s="94"/>
      <c r="D98" s="95" t="s">
        <v>425</v>
      </c>
      <c r="E98" s="94"/>
      <c r="F98" s="94"/>
    </row>
    <row r="99" spans="1:7" ht="50.25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428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48">
        <f>SUM(B88:C101)</f>
        <v>25</v>
      </c>
    </row>
    <row r="103" spans="1:7" x14ac:dyDescent="0.3">
      <c r="A103" s="335" t="s">
        <v>295</v>
      </c>
      <c r="B103" s="336"/>
      <c r="C103" s="337"/>
      <c r="D103" s="33">
        <f>D102/(COUNT(B88:C101)*2)</f>
        <v>0.8928571428571429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3" t="s">
        <v>212</v>
      </c>
      <c r="B106" s="344"/>
      <c r="C106" s="344"/>
      <c r="D106" s="344"/>
      <c r="E106" s="344"/>
      <c r="F106" s="344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429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3" t="s">
        <v>185</v>
      </c>
      <c r="B121" s="344"/>
      <c r="C121" s="344"/>
      <c r="D121" s="344"/>
      <c r="E121" s="344"/>
      <c r="F121" s="344"/>
    </row>
    <row r="122" spans="1:7" x14ac:dyDescent="0.3">
      <c r="A122" s="44" t="s">
        <v>275</v>
      </c>
      <c r="B122" s="111">
        <v>1</v>
      </c>
      <c r="C122" s="94"/>
      <c r="D122" s="113" t="s">
        <v>435</v>
      </c>
      <c r="E122" s="113"/>
      <c r="F122" s="94"/>
    </row>
    <row r="123" spans="1:7" x14ac:dyDescent="0.3">
      <c r="A123" s="44" t="s">
        <v>272</v>
      </c>
      <c r="B123" s="111">
        <v>1</v>
      </c>
      <c r="C123" s="94"/>
      <c r="D123" s="95" t="s">
        <v>435</v>
      </c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51" x14ac:dyDescent="0.4">
      <c r="A125" s="20" t="s">
        <v>247</v>
      </c>
      <c r="B125" s="111">
        <v>1</v>
      </c>
      <c r="C125" s="101"/>
      <c r="D125" s="95" t="s">
        <v>436</v>
      </c>
      <c r="E125" s="95"/>
      <c r="F125" s="94"/>
    </row>
    <row r="126" spans="1:7" ht="47.25" x14ac:dyDescent="0.4">
      <c r="A126" s="17" t="s">
        <v>292</v>
      </c>
      <c r="B126" s="111">
        <v>1</v>
      </c>
      <c r="C126" s="101"/>
      <c r="D126" s="107" t="s">
        <v>437</v>
      </c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1</v>
      </c>
      <c r="C129" s="121"/>
      <c r="D129" s="95" t="s">
        <v>432</v>
      </c>
      <c r="E129" s="95"/>
      <c r="F129" s="94"/>
    </row>
    <row r="130" spans="1:7" ht="50.25" x14ac:dyDescent="0.35">
      <c r="A130" s="43" t="s">
        <v>194</v>
      </c>
      <c r="B130" s="111">
        <v>1</v>
      </c>
      <c r="C130" s="120" t="str">
        <f>IF(B130=0, -5, "0")</f>
        <v>0</v>
      </c>
      <c r="D130" s="95" t="s">
        <v>438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48">
        <f>SUM(B122:C132)</f>
        <v>16</v>
      </c>
    </row>
    <row r="134" spans="1:7" x14ac:dyDescent="0.3">
      <c r="A134" s="335" t="s">
        <v>295</v>
      </c>
      <c r="B134" s="336"/>
      <c r="C134" s="337"/>
      <c r="D134" s="32">
        <f>D133/(COUNT(B122:C132)*2)</f>
        <v>0.72727272727272729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3" t="s">
        <v>71</v>
      </c>
      <c r="B136" s="344"/>
      <c r="C136" s="344"/>
      <c r="D136" s="344"/>
      <c r="E136" s="344"/>
      <c r="F136" s="344"/>
    </row>
    <row r="137" spans="1:7" ht="32.25" x14ac:dyDescent="0.4">
      <c r="A137" s="23" t="s">
        <v>302</v>
      </c>
      <c r="B137" s="110">
        <v>1</v>
      </c>
      <c r="C137" s="101"/>
      <c r="D137" s="103" t="s">
        <v>444</v>
      </c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03"/>
      <c r="E139" s="94"/>
      <c r="F139" s="94"/>
    </row>
    <row r="140" spans="1:7" ht="30" x14ac:dyDescent="0.3">
      <c r="A140" s="52" t="s">
        <v>278</v>
      </c>
      <c r="B140" s="110">
        <v>1</v>
      </c>
      <c r="C140" s="95"/>
      <c r="D140" s="293" t="s">
        <v>445</v>
      </c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12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31.5" x14ac:dyDescent="0.35">
      <c r="A144" s="40" t="s">
        <v>237</v>
      </c>
      <c r="B144" s="110">
        <v>1</v>
      </c>
      <c r="C144" s="120" t="str">
        <f>IF(B144=0, -5, "0")</f>
        <v>0</v>
      </c>
      <c r="D144" s="98" t="s">
        <v>443</v>
      </c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12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ht="30.75" x14ac:dyDescent="0.3">
      <c r="A147" s="50" t="s">
        <v>214</v>
      </c>
      <c r="B147" s="110">
        <v>1</v>
      </c>
      <c r="C147" s="95"/>
      <c r="D147" s="98" t="s">
        <v>442</v>
      </c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48">
        <f>SUM(B137:C148)</f>
        <v>20</v>
      </c>
    </row>
    <row r="150" spans="1:7" x14ac:dyDescent="0.3">
      <c r="A150" s="335" t="s">
        <v>295</v>
      </c>
      <c r="B150" s="336"/>
      <c r="C150" s="337"/>
      <c r="D150" s="33">
        <f>D149/(COUNT(B137:C148)*2)</f>
        <v>0.83333333333333337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3" t="s">
        <v>217</v>
      </c>
      <c r="B152" s="344"/>
      <c r="C152" s="344"/>
      <c r="D152" s="344"/>
      <c r="E152" s="344"/>
      <c r="F152" s="344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33.75" x14ac:dyDescent="0.35">
      <c r="A156" s="40" t="s">
        <v>307</v>
      </c>
      <c r="B156" s="94">
        <v>1</v>
      </c>
      <c r="C156" s="120" t="str">
        <f>IF(B156=0, -5, "0")</f>
        <v>0</v>
      </c>
      <c r="D156" s="116" t="s">
        <v>461</v>
      </c>
      <c r="E156" s="94"/>
      <c r="F156" s="94"/>
    </row>
    <row r="157" spans="1:7" ht="33.75" x14ac:dyDescent="0.35">
      <c r="A157" s="40" t="s">
        <v>308</v>
      </c>
      <c r="B157" s="94">
        <v>1</v>
      </c>
      <c r="C157" s="120" t="str">
        <f>IF(B157=0, -5, "0")</f>
        <v>0</v>
      </c>
      <c r="D157" s="116" t="s">
        <v>460</v>
      </c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5" t="s">
        <v>36</v>
      </c>
      <c r="B161" s="341"/>
      <c r="C161" s="342"/>
      <c r="D161" s="250">
        <f>SUM(B153:C160)</f>
        <v>14</v>
      </c>
    </row>
    <row r="162" spans="1:7" x14ac:dyDescent="0.3">
      <c r="A162" s="335" t="s">
        <v>295</v>
      </c>
      <c r="B162" s="336"/>
      <c r="C162" s="337"/>
      <c r="D162" s="33">
        <f>D161/(COUNT(B153:C160)*2)</f>
        <v>0.875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3" t="s">
        <v>77</v>
      </c>
      <c r="B164" s="344"/>
      <c r="C164" s="344"/>
      <c r="D164" s="344"/>
      <c r="E164" s="344"/>
      <c r="F164" s="344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ht="33" x14ac:dyDescent="0.3">
      <c r="A167" s="44" t="s">
        <v>215</v>
      </c>
      <c r="B167" s="94">
        <v>1</v>
      </c>
      <c r="C167" s="94"/>
      <c r="D167" s="95" t="s">
        <v>462</v>
      </c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48">
        <f>SUM(B165:C168)</f>
        <v>7</v>
      </c>
    </row>
    <row r="170" spans="1:7" x14ac:dyDescent="0.3">
      <c r="A170" s="335" t="s">
        <v>295</v>
      </c>
      <c r="B170" s="336"/>
      <c r="C170" s="337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7" t="s">
        <v>17</v>
      </c>
      <c r="B172" s="348"/>
      <c r="C172" s="348"/>
      <c r="D172" s="348"/>
      <c r="E172" s="348"/>
      <c r="F172" s="348"/>
    </row>
    <row r="173" spans="1:7" ht="30.75" x14ac:dyDescent="0.3">
      <c r="A173" s="20" t="s">
        <v>180</v>
      </c>
      <c r="B173" s="94">
        <v>1</v>
      </c>
      <c r="C173" s="94"/>
      <c r="D173" s="119" t="s">
        <v>465</v>
      </c>
      <c r="E173" s="94"/>
      <c r="F173" s="94"/>
    </row>
    <row r="174" spans="1:7" ht="45.75" x14ac:dyDescent="0.3">
      <c r="A174" s="17" t="s">
        <v>87</v>
      </c>
      <c r="B174" s="94">
        <v>1</v>
      </c>
      <c r="C174" s="94"/>
      <c r="D174" s="119" t="s">
        <v>463</v>
      </c>
      <c r="E174" s="94"/>
      <c r="F174" s="94"/>
    </row>
    <row r="175" spans="1:7" x14ac:dyDescent="0.3">
      <c r="A175" s="44" t="s">
        <v>197</v>
      </c>
      <c r="B175" s="94">
        <v>1</v>
      </c>
      <c r="C175" s="94"/>
      <c r="D175" s="95" t="s">
        <v>464</v>
      </c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48">
        <f>SUM(B173:C176)</f>
        <v>5</v>
      </c>
    </row>
    <row r="178" spans="1:7" x14ac:dyDescent="0.3">
      <c r="A178" s="335" t="s">
        <v>295</v>
      </c>
      <c r="B178" s="336"/>
      <c r="C178" s="337"/>
      <c r="D178" s="33">
        <f>D177/(COUNT(B173:C176)*2)</f>
        <v>0.625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3" t="s">
        <v>78</v>
      </c>
      <c r="B180" s="344"/>
      <c r="C180" s="344"/>
      <c r="D180" s="344"/>
      <c r="E180" s="344"/>
      <c r="F180" s="344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49.5" x14ac:dyDescent="0.3">
      <c r="A182" s="52" t="s">
        <v>220</v>
      </c>
      <c r="B182" s="94">
        <v>1</v>
      </c>
      <c r="C182" s="94"/>
      <c r="D182" s="116" t="s">
        <v>430</v>
      </c>
      <c r="E182" s="69"/>
      <c r="F182" s="94"/>
    </row>
    <row r="183" spans="1:7" ht="33" x14ac:dyDescent="0.3">
      <c r="A183" s="17" t="s">
        <v>88</v>
      </c>
      <c r="B183" s="94">
        <v>1</v>
      </c>
      <c r="C183" s="94"/>
      <c r="D183" s="95" t="s">
        <v>466</v>
      </c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48">
        <f>SUM(B181:C185)</f>
        <v>8</v>
      </c>
    </row>
    <row r="187" spans="1:7" x14ac:dyDescent="0.3">
      <c r="A187" s="335" t="s">
        <v>295</v>
      </c>
      <c r="B187" s="336"/>
      <c r="C187" s="337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3" t="s">
        <v>216</v>
      </c>
      <c r="B189" s="344"/>
      <c r="C189" s="344"/>
      <c r="D189" s="344"/>
      <c r="E189" s="344"/>
      <c r="F189" s="344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ht="33" x14ac:dyDescent="0.3">
      <c r="A192" s="20" t="s">
        <v>311</v>
      </c>
      <c r="B192" s="94">
        <v>1</v>
      </c>
      <c r="C192" s="94"/>
      <c r="D192" s="116" t="s">
        <v>467</v>
      </c>
      <c r="E192" s="94"/>
      <c r="F192" s="94"/>
    </row>
    <row r="193" spans="1:6" x14ac:dyDescent="0.3">
      <c r="A193" s="53" t="s">
        <v>189</v>
      </c>
      <c r="B193" s="94">
        <v>1</v>
      </c>
      <c r="C193" s="94"/>
      <c r="D193" s="106" t="s">
        <v>416</v>
      </c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6</v>
      </c>
    </row>
    <row r="195" spans="1:6" x14ac:dyDescent="0.3">
      <c r="A195" s="335" t="s">
        <v>295</v>
      </c>
      <c r="B195" s="336"/>
      <c r="C195" s="337"/>
      <c r="D195" s="33">
        <f>D194/(COUNT(B190:C193)*2)</f>
        <v>0.75</v>
      </c>
    </row>
    <row r="197" spans="1:6" ht="18" x14ac:dyDescent="0.35">
      <c r="A197" s="64" t="s">
        <v>246</v>
      </c>
      <c r="B197" s="63"/>
      <c r="C197" s="63"/>
      <c r="D197" s="295"/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204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0.8571428571428571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0" zoomScale="60" workbookViewId="0">
      <selection activeCell="C1" sqref="A1:G7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7"/>
      <c r="E1" s="307"/>
      <c r="F1" s="307"/>
      <c r="G1" s="307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08" t="s">
        <v>179</v>
      </c>
      <c r="B7" s="308"/>
      <c r="C7" s="308"/>
      <c r="D7" s="308"/>
      <c r="E7" s="308"/>
      <c r="F7" s="308"/>
      <c r="G7" s="125"/>
    </row>
    <row r="8" spans="1:7" ht="29.25" x14ac:dyDescent="0.45">
      <c r="A8" s="309" t="str">
        <f>'Page de garde'!D18</f>
        <v>BOUMHAL</v>
      </c>
      <c r="B8" s="309"/>
      <c r="C8" s="309"/>
      <c r="D8" s="309"/>
      <c r="E8" s="309"/>
      <c r="F8" s="309"/>
      <c r="G8" s="125"/>
    </row>
    <row r="9" spans="1:7" ht="24" x14ac:dyDescent="0.45">
      <c r="A9" s="14" t="s">
        <v>42</v>
      </c>
      <c r="B9" s="310"/>
      <c r="C9" s="310"/>
      <c r="D9" s="310"/>
      <c r="E9" s="310"/>
      <c r="F9" s="310"/>
      <c r="G9" s="125"/>
    </row>
    <row r="10" spans="1:7" ht="24" x14ac:dyDescent="0.45">
      <c r="A10" s="15" t="s">
        <v>44</v>
      </c>
      <c r="B10" s="311"/>
      <c r="C10" s="311"/>
      <c r="D10" s="311"/>
      <c r="E10" s="311"/>
      <c r="F10" s="311"/>
      <c r="G10" s="125"/>
    </row>
    <row r="11" spans="1:7" ht="24" x14ac:dyDescent="0.45">
      <c r="A11" s="14" t="s">
        <v>43</v>
      </c>
      <c r="B11" s="306"/>
      <c r="C11" s="306"/>
      <c r="D11" s="306"/>
      <c r="E11" s="306"/>
      <c r="F11" s="306"/>
      <c r="G11" s="125"/>
    </row>
    <row r="12" spans="1:7" ht="24" x14ac:dyDescent="0.45">
      <c r="A12" s="14" t="s">
        <v>239</v>
      </c>
      <c r="B12" s="312">
        <f>D549</f>
        <v>0</v>
      </c>
      <c r="C12" s="312"/>
      <c r="D12" s="312"/>
      <c r="E12" s="312"/>
      <c r="F12" s="312"/>
      <c r="G12" s="125"/>
    </row>
    <row r="13" spans="1:7" ht="22.5" x14ac:dyDescent="0.45">
      <c r="D13" s="313"/>
      <c r="E13" s="313"/>
      <c r="F13" s="313"/>
      <c r="G13" s="31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4" t="s">
        <v>30</v>
      </c>
      <c r="B17" s="315" t="s">
        <v>31</v>
      </c>
      <c r="C17" s="315"/>
      <c r="D17" s="315" t="s">
        <v>46</v>
      </c>
      <c r="E17" s="316" t="s">
        <v>310</v>
      </c>
      <c r="F17" s="316" t="s">
        <v>358</v>
      </c>
    </row>
    <row r="18" spans="1:8" ht="16.5" customHeight="1" x14ac:dyDescent="0.3">
      <c r="A18" s="314"/>
      <c r="B18" s="41" t="s">
        <v>34</v>
      </c>
      <c r="C18" s="41" t="s">
        <v>33</v>
      </c>
      <c r="D18" s="315"/>
      <c r="E18" s="316"/>
      <c r="F18" s="31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4" t="s">
        <v>30</v>
      </c>
      <c r="B50" s="315" t="s">
        <v>31</v>
      </c>
      <c r="C50" s="315"/>
      <c r="D50" s="315" t="s">
        <v>46</v>
      </c>
      <c r="E50" s="316" t="s">
        <v>310</v>
      </c>
      <c r="F50" s="316" t="s">
        <v>360</v>
      </c>
      <c r="G50" s="127"/>
    </row>
    <row r="51" spans="1:7" x14ac:dyDescent="0.3">
      <c r="A51" s="314"/>
      <c r="B51" s="41" t="s">
        <v>34</v>
      </c>
      <c r="C51" s="41" t="s">
        <v>33</v>
      </c>
      <c r="D51" s="315"/>
      <c r="E51" s="316"/>
      <c r="F51" s="31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4" t="s">
        <v>30</v>
      </c>
      <c r="B107" s="315" t="s">
        <v>31</v>
      </c>
      <c r="C107" s="315"/>
      <c r="D107" s="315" t="s">
        <v>46</v>
      </c>
      <c r="E107" s="316" t="s">
        <v>310</v>
      </c>
      <c r="F107" s="316" t="s">
        <v>360</v>
      </c>
    </row>
    <row r="108" spans="1:7" x14ac:dyDescent="0.3">
      <c r="A108" s="314"/>
      <c r="B108" s="41" t="s">
        <v>34</v>
      </c>
      <c r="C108" s="41" t="s">
        <v>33</v>
      </c>
      <c r="D108" s="315"/>
      <c r="E108" s="316"/>
      <c r="F108" s="31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4" t="s">
        <v>30</v>
      </c>
      <c r="B162" s="315" t="s">
        <v>31</v>
      </c>
      <c r="C162" s="315"/>
      <c r="D162" s="315" t="s">
        <v>46</v>
      </c>
      <c r="E162" s="316" t="s">
        <v>310</v>
      </c>
      <c r="F162" s="316" t="s">
        <v>360</v>
      </c>
      <c r="G162" s="127"/>
    </row>
    <row r="163" spans="1:7" x14ac:dyDescent="0.3">
      <c r="A163" s="314"/>
      <c r="B163" s="41" t="s">
        <v>34</v>
      </c>
      <c r="C163" s="41" t="s">
        <v>33</v>
      </c>
      <c r="D163" s="315"/>
      <c r="E163" s="316"/>
      <c r="F163" s="31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3" t="s">
        <v>379</v>
      </c>
      <c r="B195" s="323"/>
      <c r="C195" s="323"/>
      <c r="D195" s="323"/>
      <c r="E195" s="323"/>
      <c r="F195" s="32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4" t="s">
        <v>30</v>
      </c>
      <c r="B209" s="315" t="s">
        <v>31</v>
      </c>
      <c r="C209" s="315"/>
      <c r="D209" s="315" t="s">
        <v>46</v>
      </c>
      <c r="E209" s="316" t="s">
        <v>310</v>
      </c>
      <c r="F209" s="316" t="s">
        <v>360</v>
      </c>
      <c r="G209" s="127"/>
    </row>
    <row r="210" spans="1:7" x14ac:dyDescent="0.3">
      <c r="A210" s="314"/>
      <c r="B210" s="41" t="s">
        <v>34</v>
      </c>
      <c r="C210" s="41" t="s">
        <v>33</v>
      </c>
      <c r="D210" s="315"/>
      <c r="E210" s="316"/>
      <c r="F210" s="31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3" t="s">
        <v>379</v>
      </c>
      <c r="B256" s="323"/>
      <c r="C256" s="323"/>
      <c r="D256" s="323"/>
      <c r="E256" s="323"/>
      <c r="F256" s="32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4" t="s">
        <v>30</v>
      </c>
      <c r="B270" s="315" t="s">
        <v>31</v>
      </c>
      <c r="C270" s="315"/>
      <c r="D270" s="315" t="s">
        <v>46</v>
      </c>
      <c r="E270" s="316" t="s">
        <v>310</v>
      </c>
      <c r="F270" s="316" t="s">
        <v>360</v>
      </c>
      <c r="G270" s="214"/>
    </row>
    <row r="271" spans="1:7" s="16" customFormat="1" x14ac:dyDescent="0.3">
      <c r="A271" s="314"/>
      <c r="B271" s="41" t="s">
        <v>34</v>
      </c>
      <c r="C271" s="41" t="s">
        <v>33</v>
      </c>
      <c r="D271" s="315"/>
      <c r="E271" s="316"/>
      <c r="F271" s="31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4" t="s">
        <v>396</v>
      </c>
      <c r="B308" s="325"/>
      <c r="C308" s="325"/>
      <c r="D308" s="325"/>
      <c r="E308" s="325"/>
      <c r="F308" s="32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4" t="s">
        <v>30</v>
      </c>
      <c r="B322" s="315" t="s">
        <v>31</v>
      </c>
      <c r="C322" s="315"/>
      <c r="D322" s="315" t="s">
        <v>46</v>
      </c>
      <c r="E322" s="316" t="s">
        <v>310</v>
      </c>
      <c r="F322" s="316" t="s">
        <v>360</v>
      </c>
      <c r="G322" s="127"/>
    </row>
    <row r="323" spans="1:7" x14ac:dyDescent="0.3">
      <c r="A323" s="314"/>
      <c r="B323" s="41" t="s">
        <v>34</v>
      </c>
      <c r="C323" s="41" t="s">
        <v>33</v>
      </c>
      <c r="D323" s="315"/>
      <c r="E323" s="316"/>
      <c r="F323" s="31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4" t="s">
        <v>379</v>
      </c>
      <c r="B349" s="325"/>
      <c r="C349" s="325"/>
      <c r="D349" s="325"/>
      <c r="E349" s="325"/>
      <c r="F349" s="32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4" t="s">
        <v>30</v>
      </c>
      <c r="B362" s="315" t="s">
        <v>31</v>
      </c>
      <c r="C362" s="315"/>
      <c r="D362" s="315" t="s">
        <v>46</v>
      </c>
      <c r="E362" s="316" t="s">
        <v>310</v>
      </c>
      <c r="F362" s="316" t="s">
        <v>360</v>
      </c>
      <c r="G362" s="127"/>
    </row>
    <row r="363" spans="1:7" x14ac:dyDescent="0.3">
      <c r="A363" s="314"/>
      <c r="B363" s="41" t="s">
        <v>34</v>
      </c>
      <c r="C363" s="41" t="s">
        <v>33</v>
      </c>
      <c r="D363" s="315"/>
      <c r="E363" s="316"/>
      <c r="F363" s="31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3" t="s">
        <v>379</v>
      </c>
      <c r="B383" s="323"/>
      <c r="C383" s="323"/>
      <c r="D383" s="323"/>
      <c r="E383" s="323"/>
      <c r="F383" s="32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4" t="s">
        <v>30</v>
      </c>
      <c r="B395" s="315" t="s">
        <v>31</v>
      </c>
      <c r="C395" s="315"/>
      <c r="D395" s="315" t="s">
        <v>46</v>
      </c>
      <c r="E395" s="316" t="s">
        <v>310</v>
      </c>
      <c r="F395" s="316" t="s">
        <v>360</v>
      </c>
      <c r="G395" s="127"/>
    </row>
    <row r="396" spans="1:7" x14ac:dyDescent="0.3">
      <c r="A396" s="314"/>
      <c r="B396" s="41" t="s">
        <v>34</v>
      </c>
      <c r="C396" s="41" t="s">
        <v>33</v>
      </c>
      <c r="D396" s="315"/>
      <c r="E396" s="316"/>
      <c r="F396" s="31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3" t="s">
        <v>379</v>
      </c>
      <c r="B435" s="323"/>
      <c r="C435" s="323"/>
      <c r="D435" s="323"/>
      <c r="E435" s="323"/>
      <c r="F435" s="32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4" t="s">
        <v>30</v>
      </c>
      <c r="B448" s="315" t="s">
        <v>31</v>
      </c>
      <c r="C448" s="315"/>
      <c r="D448" s="315" t="s">
        <v>46</v>
      </c>
      <c r="E448" s="316" t="s">
        <v>310</v>
      </c>
      <c r="F448" s="316" t="s">
        <v>360</v>
      </c>
      <c r="G448" s="127"/>
    </row>
    <row r="449" spans="1:6" x14ac:dyDescent="0.3">
      <c r="A449" s="314"/>
      <c r="B449" s="41" t="s">
        <v>34</v>
      </c>
      <c r="C449" s="41" t="s">
        <v>33</v>
      </c>
      <c r="D449" s="315"/>
      <c r="E449" s="316"/>
      <c r="F449" s="31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7" t="s">
        <v>379</v>
      </c>
      <c r="B471" s="328"/>
      <c r="C471" s="328"/>
      <c r="D471" s="328"/>
      <c r="E471" s="328"/>
      <c r="F471" s="32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9" t="s">
        <v>367</v>
      </c>
      <c r="B483" s="329"/>
      <c r="C483" s="329"/>
      <c r="D483" s="32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4" t="s">
        <v>30</v>
      </c>
      <c r="B485" s="315" t="s">
        <v>31</v>
      </c>
      <c r="C485" s="315"/>
      <c r="D485" s="315" t="s">
        <v>46</v>
      </c>
      <c r="E485" s="316" t="s">
        <v>310</v>
      </c>
      <c r="F485" s="316" t="s">
        <v>360</v>
      </c>
      <c r="G485" s="127"/>
    </row>
    <row r="486" spans="1:7" x14ac:dyDescent="0.3">
      <c r="A486" s="314"/>
      <c r="B486" s="41" t="s">
        <v>34</v>
      </c>
      <c r="C486" s="41" t="s">
        <v>33</v>
      </c>
      <c r="D486" s="315"/>
      <c r="E486" s="316"/>
      <c r="F486" s="31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4" t="s">
        <v>30</v>
      </c>
      <c r="B507" s="315" t="s">
        <v>31</v>
      </c>
      <c r="C507" s="315"/>
      <c r="D507" s="315" t="s">
        <v>46</v>
      </c>
      <c r="E507" s="316" t="s">
        <v>310</v>
      </c>
      <c r="F507" s="316" t="s">
        <v>360</v>
      </c>
      <c r="G507" s="127"/>
    </row>
    <row r="508" spans="1:7" x14ac:dyDescent="0.3">
      <c r="A508" s="314"/>
      <c r="B508" s="41" t="s">
        <v>34</v>
      </c>
      <c r="C508" s="41" t="s">
        <v>33</v>
      </c>
      <c r="D508" s="349"/>
      <c r="E508" s="316"/>
      <c r="F508" s="31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4" t="s">
        <v>30</v>
      </c>
      <c r="B518" s="315" t="s">
        <v>31</v>
      </c>
      <c r="C518" s="315"/>
      <c r="D518" s="315" t="s">
        <v>46</v>
      </c>
      <c r="E518" s="316" t="s">
        <v>310</v>
      </c>
      <c r="F518" s="316" t="s">
        <v>360</v>
      </c>
      <c r="G518" s="127"/>
    </row>
    <row r="519" spans="1:7" x14ac:dyDescent="0.3">
      <c r="A519" s="314"/>
      <c r="B519" s="41" t="s">
        <v>34</v>
      </c>
      <c r="C519" s="41" t="s">
        <v>33</v>
      </c>
      <c r="D519" s="349"/>
      <c r="E519" s="316"/>
      <c r="F519" s="31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4" t="s">
        <v>30</v>
      </c>
      <c r="B538" s="315" t="s">
        <v>31</v>
      </c>
      <c r="C538" s="315"/>
      <c r="D538" s="315" t="s">
        <v>46</v>
      </c>
      <c r="E538" s="316" t="s">
        <v>310</v>
      </c>
      <c r="F538" s="316" t="s">
        <v>360</v>
      </c>
      <c r="G538" s="127"/>
    </row>
    <row r="539" spans="1:7" x14ac:dyDescent="0.3">
      <c r="A539" s="314"/>
      <c r="B539" s="41" t="s">
        <v>34</v>
      </c>
      <c r="C539" s="41" t="s">
        <v>33</v>
      </c>
      <c r="D539" s="349"/>
      <c r="E539" s="316"/>
      <c r="F539" s="31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7"/>
      <c r="E1" s="307"/>
      <c r="F1" s="307"/>
      <c r="G1" s="307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1" t="s">
        <v>50</v>
      </c>
      <c r="B6" s="331"/>
      <c r="C6" s="331"/>
      <c r="D6" s="331"/>
      <c r="E6" s="331"/>
      <c r="F6" s="331"/>
      <c r="G6" s="125"/>
    </row>
    <row r="7" spans="1:7" s="12" customFormat="1" ht="21.75" customHeight="1" x14ac:dyDescent="0.45">
      <c r="A7" s="309" t="str">
        <f>'A2 Exploitation'!A8:F8</f>
        <v>BOUMHAL</v>
      </c>
      <c r="B7" s="309"/>
      <c r="C7" s="309"/>
      <c r="D7" s="309"/>
      <c r="E7" s="309"/>
      <c r="F7" s="309"/>
      <c r="G7" s="125"/>
    </row>
    <row r="8" spans="1:7" s="12" customFormat="1" ht="24" x14ac:dyDescent="0.45">
      <c r="A8" s="14" t="s">
        <v>42</v>
      </c>
      <c r="B8" s="332">
        <f>'A2 Exploitation'!B9:F9</f>
        <v>0</v>
      </c>
      <c r="C8" s="332"/>
      <c r="D8" s="332"/>
      <c r="E8" s="332"/>
      <c r="F8" s="332"/>
      <c r="G8" s="125"/>
    </row>
    <row r="9" spans="1:7" s="12" customFormat="1" ht="24" x14ac:dyDescent="0.45">
      <c r="A9" s="15" t="s">
        <v>44</v>
      </c>
      <c r="B9" s="333">
        <f>'A2 Exploitation'!B10:F10</f>
        <v>0</v>
      </c>
      <c r="C9" s="333"/>
      <c r="D9" s="333"/>
      <c r="E9" s="333"/>
      <c r="F9" s="333"/>
      <c r="G9" s="125"/>
    </row>
    <row r="10" spans="1:7" s="12" customFormat="1" ht="24" x14ac:dyDescent="0.45">
      <c r="A10" s="14" t="s">
        <v>43</v>
      </c>
      <c r="B10" s="330">
        <f>'A2 Exploitation'!B11:F11</f>
        <v>0</v>
      </c>
      <c r="C10" s="330"/>
      <c r="D10" s="330"/>
      <c r="E10" s="330"/>
      <c r="F10" s="330"/>
      <c r="G10" s="125"/>
    </row>
    <row r="11" spans="1:7" s="12" customFormat="1" ht="24" x14ac:dyDescent="0.45">
      <c r="A11" s="14" t="s">
        <v>294</v>
      </c>
      <c r="B11" s="334">
        <f>D199</f>
        <v>0</v>
      </c>
      <c r="C11" s="334"/>
      <c r="D11" s="334"/>
      <c r="E11" s="334"/>
      <c r="F11" s="334"/>
      <c r="G11" s="125"/>
    </row>
    <row r="12" spans="1:7" s="12" customFormat="1" ht="22.5" x14ac:dyDescent="0.45">
      <c r="A12" s="11"/>
      <c r="D12" s="313"/>
      <c r="E12" s="313"/>
      <c r="F12" s="313"/>
      <c r="G12" s="313"/>
    </row>
    <row r="13" spans="1:7" s="12" customFormat="1" ht="11.25" customHeight="1" x14ac:dyDescent="0.3">
      <c r="A13" s="314" t="s">
        <v>30</v>
      </c>
      <c r="B13" s="315" t="s">
        <v>31</v>
      </c>
      <c r="C13" s="315"/>
      <c r="D13" s="315" t="s">
        <v>46</v>
      </c>
      <c r="E13" s="315" t="s">
        <v>190</v>
      </c>
      <c r="F13" s="315" t="s">
        <v>191</v>
      </c>
      <c r="G13" s="112"/>
    </row>
    <row r="14" spans="1:7" s="12" customFormat="1" ht="12.75" customHeight="1" x14ac:dyDescent="0.3">
      <c r="A14" s="314"/>
      <c r="B14" s="34" t="s">
        <v>34</v>
      </c>
      <c r="C14" s="34" t="s">
        <v>33</v>
      </c>
      <c r="D14" s="315"/>
      <c r="E14" s="315"/>
      <c r="F14" s="31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0" t="s">
        <v>36</v>
      </c>
      <c r="B22" s="341"/>
      <c r="C22" s="342"/>
      <c r="D22" s="250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3" t="s">
        <v>4</v>
      </c>
      <c r="B25" s="344"/>
      <c r="C25" s="344"/>
      <c r="D25" s="344"/>
      <c r="E25" s="344"/>
      <c r="F25" s="34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48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3" t="s">
        <v>219</v>
      </c>
      <c r="B36" s="344"/>
      <c r="C36" s="344"/>
      <c r="D36" s="344"/>
      <c r="E36" s="344"/>
      <c r="F36" s="34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48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48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3" t="s">
        <v>8</v>
      </c>
      <c r="B55" s="344"/>
      <c r="C55" s="344"/>
      <c r="D55" s="344"/>
      <c r="E55" s="344"/>
      <c r="F55" s="34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48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3" t="s">
        <v>130</v>
      </c>
      <c r="B66" s="344"/>
      <c r="C66" s="344"/>
      <c r="D66" s="344"/>
      <c r="E66" s="344"/>
      <c r="F66" s="34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48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3" t="s">
        <v>211</v>
      </c>
      <c r="B87" s="344"/>
      <c r="C87" s="344"/>
      <c r="D87" s="344"/>
      <c r="E87" s="344"/>
      <c r="F87" s="34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48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3" t="s">
        <v>212</v>
      </c>
      <c r="B106" s="344"/>
      <c r="C106" s="344"/>
      <c r="D106" s="344"/>
      <c r="E106" s="344"/>
      <c r="F106" s="34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3" t="s">
        <v>185</v>
      </c>
      <c r="B121" s="344"/>
      <c r="C121" s="344"/>
      <c r="D121" s="344"/>
      <c r="E121" s="344"/>
      <c r="F121" s="34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48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3" t="s">
        <v>71</v>
      </c>
      <c r="B136" s="344"/>
      <c r="C136" s="344"/>
      <c r="D136" s="344"/>
      <c r="E136" s="344"/>
      <c r="F136" s="34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48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3" t="s">
        <v>217</v>
      </c>
      <c r="B152" s="344"/>
      <c r="C152" s="344"/>
      <c r="D152" s="344"/>
      <c r="E152" s="344"/>
      <c r="F152" s="34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1"/>
      <c r="C161" s="342"/>
      <c r="D161" s="250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3" t="s">
        <v>77</v>
      </c>
      <c r="B164" s="344"/>
      <c r="C164" s="344"/>
      <c r="D164" s="344"/>
      <c r="E164" s="344"/>
      <c r="F164" s="34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48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7" t="s">
        <v>17</v>
      </c>
      <c r="B172" s="348"/>
      <c r="C172" s="348"/>
      <c r="D172" s="348"/>
      <c r="E172" s="348"/>
      <c r="F172" s="348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48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3" t="s">
        <v>78</v>
      </c>
      <c r="B180" s="344"/>
      <c r="C180" s="344"/>
      <c r="D180" s="344"/>
      <c r="E180" s="344"/>
      <c r="F180" s="34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48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3" t="s">
        <v>216</v>
      </c>
      <c r="B189" s="344"/>
      <c r="C189" s="344"/>
      <c r="D189" s="344"/>
      <c r="E189" s="344"/>
      <c r="F189" s="34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COUNTIF('A1 Technique'!F17:F193,"ok")</f>
        <v>0</v>
      </c>
      <c r="F197" s="287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7"/>
      <c r="E1" s="307"/>
      <c r="F1" s="307"/>
      <c r="G1" s="307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08" t="s">
        <v>179</v>
      </c>
      <c r="B7" s="308"/>
      <c r="C7" s="308"/>
      <c r="D7" s="308"/>
      <c r="E7" s="308"/>
      <c r="F7" s="308"/>
      <c r="G7" s="125"/>
    </row>
    <row r="8" spans="1:7" ht="29.25" x14ac:dyDescent="0.45">
      <c r="A8" s="309" t="str">
        <f>'Page de garde'!D18</f>
        <v>BOUMHAL</v>
      </c>
      <c r="B8" s="309"/>
      <c r="C8" s="309"/>
      <c r="D8" s="309"/>
      <c r="E8" s="309"/>
      <c r="F8" s="309"/>
      <c r="G8" s="125"/>
    </row>
    <row r="9" spans="1:7" ht="24" x14ac:dyDescent="0.45">
      <c r="A9" s="14" t="s">
        <v>42</v>
      </c>
      <c r="B9" s="310"/>
      <c r="C9" s="310"/>
      <c r="D9" s="310"/>
      <c r="E9" s="310"/>
      <c r="F9" s="310"/>
      <c r="G9" s="125"/>
    </row>
    <row r="10" spans="1:7" ht="24" x14ac:dyDescent="0.45">
      <c r="A10" s="15" t="s">
        <v>44</v>
      </c>
      <c r="B10" s="311"/>
      <c r="C10" s="311"/>
      <c r="D10" s="311"/>
      <c r="E10" s="311"/>
      <c r="F10" s="311"/>
      <c r="G10" s="125"/>
    </row>
    <row r="11" spans="1:7" ht="24" x14ac:dyDescent="0.45">
      <c r="A11" s="14" t="s">
        <v>43</v>
      </c>
      <c r="B11" s="306"/>
      <c r="C11" s="306"/>
      <c r="D11" s="306"/>
      <c r="E11" s="306"/>
      <c r="F11" s="306"/>
      <c r="G11" s="125"/>
    </row>
    <row r="12" spans="1:7" ht="24" x14ac:dyDescent="0.45">
      <c r="A12" s="14" t="s">
        <v>239</v>
      </c>
      <c r="B12" s="312">
        <f>D549</f>
        <v>0</v>
      </c>
      <c r="C12" s="312"/>
      <c r="D12" s="312"/>
      <c r="E12" s="312"/>
      <c r="F12" s="312"/>
      <c r="G12" s="125"/>
    </row>
    <row r="13" spans="1:7" ht="22.5" x14ac:dyDescent="0.45">
      <c r="D13" s="313"/>
      <c r="E13" s="313"/>
      <c r="F13" s="313"/>
      <c r="G13" s="31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4" t="s">
        <v>30</v>
      </c>
      <c r="B17" s="315" t="s">
        <v>31</v>
      </c>
      <c r="C17" s="315"/>
      <c r="D17" s="315" t="s">
        <v>46</v>
      </c>
      <c r="E17" s="316" t="s">
        <v>310</v>
      </c>
      <c r="F17" s="316" t="s">
        <v>358</v>
      </c>
    </row>
    <row r="18" spans="1:8" ht="16.5" customHeight="1" x14ac:dyDescent="0.3">
      <c r="A18" s="314"/>
      <c r="B18" s="41" t="s">
        <v>34</v>
      </c>
      <c r="C18" s="41" t="s">
        <v>33</v>
      </c>
      <c r="D18" s="315"/>
      <c r="E18" s="316"/>
      <c r="F18" s="31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4" t="s">
        <v>30</v>
      </c>
      <c r="B50" s="315" t="s">
        <v>31</v>
      </c>
      <c r="C50" s="315"/>
      <c r="D50" s="315" t="s">
        <v>46</v>
      </c>
      <c r="E50" s="316" t="s">
        <v>310</v>
      </c>
      <c r="F50" s="316" t="s">
        <v>360</v>
      </c>
      <c r="G50" s="127"/>
    </row>
    <row r="51" spans="1:7" x14ac:dyDescent="0.3">
      <c r="A51" s="314"/>
      <c r="B51" s="41" t="s">
        <v>34</v>
      </c>
      <c r="C51" s="41" t="s">
        <v>33</v>
      </c>
      <c r="D51" s="315"/>
      <c r="E51" s="316"/>
      <c r="F51" s="31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4" t="s">
        <v>30</v>
      </c>
      <c r="B107" s="315" t="s">
        <v>31</v>
      </c>
      <c r="C107" s="315"/>
      <c r="D107" s="315" t="s">
        <v>46</v>
      </c>
      <c r="E107" s="316" t="s">
        <v>310</v>
      </c>
      <c r="F107" s="316" t="s">
        <v>360</v>
      </c>
    </row>
    <row r="108" spans="1:7" x14ac:dyDescent="0.3">
      <c r="A108" s="314"/>
      <c r="B108" s="41" t="s">
        <v>34</v>
      </c>
      <c r="C108" s="41" t="s">
        <v>33</v>
      </c>
      <c r="D108" s="315"/>
      <c r="E108" s="316"/>
      <c r="F108" s="31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4" t="s">
        <v>30</v>
      </c>
      <c r="B162" s="315" t="s">
        <v>31</v>
      </c>
      <c r="C162" s="315"/>
      <c r="D162" s="315" t="s">
        <v>46</v>
      </c>
      <c r="E162" s="316" t="s">
        <v>310</v>
      </c>
      <c r="F162" s="316" t="s">
        <v>360</v>
      </c>
      <c r="G162" s="127"/>
    </row>
    <row r="163" spans="1:7" x14ac:dyDescent="0.3">
      <c r="A163" s="314"/>
      <c r="B163" s="41" t="s">
        <v>34</v>
      </c>
      <c r="C163" s="41" t="s">
        <v>33</v>
      </c>
      <c r="D163" s="315"/>
      <c r="E163" s="316"/>
      <c r="F163" s="31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3" t="s">
        <v>379</v>
      </c>
      <c r="B195" s="323"/>
      <c r="C195" s="323"/>
      <c r="D195" s="323"/>
      <c r="E195" s="323"/>
      <c r="F195" s="32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4" t="s">
        <v>30</v>
      </c>
      <c r="B209" s="315" t="s">
        <v>31</v>
      </c>
      <c r="C209" s="315"/>
      <c r="D209" s="315" t="s">
        <v>46</v>
      </c>
      <c r="E209" s="316" t="s">
        <v>310</v>
      </c>
      <c r="F209" s="316" t="s">
        <v>360</v>
      </c>
      <c r="G209" s="127"/>
    </row>
    <row r="210" spans="1:7" x14ac:dyDescent="0.3">
      <c r="A210" s="314"/>
      <c r="B210" s="41" t="s">
        <v>34</v>
      </c>
      <c r="C210" s="41" t="s">
        <v>33</v>
      </c>
      <c r="D210" s="315"/>
      <c r="E210" s="316"/>
      <c r="F210" s="31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3" t="s">
        <v>379</v>
      </c>
      <c r="B256" s="323"/>
      <c r="C256" s="323"/>
      <c r="D256" s="323"/>
      <c r="E256" s="323"/>
      <c r="F256" s="32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4" t="s">
        <v>30</v>
      </c>
      <c r="B270" s="315" t="s">
        <v>31</v>
      </c>
      <c r="C270" s="315"/>
      <c r="D270" s="315" t="s">
        <v>46</v>
      </c>
      <c r="E270" s="316" t="s">
        <v>310</v>
      </c>
      <c r="F270" s="316" t="s">
        <v>360</v>
      </c>
      <c r="G270" s="214"/>
    </row>
    <row r="271" spans="1:7" s="16" customFormat="1" x14ac:dyDescent="0.3">
      <c r="A271" s="314"/>
      <c r="B271" s="41" t="s">
        <v>34</v>
      </c>
      <c r="C271" s="41" t="s">
        <v>33</v>
      </c>
      <c r="D271" s="315"/>
      <c r="E271" s="316"/>
      <c r="F271" s="31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4" t="s">
        <v>396</v>
      </c>
      <c r="B308" s="325"/>
      <c r="C308" s="325"/>
      <c r="D308" s="325"/>
      <c r="E308" s="325"/>
      <c r="F308" s="32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4" t="s">
        <v>30</v>
      </c>
      <c r="B322" s="315" t="s">
        <v>31</v>
      </c>
      <c r="C322" s="315"/>
      <c r="D322" s="315" t="s">
        <v>46</v>
      </c>
      <c r="E322" s="316" t="s">
        <v>310</v>
      </c>
      <c r="F322" s="316" t="s">
        <v>360</v>
      </c>
      <c r="G322" s="127"/>
    </row>
    <row r="323" spans="1:7" x14ac:dyDescent="0.3">
      <c r="A323" s="314"/>
      <c r="B323" s="41" t="s">
        <v>34</v>
      </c>
      <c r="C323" s="41" t="s">
        <v>33</v>
      </c>
      <c r="D323" s="315"/>
      <c r="E323" s="316"/>
      <c r="F323" s="31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4" t="s">
        <v>379</v>
      </c>
      <c r="B349" s="325"/>
      <c r="C349" s="325"/>
      <c r="D349" s="325"/>
      <c r="E349" s="325"/>
      <c r="F349" s="32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4" t="s">
        <v>30</v>
      </c>
      <c r="B362" s="315" t="s">
        <v>31</v>
      </c>
      <c r="C362" s="315"/>
      <c r="D362" s="315" t="s">
        <v>46</v>
      </c>
      <c r="E362" s="316" t="s">
        <v>310</v>
      </c>
      <c r="F362" s="316" t="s">
        <v>360</v>
      </c>
      <c r="G362" s="127"/>
    </row>
    <row r="363" spans="1:7" x14ac:dyDescent="0.3">
      <c r="A363" s="314"/>
      <c r="B363" s="41" t="s">
        <v>34</v>
      </c>
      <c r="C363" s="41" t="s">
        <v>33</v>
      </c>
      <c r="D363" s="315"/>
      <c r="E363" s="316"/>
      <c r="F363" s="31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3" t="s">
        <v>379</v>
      </c>
      <c r="B383" s="323"/>
      <c r="C383" s="323"/>
      <c r="D383" s="323"/>
      <c r="E383" s="323"/>
      <c r="F383" s="32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4" t="s">
        <v>30</v>
      </c>
      <c r="B395" s="315" t="s">
        <v>31</v>
      </c>
      <c r="C395" s="315"/>
      <c r="D395" s="315" t="s">
        <v>46</v>
      </c>
      <c r="E395" s="316" t="s">
        <v>310</v>
      </c>
      <c r="F395" s="316" t="s">
        <v>360</v>
      </c>
      <c r="G395" s="127"/>
    </row>
    <row r="396" spans="1:7" x14ac:dyDescent="0.3">
      <c r="A396" s="314"/>
      <c r="B396" s="41" t="s">
        <v>34</v>
      </c>
      <c r="C396" s="41" t="s">
        <v>33</v>
      </c>
      <c r="D396" s="315"/>
      <c r="E396" s="316"/>
      <c r="F396" s="31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3" t="s">
        <v>379</v>
      </c>
      <c r="B435" s="323"/>
      <c r="C435" s="323"/>
      <c r="D435" s="323"/>
      <c r="E435" s="323"/>
      <c r="F435" s="32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4" t="s">
        <v>30</v>
      </c>
      <c r="B448" s="315" t="s">
        <v>31</v>
      </c>
      <c r="C448" s="315"/>
      <c r="D448" s="315" t="s">
        <v>46</v>
      </c>
      <c r="E448" s="316" t="s">
        <v>310</v>
      </c>
      <c r="F448" s="316" t="s">
        <v>360</v>
      </c>
      <c r="G448" s="127"/>
    </row>
    <row r="449" spans="1:6" x14ac:dyDescent="0.3">
      <c r="A449" s="314"/>
      <c r="B449" s="41" t="s">
        <v>34</v>
      </c>
      <c r="C449" s="41" t="s">
        <v>33</v>
      </c>
      <c r="D449" s="315"/>
      <c r="E449" s="316"/>
      <c r="F449" s="31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7" t="s">
        <v>379</v>
      </c>
      <c r="B471" s="328"/>
      <c r="C471" s="328"/>
      <c r="D471" s="328"/>
      <c r="E471" s="328"/>
      <c r="F471" s="32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9" t="s">
        <v>367</v>
      </c>
      <c r="B483" s="329"/>
      <c r="C483" s="329"/>
      <c r="D483" s="32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4" t="s">
        <v>30</v>
      </c>
      <c r="B485" s="315" t="s">
        <v>31</v>
      </c>
      <c r="C485" s="315"/>
      <c r="D485" s="315" t="s">
        <v>46</v>
      </c>
      <c r="E485" s="316" t="s">
        <v>310</v>
      </c>
      <c r="F485" s="316" t="s">
        <v>360</v>
      </c>
      <c r="G485" s="127"/>
    </row>
    <row r="486" spans="1:7" x14ac:dyDescent="0.3">
      <c r="A486" s="314"/>
      <c r="B486" s="41" t="s">
        <v>34</v>
      </c>
      <c r="C486" s="41" t="s">
        <v>33</v>
      </c>
      <c r="D486" s="315"/>
      <c r="E486" s="316"/>
      <c r="F486" s="31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4" t="s">
        <v>30</v>
      </c>
      <c r="B507" s="315" t="s">
        <v>31</v>
      </c>
      <c r="C507" s="315"/>
      <c r="D507" s="315" t="s">
        <v>46</v>
      </c>
      <c r="E507" s="316" t="s">
        <v>310</v>
      </c>
      <c r="F507" s="316" t="s">
        <v>360</v>
      </c>
      <c r="G507" s="127"/>
    </row>
    <row r="508" spans="1:7" x14ac:dyDescent="0.3">
      <c r="A508" s="314"/>
      <c r="B508" s="41" t="s">
        <v>34</v>
      </c>
      <c r="C508" s="41" t="s">
        <v>33</v>
      </c>
      <c r="D508" s="315"/>
      <c r="E508" s="316"/>
      <c r="F508" s="31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4" t="s">
        <v>30</v>
      </c>
      <c r="B518" s="315" t="s">
        <v>31</v>
      </c>
      <c r="C518" s="315"/>
      <c r="D518" s="315" t="s">
        <v>46</v>
      </c>
      <c r="E518" s="316" t="s">
        <v>310</v>
      </c>
      <c r="F518" s="316" t="s">
        <v>360</v>
      </c>
      <c r="G518" s="127"/>
    </row>
    <row r="519" spans="1:7" x14ac:dyDescent="0.3">
      <c r="A519" s="314"/>
      <c r="B519" s="41" t="s">
        <v>34</v>
      </c>
      <c r="C519" s="41" t="s">
        <v>33</v>
      </c>
      <c r="D519" s="315"/>
      <c r="E519" s="316"/>
      <c r="F519" s="31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4" t="s">
        <v>30</v>
      </c>
      <c r="B538" s="315" t="s">
        <v>31</v>
      </c>
      <c r="C538" s="315"/>
      <c r="D538" s="315" t="s">
        <v>46</v>
      </c>
      <c r="E538" s="316" t="s">
        <v>310</v>
      </c>
      <c r="F538" s="316" t="s">
        <v>360</v>
      </c>
      <c r="G538" s="127"/>
    </row>
    <row r="539" spans="1:7" x14ac:dyDescent="0.3">
      <c r="A539" s="314"/>
      <c r="B539" s="41" t="s">
        <v>34</v>
      </c>
      <c r="C539" s="41" t="s">
        <v>33</v>
      </c>
      <c r="D539" s="315"/>
      <c r="E539" s="316"/>
      <c r="F539" s="31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7"/>
      <c r="E1" s="307"/>
      <c r="F1" s="307"/>
      <c r="G1" s="307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31" t="s">
        <v>50</v>
      </c>
      <c r="B6" s="331"/>
      <c r="C6" s="331"/>
      <c r="D6" s="331"/>
      <c r="E6" s="331"/>
      <c r="F6" s="331"/>
      <c r="G6" s="125"/>
    </row>
    <row r="7" spans="1:7" s="12" customFormat="1" ht="21.75" customHeight="1" x14ac:dyDescent="0.45">
      <c r="A7" s="309" t="str">
        <f>'A3 Exploitation'!A8:F8</f>
        <v>BOUMHAL</v>
      </c>
      <c r="B7" s="309"/>
      <c r="C7" s="309"/>
      <c r="D7" s="309"/>
      <c r="E7" s="309"/>
      <c r="F7" s="309"/>
      <c r="G7" s="125"/>
    </row>
    <row r="8" spans="1:7" s="12" customFormat="1" ht="24" x14ac:dyDescent="0.45">
      <c r="A8" s="14" t="s">
        <v>42</v>
      </c>
      <c r="B8" s="332">
        <f>'A3 Exploitation'!B9:F9</f>
        <v>0</v>
      </c>
      <c r="C8" s="332"/>
      <c r="D8" s="332"/>
      <c r="E8" s="332"/>
      <c r="F8" s="332"/>
      <c r="G8" s="125"/>
    </row>
    <row r="9" spans="1:7" s="12" customFormat="1" ht="24" x14ac:dyDescent="0.45">
      <c r="A9" s="15" t="s">
        <v>44</v>
      </c>
      <c r="B9" s="333">
        <f>'A3 Exploitation'!B10:F10</f>
        <v>0</v>
      </c>
      <c r="C9" s="333"/>
      <c r="D9" s="333"/>
      <c r="E9" s="333"/>
      <c r="F9" s="333"/>
      <c r="G9" s="125"/>
    </row>
    <row r="10" spans="1:7" s="12" customFormat="1" ht="24" x14ac:dyDescent="0.45">
      <c r="A10" s="14" t="s">
        <v>43</v>
      </c>
      <c r="B10" s="330">
        <f>'A3 Exploitation'!B11:F11</f>
        <v>0</v>
      </c>
      <c r="C10" s="330"/>
      <c r="D10" s="330"/>
      <c r="E10" s="330"/>
      <c r="F10" s="330"/>
      <c r="G10" s="125"/>
    </row>
    <row r="11" spans="1:7" s="12" customFormat="1" ht="24" x14ac:dyDescent="0.45">
      <c r="A11" s="14" t="s">
        <v>294</v>
      </c>
      <c r="B11" s="334">
        <f>D199</f>
        <v>0</v>
      </c>
      <c r="C11" s="334"/>
      <c r="D11" s="334"/>
      <c r="E11" s="334"/>
      <c r="F11" s="334"/>
      <c r="G11" s="125"/>
    </row>
    <row r="12" spans="1:7" s="12" customFormat="1" ht="22.5" x14ac:dyDescent="0.45">
      <c r="A12" s="11"/>
      <c r="D12" s="313"/>
      <c r="E12" s="313"/>
      <c r="F12" s="313"/>
      <c r="G12" s="313"/>
    </row>
    <row r="13" spans="1:7" s="12" customFormat="1" ht="11.25" customHeight="1" x14ac:dyDescent="0.3">
      <c r="A13" s="314" t="s">
        <v>30</v>
      </c>
      <c r="B13" s="315" t="s">
        <v>31</v>
      </c>
      <c r="C13" s="315"/>
      <c r="D13" s="315" t="s">
        <v>46</v>
      </c>
      <c r="E13" s="315" t="s">
        <v>190</v>
      </c>
      <c r="F13" s="315" t="s">
        <v>191</v>
      </c>
      <c r="G13" s="112"/>
    </row>
    <row r="14" spans="1:7" s="12" customFormat="1" ht="12.75" customHeight="1" x14ac:dyDescent="0.3">
      <c r="A14" s="314"/>
      <c r="B14" s="34" t="s">
        <v>34</v>
      </c>
      <c r="C14" s="34" t="s">
        <v>33</v>
      </c>
      <c r="D14" s="315"/>
      <c r="E14" s="315"/>
      <c r="F14" s="31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0" t="s">
        <v>36</v>
      </c>
      <c r="B22" s="341"/>
      <c r="C22" s="342"/>
      <c r="D22" s="92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3" t="s">
        <v>4</v>
      </c>
      <c r="B25" s="344"/>
      <c r="C25" s="344"/>
      <c r="D25" s="344"/>
      <c r="E25" s="344"/>
      <c r="F25" s="34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91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3" t="s">
        <v>219</v>
      </c>
      <c r="B36" s="344"/>
      <c r="C36" s="344"/>
      <c r="D36" s="344"/>
      <c r="E36" s="344"/>
      <c r="F36" s="34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91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91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3" t="s">
        <v>8</v>
      </c>
      <c r="B55" s="344"/>
      <c r="C55" s="344"/>
      <c r="D55" s="344"/>
      <c r="E55" s="344"/>
      <c r="F55" s="34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91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3" t="s">
        <v>130</v>
      </c>
      <c r="B66" s="344"/>
      <c r="C66" s="344"/>
      <c r="D66" s="344"/>
      <c r="E66" s="344"/>
      <c r="F66" s="34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91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3" t="s">
        <v>211</v>
      </c>
      <c r="B87" s="344"/>
      <c r="C87" s="344"/>
      <c r="D87" s="344"/>
      <c r="E87" s="344"/>
      <c r="F87" s="34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91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3" t="s">
        <v>212</v>
      </c>
      <c r="B106" s="344"/>
      <c r="C106" s="344"/>
      <c r="D106" s="344"/>
      <c r="E106" s="344"/>
      <c r="F106" s="34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3" t="s">
        <v>185</v>
      </c>
      <c r="B121" s="344"/>
      <c r="C121" s="344"/>
      <c r="D121" s="344"/>
      <c r="E121" s="344"/>
      <c r="F121" s="34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91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3" t="s">
        <v>71</v>
      </c>
      <c r="B136" s="344"/>
      <c r="C136" s="344"/>
      <c r="D136" s="344"/>
      <c r="E136" s="344"/>
      <c r="F136" s="34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91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3" t="s">
        <v>217</v>
      </c>
      <c r="B152" s="344"/>
      <c r="C152" s="344"/>
      <c r="D152" s="344"/>
      <c r="E152" s="344"/>
      <c r="F152" s="34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1"/>
      <c r="C161" s="342"/>
      <c r="D161" s="92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3" t="s">
        <v>77</v>
      </c>
      <c r="B164" s="344"/>
      <c r="C164" s="344"/>
      <c r="D164" s="344"/>
      <c r="E164" s="344"/>
      <c r="F164" s="34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91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7" t="s">
        <v>17</v>
      </c>
      <c r="B172" s="348"/>
      <c r="C172" s="348"/>
      <c r="D172" s="348"/>
      <c r="E172" s="348"/>
      <c r="F172" s="348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91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3" t="s">
        <v>78</v>
      </c>
      <c r="B180" s="344"/>
      <c r="C180" s="344"/>
      <c r="D180" s="344"/>
      <c r="E180" s="344"/>
      <c r="F180" s="34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91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3" t="s">
        <v>216</v>
      </c>
      <c r="B189" s="344"/>
      <c r="C189" s="344"/>
      <c r="D189" s="344"/>
      <c r="E189" s="344"/>
      <c r="F189" s="34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7"/>
      <c r="E1" s="307"/>
      <c r="F1" s="307"/>
      <c r="G1" s="307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08" t="s">
        <v>179</v>
      </c>
      <c r="B7" s="308"/>
      <c r="C7" s="308"/>
      <c r="D7" s="308"/>
      <c r="E7" s="308"/>
      <c r="F7" s="308"/>
      <c r="G7" s="125"/>
    </row>
    <row r="8" spans="1:7" ht="29.25" x14ac:dyDescent="0.45">
      <c r="A8" s="309" t="str">
        <f>'Page de garde'!D18</f>
        <v>BOUMHAL</v>
      </c>
      <c r="B8" s="309"/>
      <c r="C8" s="309"/>
      <c r="D8" s="309"/>
      <c r="E8" s="309"/>
      <c r="F8" s="309"/>
      <c r="G8" s="125"/>
    </row>
    <row r="9" spans="1:7" ht="24" x14ac:dyDescent="0.45">
      <c r="A9" s="14" t="s">
        <v>42</v>
      </c>
      <c r="B9" s="310"/>
      <c r="C9" s="310"/>
      <c r="D9" s="310"/>
      <c r="E9" s="310"/>
      <c r="F9" s="310"/>
      <c r="G9" s="125"/>
    </row>
    <row r="10" spans="1:7" ht="24" x14ac:dyDescent="0.45">
      <c r="A10" s="15" t="s">
        <v>44</v>
      </c>
      <c r="B10" s="311"/>
      <c r="C10" s="311"/>
      <c r="D10" s="311"/>
      <c r="E10" s="311"/>
      <c r="F10" s="311"/>
      <c r="G10" s="125"/>
    </row>
    <row r="11" spans="1:7" ht="24" x14ac:dyDescent="0.45">
      <c r="A11" s="14" t="s">
        <v>43</v>
      </c>
      <c r="B11" s="306"/>
      <c r="C11" s="306"/>
      <c r="D11" s="306"/>
      <c r="E11" s="306"/>
      <c r="F11" s="306"/>
      <c r="G11" s="125"/>
    </row>
    <row r="12" spans="1:7" ht="24" x14ac:dyDescent="0.45">
      <c r="A12" s="14" t="s">
        <v>239</v>
      </c>
      <c r="B12" s="312">
        <f>D549</f>
        <v>0</v>
      </c>
      <c r="C12" s="312"/>
      <c r="D12" s="312"/>
      <c r="E12" s="312"/>
      <c r="F12" s="312"/>
      <c r="G12" s="125"/>
    </row>
    <row r="13" spans="1:7" ht="22.5" x14ac:dyDescent="0.45">
      <c r="D13" s="313"/>
      <c r="E13" s="313"/>
      <c r="F13" s="313"/>
      <c r="G13" s="313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4" t="s">
        <v>30</v>
      </c>
      <c r="B17" s="315" t="s">
        <v>31</v>
      </c>
      <c r="C17" s="315"/>
      <c r="D17" s="315" t="s">
        <v>46</v>
      </c>
      <c r="E17" s="316" t="s">
        <v>310</v>
      </c>
      <c r="F17" s="316" t="s">
        <v>358</v>
      </c>
    </row>
    <row r="18" spans="1:8" ht="16.5" customHeight="1" x14ac:dyDescent="0.3">
      <c r="A18" s="314"/>
      <c r="B18" s="41" t="s">
        <v>34</v>
      </c>
      <c r="C18" s="41" t="s">
        <v>33</v>
      </c>
      <c r="D18" s="315"/>
      <c r="E18" s="316"/>
      <c r="F18" s="31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4" t="s">
        <v>30</v>
      </c>
      <c r="B50" s="315" t="s">
        <v>31</v>
      </c>
      <c r="C50" s="315"/>
      <c r="D50" s="315" t="s">
        <v>46</v>
      </c>
      <c r="E50" s="316" t="s">
        <v>310</v>
      </c>
      <c r="F50" s="316" t="s">
        <v>360</v>
      </c>
      <c r="G50" s="127"/>
    </row>
    <row r="51" spans="1:7" ht="16.5" customHeight="1" x14ac:dyDescent="0.3">
      <c r="A51" s="314"/>
      <c r="B51" s="41" t="s">
        <v>34</v>
      </c>
      <c r="C51" s="41" t="s">
        <v>33</v>
      </c>
      <c r="D51" s="315"/>
      <c r="E51" s="316"/>
      <c r="F51" s="31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4" t="s">
        <v>30</v>
      </c>
      <c r="B107" s="315" t="s">
        <v>31</v>
      </c>
      <c r="C107" s="315"/>
      <c r="D107" s="315" t="s">
        <v>46</v>
      </c>
      <c r="E107" s="316" t="s">
        <v>310</v>
      </c>
      <c r="F107" s="316" t="s">
        <v>360</v>
      </c>
    </row>
    <row r="108" spans="1:7" ht="16.5" customHeight="1" x14ac:dyDescent="0.3">
      <c r="A108" s="314"/>
      <c r="B108" s="41" t="s">
        <v>34</v>
      </c>
      <c r="C108" s="41" t="s">
        <v>33</v>
      </c>
      <c r="D108" s="315"/>
      <c r="E108" s="316"/>
      <c r="F108" s="31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4" t="s">
        <v>30</v>
      </c>
      <c r="B162" s="315" t="s">
        <v>31</v>
      </c>
      <c r="C162" s="315"/>
      <c r="D162" s="315" t="s">
        <v>46</v>
      </c>
      <c r="E162" s="316" t="s">
        <v>310</v>
      </c>
      <c r="F162" s="316" t="s">
        <v>360</v>
      </c>
      <c r="G162" s="127"/>
    </row>
    <row r="163" spans="1:7" ht="16.5" customHeight="1" x14ac:dyDescent="0.3">
      <c r="A163" s="314"/>
      <c r="B163" s="41" t="s">
        <v>34</v>
      </c>
      <c r="C163" s="41" t="s">
        <v>33</v>
      </c>
      <c r="D163" s="315"/>
      <c r="E163" s="316"/>
      <c r="F163" s="31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3" t="s">
        <v>379</v>
      </c>
      <c r="B195" s="323"/>
      <c r="C195" s="323"/>
      <c r="D195" s="323"/>
      <c r="E195" s="323"/>
      <c r="F195" s="32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4" t="s">
        <v>30</v>
      </c>
      <c r="B209" s="315" t="s">
        <v>31</v>
      </c>
      <c r="C209" s="315"/>
      <c r="D209" s="315" t="s">
        <v>46</v>
      </c>
      <c r="E209" s="316" t="s">
        <v>310</v>
      </c>
      <c r="F209" s="316" t="s">
        <v>360</v>
      </c>
      <c r="G209" s="127"/>
    </row>
    <row r="210" spans="1:7" ht="16.5" customHeight="1" x14ac:dyDescent="0.3">
      <c r="A210" s="314"/>
      <c r="B210" s="41" t="s">
        <v>34</v>
      </c>
      <c r="C210" s="41" t="s">
        <v>33</v>
      </c>
      <c r="D210" s="315"/>
      <c r="E210" s="316"/>
      <c r="F210" s="31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3" t="s">
        <v>379</v>
      </c>
      <c r="B256" s="323"/>
      <c r="C256" s="323"/>
      <c r="D256" s="323"/>
      <c r="E256" s="323"/>
      <c r="F256" s="32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4" t="s">
        <v>30</v>
      </c>
      <c r="B270" s="315" t="s">
        <v>31</v>
      </c>
      <c r="C270" s="315"/>
      <c r="D270" s="315" t="s">
        <v>46</v>
      </c>
      <c r="E270" s="316" t="s">
        <v>310</v>
      </c>
      <c r="F270" s="316" t="s">
        <v>360</v>
      </c>
      <c r="G270" s="214"/>
    </row>
    <row r="271" spans="1:7" s="16" customFormat="1" ht="16.5" customHeight="1" x14ac:dyDescent="0.3">
      <c r="A271" s="314"/>
      <c r="B271" s="41" t="s">
        <v>34</v>
      </c>
      <c r="C271" s="41" t="s">
        <v>33</v>
      </c>
      <c r="D271" s="315"/>
      <c r="E271" s="316"/>
      <c r="F271" s="31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4" t="s">
        <v>396</v>
      </c>
      <c r="B308" s="325"/>
      <c r="C308" s="325"/>
      <c r="D308" s="325"/>
      <c r="E308" s="325"/>
      <c r="F308" s="32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4" t="s">
        <v>30</v>
      </c>
      <c r="B322" s="315" t="s">
        <v>31</v>
      </c>
      <c r="C322" s="315"/>
      <c r="D322" s="315" t="s">
        <v>46</v>
      </c>
      <c r="E322" s="316" t="s">
        <v>310</v>
      </c>
      <c r="F322" s="316" t="s">
        <v>360</v>
      </c>
      <c r="G322" s="127"/>
    </row>
    <row r="323" spans="1:7" ht="16.5" customHeight="1" x14ac:dyDescent="0.3">
      <c r="A323" s="314"/>
      <c r="B323" s="41" t="s">
        <v>34</v>
      </c>
      <c r="C323" s="41" t="s">
        <v>33</v>
      </c>
      <c r="D323" s="315"/>
      <c r="E323" s="316"/>
      <c r="F323" s="31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4" t="s">
        <v>379</v>
      </c>
      <c r="B349" s="325"/>
      <c r="C349" s="325"/>
      <c r="D349" s="325"/>
      <c r="E349" s="325"/>
      <c r="F349" s="32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4" t="s">
        <v>30</v>
      </c>
      <c r="B362" s="315" t="s">
        <v>31</v>
      </c>
      <c r="C362" s="315"/>
      <c r="D362" s="315" t="s">
        <v>46</v>
      </c>
      <c r="E362" s="316" t="s">
        <v>310</v>
      </c>
      <c r="F362" s="316" t="s">
        <v>360</v>
      </c>
      <c r="G362" s="127"/>
    </row>
    <row r="363" spans="1:7" ht="16.5" customHeight="1" x14ac:dyDescent="0.3">
      <c r="A363" s="314"/>
      <c r="B363" s="41" t="s">
        <v>34</v>
      </c>
      <c r="C363" s="41" t="s">
        <v>33</v>
      </c>
      <c r="D363" s="315"/>
      <c r="E363" s="316"/>
      <c r="F363" s="31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3" t="s">
        <v>379</v>
      </c>
      <c r="B383" s="323"/>
      <c r="C383" s="323"/>
      <c r="D383" s="323"/>
      <c r="E383" s="323"/>
      <c r="F383" s="32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4" t="s">
        <v>30</v>
      </c>
      <c r="B395" s="315" t="s">
        <v>31</v>
      </c>
      <c r="C395" s="315"/>
      <c r="D395" s="315" t="s">
        <v>46</v>
      </c>
      <c r="E395" s="316" t="s">
        <v>310</v>
      </c>
      <c r="F395" s="316" t="s">
        <v>360</v>
      </c>
      <c r="G395" s="127"/>
    </row>
    <row r="396" spans="1:7" ht="16.5" customHeight="1" x14ac:dyDescent="0.3">
      <c r="A396" s="314"/>
      <c r="B396" s="41" t="s">
        <v>34</v>
      </c>
      <c r="C396" s="41" t="s">
        <v>33</v>
      </c>
      <c r="D396" s="315"/>
      <c r="E396" s="316"/>
      <c r="F396" s="31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3" t="s">
        <v>379</v>
      </c>
      <c r="B435" s="323"/>
      <c r="C435" s="323"/>
      <c r="D435" s="323"/>
      <c r="E435" s="323"/>
      <c r="F435" s="32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4" t="s">
        <v>30</v>
      </c>
      <c r="B448" s="315" t="s">
        <v>31</v>
      </c>
      <c r="C448" s="315"/>
      <c r="D448" s="315" t="s">
        <v>46</v>
      </c>
      <c r="E448" s="316" t="s">
        <v>310</v>
      </c>
      <c r="F448" s="316" t="s">
        <v>360</v>
      </c>
      <c r="G448" s="127"/>
    </row>
    <row r="449" spans="1:6" ht="16.5" customHeight="1" x14ac:dyDescent="0.3">
      <c r="A449" s="314"/>
      <c r="B449" s="41" t="s">
        <v>34</v>
      </c>
      <c r="C449" s="41" t="s">
        <v>33</v>
      </c>
      <c r="D449" s="315"/>
      <c r="E449" s="316"/>
      <c r="F449" s="31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7" t="s">
        <v>379</v>
      </c>
      <c r="B471" s="328"/>
      <c r="C471" s="328"/>
      <c r="D471" s="328"/>
      <c r="E471" s="328"/>
      <c r="F471" s="32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9" t="s">
        <v>367</v>
      </c>
      <c r="B483" s="329"/>
      <c r="C483" s="329"/>
      <c r="D483" s="32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4" t="s">
        <v>30</v>
      </c>
      <c r="B485" s="315" t="s">
        <v>31</v>
      </c>
      <c r="C485" s="315"/>
      <c r="D485" s="315" t="s">
        <v>46</v>
      </c>
      <c r="E485" s="316" t="s">
        <v>310</v>
      </c>
      <c r="F485" s="316" t="s">
        <v>360</v>
      </c>
      <c r="G485" s="127"/>
    </row>
    <row r="486" spans="1:7" ht="16.5" customHeight="1" x14ac:dyDescent="0.3">
      <c r="A486" s="314"/>
      <c r="B486" s="41" t="s">
        <v>34</v>
      </c>
      <c r="C486" s="41" t="s">
        <v>33</v>
      </c>
      <c r="D486" s="315"/>
      <c r="E486" s="316"/>
      <c r="F486" s="31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4" t="s">
        <v>30</v>
      </c>
      <c r="B507" s="315" t="s">
        <v>31</v>
      </c>
      <c r="C507" s="315"/>
      <c r="D507" s="315" t="s">
        <v>46</v>
      </c>
      <c r="E507" s="316" t="s">
        <v>310</v>
      </c>
      <c r="F507" s="316" t="s">
        <v>360</v>
      </c>
      <c r="G507" s="127"/>
    </row>
    <row r="508" spans="1:7" ht="16.5" customHeight="1" x14ac:dyDescent="0.3">
      <c r="A508" s="314"/>
      <c r="B508" s="41" t="s">
        <v>34</v>
      </c>
      <c r="C508" s="41" t="s">
        <v>33</v>
      </c>
      <c r="D508" s="315"/>
      <c r="E508" s="316"/>
      <c r="F508" s="31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4" t="s">
        <v>30</v>
      </c>
      <c r="B518" s="315" t="s">
        <v>31</v>
      </c>
      <c r="C518" s="315"/>
      <c r="D518" s="315" t="s">
        <v>46</v>
      </c>
      <c r="E518" s="316" t="s">
        <v>310</v>
      </c>
      <c r="F518" s="316" t="s">
        <v>360</v>
      </c>
      <c r="G518" s="127"/>
    </row>
    <row r="519" spans="1:7" ht="16.5" customHeight="1" x14ac:dyDescent="0.3">
      <c r="A519" s="314"/>
      <c r="B519" s="41" t="s">
        <v>34</v>
      </c>
      <c r="C519" s="41" t="s">
        <v>33</v>
      </c>
      <c r="D519" s="315"/>
      <c r="E519" s="316"/>
      <c r="F519" s="31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4" t="s">
        <v>30</v>
      </c>
      <c r="B538" s="315" t="s">
        <v>31</v>
      </c>
      <c r="C538" s="315"/>
      <c r="D538" s="315" t="s">
        <v>46</v>
      </c>
      <c r="E538" s="316" t="s">
        <v>310</v>
      </c>
      <c r="F538" s="316" t="s">
        <v>360</v>
      </c>
      <c r="G538" s="127"/>
    </row>
    <row r="539" spans="1:7" ht="16.5" customHeight="1" x14ac:dyDescent="0.3">
      <c r="A539" s="314"/>
      <c r="B539" s="41" t="s">
        <v>34</v>
      </c>
      <c r="C539" s="41" t="s">
        <v>33</v>
      </c>
      <c r="D539" s="315"/>
      <c r="E539" s="316"/>
      <c r="F539" s="31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7"/>
      <c r="E1" s="307"/>
      <c r="F1" s="307"/>
      <c r="G1" s="307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31" t="s">
        <v>50</v>
      </c>
      <c r="B6" s="331"/>
      <c r="C6" s="331"/>
      <c r="D6" s="331"/>
      <c r="E6" s="331"/>
      <c r="F6" s="331"/>
      <c r="G6" s="125"/>
    </row>
    <row r="7" spans="1:7" s="12" customFormat="1" ht="21.75" customHeight="1" x14ac:dyDescent="0.45">
      <c r="A7" s="309" t="e">
        <f>#REF!</f>
        <v>#REF!</v>
      </c>
      <c r="B7" s="309"/>
      <c r="C7" s="309"/>
      <c r="D7" s="309"/>
      <c r="E7" s="309"/>
      <c r="F7" s="309"/>
      <c r="G7" s="125"/>
    </row>
    <row r="8" spans="1:7" s="12" customFormat="1" ht="24" x14ac:dyDescent="0.45">
      <c r="A8" s="14" t="s">
        <v>42</v>
      </c>
      <c r="B8" s="332">
        <f>'A4 Exploitation'!B9:F9</f>
        <v>0</v>
      </c>
      <c r="C8" s="332"/>
      <c r="D8" s="332"/>
      <c r="E8" s="332"/>
      <c r="F8" s="332"/>
      <c r="G8" s="125"/>
    </row>
    <row r="9" spans="1:7" s="12" customFormat="1" ht="24" x14ac:dyDescent="0.45">
      <c r="A9" s="15" t="s">
        <v>44</v>
      </c>
      <c r="B9" s="333">
        <f>'A4 Exploitation'!B10:F10</f>
        <v>0</v>
      </c>
      <c r="C9" s="333"/>
      <c r="D9" s="333"/>
      <c r="E9" s="333"/>
      <c r="F9" s="333"/>
      <c r="G9" s="125"/>
    </row>
    <row r="10" spans="1:7" s="12" customFormat="1" ht="24" x14ac:dyDescent="0.45">
      <c r="A10" s="14" t="s">
        <v>43</v>
      </c>
      <c r="B10" s="330">
        <f>'A4 Exploitation'!A8:F8</f>
        <v>0</v>
      </c>
      <c r="C10" s="330"/>
      <c r="D10" s="330"/>
      <c r="E10" s="330"/>
      <c r="F10" s="330"/>
      <c r="G10" s="125"/>
    </row>
    <row r="11" spans="1:7" s="12" customFormat="1" ht="24" x14ac:dyDescent="0.45">
      <c r="A11" s="14" t="s">
        <v>294</v>
      </c>
      <c r="B11" s="334">
        <f>D199</f>
        <v>0</v>
      </c>
      <c r="C11" s="334"/>
      <c r="D11" s="334"/>
      <c r="E11" s="334"/>
      <c r="F11" s="334"/>
      <c r="G11" s="125"/>
    </row>
    <row r="12" spans="1:7" s="12" customFormat="1" ht="22.5" x14ac:dyDescent="0.45">
      <c r="A12" s="11"/>
      <c r="D12" s="313"/>
      <c r="E12" s="313"/>
      <c r="F12" s="313"/>
      <c r="G12" s="313"/>
    </row>
    <row r="13" spans="1:7" s="12" customFormat="1" ht="11.25" customHeight="1" x14ac:dyDescent="0.3">
      <c r="A13" s="314" t="s">
        <v>30</v>
      </c>
      <c r="B13" s="315" t="s">
        <v>31</v>
      </c>
      <c r="C13" s="315"/>
      <c r="D13" s="315" t="s">
        <v>46</v>
      </c>
      <c r="E13" s="315" t="s">
        <v>190</v>
      </c>
      <c r="F13" s="315" t="s">
        <v>191</v>
      </c>
      <c r="G13" s="112"/>
    </row>
    <row r="14" spans="1:7" s="12" customFormat="1" ht="12.75" customHeight="1" x14ac:dyDescent="0.3">
      <c r="A14" s="314"/>
      <c r="B14" s="34" t="s">
        <v>34</v>
      </c>
      <c r="C14" s="34" t="s">
        <v>33</v>
      </c>
      <c r="D14" s="315"/>
      <c r="E14" s="315"/>
      <c r="F14" s="31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0" t="s">
        <v>36</v>
      </c>
      <c r="B22" s="341"/>
      <c r="C22" s="342"/>
      <c r="D22" s="245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3" t="s">
        <v>4</v>
      </c>
      <c r="B25" s="344"/>
      <c r="C25" s="344"/>
      <c r="D25" s="344"/>
      <c r="E25" s="344"/>
      <c r="F25" s="34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44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3" t="s">
        <v>219</v>
      </c>
      <c r="B36" s="344"/>
      <c r="C36" s="344"/>
      <c r="D36" s="344"/>
      <c r="E36" s="344"/>
      <c r="F36" s="34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44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44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3" t="s">
        <v>8</v>
      </c>
      <c r="B55" s="344"/>
      <c r="C55" s="344"/>
      <c r="D55" s="344"/>
      <c r="E55" s="344"/>
      <c r="F55" s="34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44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3" t="s">
        <v>130</v>
      </c>
      <c r="B66" s="344"/>
      <c r="C66" s="344"/>
      <c r="D66" s="344"/>
      <c r="E66" s="344"/>
      <c r="F66" s="34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44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3" t="s">
        <v>211</v>
      </c>
      <c r="B87" s="344"/>
      <c r="C87" s="344"/>
      <c r="D87" s="344"/>
      <c r="E87" s="344"/>
      <c r="F87" s="34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44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3" t="s">
        <v>212</v>
      </c>
      <c r="B106" s="344"/>
      <c r="C106" s="344"/>
      <c r="D106" s="344"/>
      <c r="E106" s="344"/>
      <c r="F106" s="34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3" t="s">
        <v>185</v>
      </c>
      <c r="B121" s="344"/>
      <c r="C121" s="344"/>
      <c r="D121" s="344"/>
      <c r="E121" s="344"/>
      <c r="F121" s="34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44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3" t="s">
        <v>71</v>
      </c>
      <c r="B136" s="344"/>
      <c r="C136" s="344"/>
      <c r="D136" s="344"/>
      <c r="E136" s="344"/>
      <c r="F136" s="34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44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3" t="s">
        <v>217</v>
      </c>
      <c r="B152" s="344"/>
      <c r="C152" s="344"/>
      <c r="D152" s="344"/>
      <c r="E152" s="344"/>
      <c r="F152" s="34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1"/>
      <c r="C161" s="342"/>
      <c r="D161" s="245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3" t="s">
        <v>77</v>
      </c>
      <c r="B164" s="344"/>
      <c r="C164" s="344"/>
      <c r="D164" s="344"/>
      <c r="E164" s="344"/>
      <c r="F164" s="34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44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7" t="s">
        <v>17</v>
      </c>
      <c r="B172" s="348"/>
      <c r="C172" s="348"/>
      <c r="D172" s="348"/>
      <c r="E172" s="348"/>
      <c r="F172" s="348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44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3" t="s">
        <v>78</v>
      </c>
      <c r="B180" s="344"/>
      <c r="C180" s="344"/>
      <c r="D180" s="344"/>
      <c r="E180" s="344"/>
      <c r="F180" s="34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44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3" t="s">
        <v>216</v>
      </c>
      <c r="B189" s="344"/>
      <c r="C189" s="344"/>
      <c r="D189" s="344"/>
      <c r="E189" s="344"/>
      <c r="F189" s="34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2018-02-22T14:54:44Z</cp:lastPrinted>
  <dcterms:created xsi:type="dcterms:W3CDTF">2015-10-03T07:44:26Z</dcterms:created>
  <dcterms:modified xsi:type="dcterms:W3CDTF">2018-05-14T15:22:51Z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