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Bizerte\03-mars 2017\"/>
    </mc:Choice>
  </mc:AlternateContent>
  <bookViews>
    <workbookView xWindow="0" yWindow="0" windowWidth="7470" windowHeight="2070" tabRatio="998" activeTab="1"/>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C99" i="23"/>
  <c r="C98" i="23"/>
  <c r="C93" i="23"/>
  <c r="C92" i="23"/>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C81" i="21"/>
  <c r="C79" i="21"/>
  <c r="C76" i="21"/>
  <c r="C75" i="21"/>
  <c r="C74" i="21"/>
  <c r="D83" i="21" s="1"/>
  <c r="D84" i="21" s="1"/>
  <c r="C60" i="21"/>
  <c r="C59" i="21"/>
  <c r="C55" i="21"/>
  <c r="D62" i="21" s="1"/>
  <c r="D63" i="21" s="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D62" i="19" s="1"/>
  <c r="D63" i="19" s="1"/>
  <c r="C50" i="19"/>
  <c r="D51" i="19" s="1"/>
  <c r="D52" i="19" s="1"/>
  <c r="D41" i="19"/>
  <c r="D42" i="19" s="1"/>
  <c r="C36" i="19"/>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D81" i="26" s="1"/>
  <c r="C53" i="26"/>
  <c r="C51" i="26"/>
  <c r="D54" i="26" s="1"/>
  <c r="D55" i="26" s="1"/>
  <c r="A44" i="26"/>
  <c r="C33" i="26"/>
  <c r="C28" i="26"/>
  <c r="D37" i="26" s="1"/>
  <c r="D23" i="26"/>
  <c r="D24" i="26" s="1"/>
  <c r="A17" i="26"/>
  <c r="A8" i="26"/>
  <c r="D503" i="24"/>
  <c r="D500" i="24"/>
  <c r="D501" i="24" s="1"/>
  <c r="C498" i="24"/>
  <c r="C477" i="24"/>
  <c r="C476" i="24"/>
  <c r="D491" i="24" s="1"/>
  <c r="D492" i="24" s="1"/>
  <c r="C467" i="24"/>
  <c r="D470" i="24" s="1"/>
  <c r="D471" i="24" s="1"/>
  <c r="D461" i="24"/>
  <c r="D462" i="24" s="1"/>
  <c r="D448" i="24"/>
  <c r="D449" i="24" s="1"/>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81" i="24" s="1"/>
  <c r="C53" i="24"/>
  <c r="C51" i="24"/>
  <c r="D54" i="24" s="1"/>
  <c r="D55" i="24" s="1"/>
  <c r="A44" i="24"/>
  <c r="C33" i="24"/>
  <c r="C28" i="24"/>
  <c r="D37" i="24" s="1"/>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D186" i="22" s="1"/>
  <c r="D187" i="22" s="1"/>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D285" i="20" s="1"/>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C467" i="18"/>
  <c r="D470" i="18" s="1"/>
  <c r="D471" i="18" s="1"/>
  <c r="D461" i="18"/>
  <c r="D462" i="18" s="1"/>
  <c r="D448" i="18"/>
  <c r="D442" i="18"/>
  <c r="D443" i="18" s="1"/>
  <c r="C439" i="18"/>
  <c r="A436" i="18"/>
  <c r="C426" i="18"/>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D242" i="18" s="1"/>
  <c r="C235" i="18"/>
  <c r="C224" i="18"/>
  <c r="C222" i="18"/>
  <c r="C214" i="18"/>
  <c r="C211" i="18"/>
  <c r="C204" i="18"/>
  <c r="C203" i="18"/>
  <c r="C195" i="18"/>
  <c r="D206" i="18" s="1"/>
  <c r="D207" i="18" s="1"/>
  <c r="A193" i="18"/>
  <c r="C180" i="18"/>
  <c r="C176" i="18"/>
  <c r="C174" i="18"/>
  <c r="C172" i="18"/>
  <c r="C160" i="18"/>
  <c r="D163" i="18" s="1"/>
  <c r="A153" i="18"/>
  <c r="C143" i="18"/>
  <c r="C141" i="18"/>
  <c r="C140" i="18"/>
  <c r="D146" i="18" s="1"/>
  <c r="C129" i="18"/>
  <c r="C127" i="18"/>
  <c r="C125" i="18"/>
  <c r="C121" i="18"/>
  <c r="D134" i="18" s="1"/>
  <c r="D135" i="18" s="1"/>
  <c r="C109" i="18"/>
  <c r="C107" i="18"/>
  <c r="A100" i="18"/>
  <c r="C87" i="18"/>
  <c r="D93" i="18" s="1"/>
  <c r="D94" i="18" s="1"/>
  <c r="C76" i="18"/>
  <c r="C75" i="18"/>
  <c r="C70" i="18"/>
  <c r="C64" i="18"/>
  <c r="C62" i="18"/>
  <c r="D81" i="18" s="1"/>
  <c r="C53" i="18"/>
  <c r="C51" i="18"/>
  <c r="D54" i="18" s="1"/>
  <c r="D55" i="18" s="1"/>
  <c r="A44" i="18"/>
  <c r="C33" i="18"/>
  <c r="C28" i="18"/>
  <c r="D37" i="18" s="1"/>
  <c r="D23" i="18"/>
  <c r="D24" i="18" s="1"/>
  <c r="A17" i="18"/>
  <c r="A8" i="18"/>
  <c r="C419" i="16"/>
  <c r="C423" i="16"/>
  <c r="D318" i="20" l="1"/>
  <c r="D319" i="20" s="1"/>
  <c r="D110" i="18"/>
  <c r="D111" i="18" s="1"/>
  <c r="D263" i="18"/>
  <c r="D264" i="18" s="1"/>
  <c r="D451" i="18"/>
  <c r="D452" i="18" s="1"/>
  <c r="D37" i="20"/>
  <c r="D38" i="20" s="1"/>
  <c r="D349" i="26"/>
  <c r="D350" i="26" s="1"/>
  <c r="D336" i="20"/>
  <c r="D337" i="20" s="1"/>
  <c r="D429" i="20"/>
  <c r="D430" i="20" s="1"/>
  <c r="D263" i="26"/>
  <c r="D264" i="26" s="1"/>
  <c r="D451" i="26"/>
  <c r="D452" i="26" s="1"/>
  <c r="D186" i="18"/>
  <c r="D187" i="18" s="1"/>
  <c r="D229" i="18"/>
  <c r="D230" i="18" s="1"/>
  <c r="D285" i="18"/>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402" i="20" s="1"/>
  <c r="D403" i="20" s="1"/>
  <c r="D81" i="22"/>
  <c r="D110" i="22"/>
  <c r="D111" i="22" s="1"/>
  <c r="D229" i="22"/>
  <c r="D230" i="22" s="1"/>
  <c r="D242" i="22"/>
  <c r="D245" i="22" s="1"/>
  <c r="D246" i="22" s="1"/>
  <c r="D263" i="22"/>
  <c r="D264" i="22" s="1"/>
  <c r="D285" i="22"/>
  <c r="D286" i="22" s="1"/>
  <c r="D318" i="22"/>
  <c r="D336" i="22"/>
  <c r="D337" i="22" s="1"/>
  <c r="D429" i="22"/>
  <c r="D451" i="22"/>
  <c r="D452" i="22" s="1"/>
  <c r="D186" i="24"/>
  <c r="D187" i="24" s="1"/>
  <c r="D229" i="24"/>
  <c r="D230" i="24" s="1"/>
  <c r="D242" i="24"/>
  <c r="D263" i="24"/>
  <c r="D264" i="24" s="1"/>
  <c r="D285" i="24"/>
  <c r="D443" i="24"/>
  <c r="D186" i="26"/>
  <c r="D187" i="26" s="1"/>
  <c r="D229" i="26"/>
  <c r="D230" i="26" s="1"/>
  <c r="D285" i="26"/>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432" i="26"/>
  <c r="D433" i="26" s="1"/>
  <c r="D501" i="26"/>
  <c r="D96" i="26"/>
  <c r="D97" i="26" s="1"/>
  <c r="D82" i="26"/>
  <c r="D147"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349" i="22"/>
  <c r="D350" i="22" s="1"/>
  <c r="D347" i="22"/>
  <c r="D40" i="22"/>
  <c r="D41" i="22" s="1"/>
  <c r="D38" i="22"/>
  <c r="D501" i="22"/>
  <c r="D402" i="22"/>
  <c r="D403" i="22" s="1"/>
  <c r="D400" i="22"/>
  <c r="D164" i="22"/>
  <c r="D189" i="22"/>
  <c r="D190" i="22" s="1"/>
  <c r="D432" i="22"/>
  <c r="D433" i="22" s="1"/>
  <c r="D430" i="22"/>
  <c r="D82" i="22"/>
  <c r="D96" i="22"/>
  <c r="D97" i="22" s="1"/>
  <c r="D243" i="22"/>
  <c r="D319" i="22"/>
  <c r="D321" i="22"/>
  <c r="D322" i="22" s="1"/>
  <c r="D147" i="22"/>
  <c r="D449" i="22"/>
  <c r="D321" i="20"/>
  <c r="D322" i="20" s="1"/>
  <c r="D432" i="20"/>
  <c r="D433" i="20" s="1"/>
  <c r="D149" i="20"/>
  <c r="D150" i="20" s="1"/>
  <c r="D349" i="20"/>
  <c r="D350" i="20" s="1"/>
  <c r="D501" i="20"/>
  <c r="D286" i="20"/>
  <c r="D288" i="20"/>
  <c r="D289" i="20" s="1"/>
  <c r="D189" i="20"/>
  <c r="D190" i="20" s="1"/>
  <c r="D164" i="20"/>
  <c r="D400" i="20"/>
  <c r="D96" i="20"/>
  <c r="D97" i="20" s="1"/>
  <c r="D245" i="20"/>
  <c r="D246" i="20" s="1"/>
  <c r="D451" i="20"/>
  <c r="D452" i="20" s="1"/>
  <c r="D347" i="20"/>
  <c r="D40" i="20"/>
  <c r="D41" i="20" s="1"/>
  <c r="D449" i="20"/>
  <c r="D286" i="18"/>
  <c r="D321" i="18"/>
  <c r="D322" i="18" s="1"/>
  <c r="D432" i="18"/>
  <c r="D433" i="18" s="1"/>
  <c r="D501" i="18"/>
  <c r="D96" i="18"/>
  <c r="D97" i="18" s="1"/>
  <c r="D82" i="18"/>
  <c r="D243" i="18"/>
  <c r="D149" i="18"/>
  <c r="D150" i="18" s="1"/>
  <c r="D147" i="18"/>
  <c r="D164" i="18"/>
  <c r="D189" i="18"/>
  <c r="D190" i="18" s="1"/>
  <c r="D400" i="18"/>
  <c r="D402" i="18"/>
  <c r="D403" i="18" s="1"/>
  <c r="D38" i="18"/>
  <c r="D347" i="18"/>
  <c r="D449" i="18"/>
  <c r="D245" i="18" l="1"/>
  <c r="D246" i="18" s="1"/>
  <c r="B89" i="29" s="1"/>
  <c r="D288" i="18"/>
  <c r="D289" i="18" s="1"/>
  <c r="D149" i="22"/>
  <c r="D150" i="22" s="1"/>
  <c r="D288" i="24"/>
  <c r="D289" i="24" s="1"/>
  <c r="D349" i="18"/>
  <c r="D350" i="18" s="1"/>
  <c r="D504" i="26"/>
  <c r="D505" i="26" s="1"/>
  <c r="B12" i="26" s="1"/>
  <c r="D504" i="24"/>
  <c r="D505" i="24" s="1"/>
  <c r="B12" i="24" s="1"/>
  <c r="D504" i="20"/>
  <c r="D505" i="20" s="1"/>
  <c r="B12" i="20" s="1"/>
  <c r="B125" i="29"/>
  <c r="B53" i="29"/>
  <c r="B138" i="29"/>
  <c r="B93" i="29"/>
  <c r="B75" i="29"/>
  <c r="B128" i="29"/>
  <c r="B101" i="29"/>
  <c r="B181" i="29"/>
  <c r="B100" i="29"/>
  <c r="B145" i="29"/>
  <c r="B55" i="29"/>
  <c r="B99" i="29"/>
  <c r="B126" i="29"/>
  <c r="B80" i="29"/>
  <c r="B116"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B12" i="18" s="1"/>
  <c r="D504" i="22"/>
  <c r="D505" i="22" s="1"/>
  <c r="B12" i="22" s="1"/>
  <c r="A7" i="25"/>
  <c r="A7" i="27"/>
  <c r="A7" i="19"/>
  <c r="A7" i="21"/>
  <c r="A7" i="23"/>
  <c r="A7" i="17"/>
  <c r="B62" i="29"/>
  <c r="B190" i="29"/>
  <c r="B189" i="29"/>
  <c r="B48" i="29"/>
  <c r="B47" i="29"/>
  <c r="B46" i="29"/>
  <c r="B45" i="29"/>
  <c r="B36" i="29"/>
  <c r="B26" i="29"/>
  <c r="J186" i="29"/>
  <c r="J177" i="29"/>
  <c r="J168" i="29"/>
  <c r="J159" i="29"/>
  <c r="J150" i="29"/>
  <c r="J141" i="29"/>
  <c r="J132" i="29"/>
  <c r="J123" i="29"/>
  <c r="J114" i="29"/>
  <c r="J105" i="29"/>
  <c r="J96" i="29"/>
  <c r="J87" i="29"/>
  <c r="J78" i="29"/>
  <c r="J69" i="29"/>
  <c r="J60" i="29"/>
  <c r="J51" i="29"/>
  <c r="J42" i="29"/>
  <c r="J33" i="29"/>
  <c r="J23" i="29"/>
  <c r="B44" i="29" l="1"/>
  <c r="B29" i="29"/>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<sst xmlns="http://schemas.openxmlformats.org/spreadsheetml/2006/main" count="4449" uniqueCount="462">
  <si>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</si>
  <si>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</si>
  <si>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</si>
  <si>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</si>
  <si>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</si>
  <si>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</si>
  <si>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</si>
  <si>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</si>
  <si>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</si>
  <si>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</si>
  <si>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</si>
  <si>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</si>
  <si>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</si>
  <si>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</si>
  <si>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</si>
  <si>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</si>
  <si>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</si>
  <si>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</si>
  <si>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</si>
  <si>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</si>
  <si>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</si>
  <si>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</si>
  <si>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</si>
  <si>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</si>
  <si>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</si>
  <si>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</si>
  <si>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</si>
  <si>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</si>
  <si>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</si>
  <si>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</si>
  <si>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</si>
  <si>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</si>
  <si>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</si>
  <si>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</si>
  <si>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</si>
  <si>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</si>
  <si>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</si>
  <si>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</si>
  <si>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</si>
  <si>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</si>
  <si>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</si>
  <si>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</si>
  <si>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</si>
  <si>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</si>
  <si>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</si>
  <si>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</si>
  <si>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</si>
  <si>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</si>
  <si>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</si>
  <si>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</si>
  <si>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</si>
  <si>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</si>
  <si>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</si>
  <si>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</si>
  <si>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</si>
  <si>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</si>
  <si>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</si>
  <si>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</si>
  <si>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</si>
  <si>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</si>
  <si>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</si>
  <si>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</si>
  <si>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</si>
  <si>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</si>
  <si>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</si>
  <si>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</si>
  <si>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</si>
  <si>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</si>
  <si>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</si>
  <si>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</si>
  <si>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</si>
  <si>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</si>
  <si>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</si>
  <si>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</si>
  <si>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</si>
  <si>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</si>
  <si>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</si>
  <si>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</si>
  <si>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</si>
  <si>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</si>
  <si>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</si>
  <si>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</si>
  <si>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</si>
  <si>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</si>
  <si>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</si>
  <si>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</si>
  <si>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</si>
  <si>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</si>
  <si>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</si>
  <si>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</si>
  <si>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</si>
  <si>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</si>
  <si>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</si>
  <si>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</si>
  <si>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</si>
  <si>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</si>
  <si>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</si>
  <si>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</si>
  <si>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</si>
  <si>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</si>
  <si>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</si>
  <si>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</si>
  <si>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</si>
  <si>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</si>
  <si>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</si>
  <si>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</si>
  <si>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</si>
  <si>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</si>
  <si>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</si>
  <si>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</si>
  <si>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</si>
  <si>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</si>
  <si>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</si>
  <si>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</si>
  <si>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</si>
  <si>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</si>
  <si>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</si>
  <si>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</si>
  <si>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</si>
  <si>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</si>
  <si>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</si>
  <si>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</si>
  <si>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</si>
  <si>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</si>
  <si>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</si>
  <si>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</si>
  <si>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</si>
  <si>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</si>
  <si>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</si>
  <si>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</si>
  <si>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</si>
  <si>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</si>
  <si>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</si>
  <si>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</si>
  <si>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</si>
  <si>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</si>
  <si>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</si>
  <si>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</si>
  <si>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</si>
  <si>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</si>
  <si>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</si>
  <si>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</si>
  <si>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</si>
  <si>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</si>
  <si>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</si>
  <si>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</si>
  <si>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</si>
  <si>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</si>
  <si>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</si>
  <si>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</si>
  <si>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</si>
  <si>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</si>
  <si>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</si>
  <si>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</si>
  <si>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</si>
  <si>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</si>
  <si>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</si>
  <si>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</si>
  <si>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</si>
  <si>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</si>
  <si>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</si>
  <si>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</si>
  <si>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</si>
  <si>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</si>
  <si>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</si>
  <si>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</si>
  <si>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</si>
  <si>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</si>
  <si>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</si>
  <si>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</si>
  <si>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</si>
  <si>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</si>
  <si>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</si>
  <si>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</si>
  <si>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</si>
  <si>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</si>
  <si>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</si>
  <si>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</si>
  <si>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</si>
  <si>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</si>
  <si>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</si>
  <si>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</si>
  <si>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</si>
  <si>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</si>
  <si>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</si>
  <si>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</si>
  <si>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</si>
  <si>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</si>
  <si>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</si>
  <si>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</si>
  <si>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</si>
  <si>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</si>
  <si>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</si>
  <si>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</si>
  <si>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</si>
  <si>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</si>
  <si>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</si>
  <si>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</si>
  <si>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</si>
  <si>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</si>
  <si>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</si>
  <si>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</si>
  <si>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</si>
  <si>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</si>
  <si>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</si>
  <si>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</si>
  <si>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</si>
  <si>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</si>
  <si>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</si>
  <si>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</si>
  <si>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</si>
  <si>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</si>
  <si>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</si>
  <si>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</si>
  <si>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</si>
  <si>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</si>
  <si>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</si>
  <si>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</si>
  <si>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</si>
  <si>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</si>
  <si>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</si>
  <si>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</si>
  <si>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</si>
  <si>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</si>
  <si>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</si>
  <si>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</si>
  <si>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</si>
  <si>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</si>
  <si>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</si>
  <si>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</si>
  <si>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</si>
  <si>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</si>
  <si>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</si>
  <si>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</si>
  <si>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</si>
  <si>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</si>
  <si>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</si>
  <si>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</si>
  <si>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</si>
  <si>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</si>
  <si>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</si>
  <si>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</si>
  <si>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</si>
  <si>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</si>
  <si>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</si>
  <si>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</si>
  <si>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</si>
  <si>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</si>
  <si>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</si>
  <si>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</si>
  <si>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</si>
  <si>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</si>
  <si>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</si>
  <si>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</si>
  <si>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</si>
  <si>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</si>
  <si>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</si>
  <si>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</si>
  <si>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</si>
  <si>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</si>
  <si>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</si>
  <si>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</si>
  <si>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</si>
  <si>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</si>
  <si>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</si>
  <si>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</si>
  <si>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</si>
  <si>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</si>
  <si>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</si>
  <si>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</si>
  <si>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</si>
  <si>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</si>
  <si>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</si>
  <si>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</si>
  <si>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</si>
  <si>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</si>
  <si>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</si>
  <si>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</si>
  <si>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</si>
  <si>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</si>
  <si>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</si>
  <si>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</si>
  <si>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</si>
  <si>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</si>
  <si>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</si>
  <si>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</si>
  <si>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</si>
  <si>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</si>
  <si>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</si>
  <si>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</si>
  <si>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</si>
  <si>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</si>
  <si>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</si>
  <si>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</si>
  <si>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</si>
  <si>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</si>
  <si>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</si>
  <si>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</si>
  <si>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</si>
  <si>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</si>
  <si>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</si>
  <si>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</si>
  <si>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</si>
  <si>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</si>
  <si>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</si>
  <si>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</si>
  <si>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</si>
  <si>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</si>
  <si>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</si>
  <si>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</si>
  <si>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</si>
  <si>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</si>
  <si>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</si>
  <si>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</si>
  <si>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</si>
  <si>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</si>
  <si>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</si>
  <si>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</si>
  <si>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</si>
  <si>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</si>
  <si>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</si>
  <si>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</si>
  <si>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</si>
  <si>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</si>
  <si>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</si>
  <si>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</si>
  <si>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</si>
  <si>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</si>
  <si>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</si>
  <si>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</si>
  <si>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</si>
  <si>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</si>
  <si>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</si>
  <si>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</si>
  <si>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</si>
  <si>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</si>
  <si>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</si>
  <si>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</si>
  <si>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</si>
  <si>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</si>
  <si>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</si>
  <si>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</si>
  <si>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</si>
  <si>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</si>
  <si>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</si>
  <si>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</si>
  <si>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</si>
  <si>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</si>
  <si>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</si>
  <si>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</si>
  <si>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</si>
  <si>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</si>
  <si>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</si>
  <si>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</si>
  <si>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</si>
  <si>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</si>
  <si>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</si>
  <si>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</si>
  <si>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</si>
  <si>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</si>
  <si>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</si>
  <si>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</si>
  <si>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</si>
  <si>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</si>
  <si>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</si>
  <si>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</si>
  <si>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</si>
  <si>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</si>
  <si>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</si>
  <si>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</si>
  <si>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</si>
  <si>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</si>
  <si>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</si>
  <si>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</si>
  <si>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</si>
  <si>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</si>
  <si>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</si>
  <si>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</si>
  <si>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</si>
  <si>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</si>
  <si>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</si>
  <si>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</si>
  <si>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</si>
  <si>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</si>
  <si>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</si>
  <si>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</si>
  <si>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</si>
  <si>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</si>
  <si>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</si>
  <si>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</si>
  <si>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</si>
  <si>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</si>
  <si>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</si>
  <si>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</si>
  <si>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</si>
  <si>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</si>
  <si>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</si>
  <si>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</si>
  <si>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</si>
  <si>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</si>
  <si>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</si>
  <si>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</si>
  <si>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</si>
  <si>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</si>
  <si>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</si>
  <si>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</si>
  <si>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</si>
  <si>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</si>
  <si>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</si>
  <si>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</si>
  <si>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</si>
  <si>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Bizerte</t>
  </si>
  <si>
    <t>Dr Hend KAMOUN</t>
  </si>
  <si>
    <t>Directeur magasin et chefs rayons</t>
  </si>
  <si>
    <t>assurer l'enregistrement du contrôle à la reception des produits charcuterie et fromages livrés par l'entrepot</t>
  </si>
  <si>
    <t>Absence d'un préau, les alentours délaissées s'opposent au maintien de la propreté à ce niveau.</t>
  </si>
  <si>
    <t>Manque d'enregistrement des températures a cœur des produits exposés et la température du linéaire. La fiche d'enregistrement utilisée ne correspond pas a la derniere version</t>
  </si>
  <si>
    <t>l'instruction des horaires de desinfection est affichée au labo</t>
  </si>
  <si>
    <t>deux produits différents portant étiquettes fournisseur et carrefour avec le même nom de produit sable carré et la même composition  avec absence d’indication de sesam (allergène majeur) sur l’un des produits
Le sésame présent au niveau du produit n'était pas mentionné sur la liste des ingrédients du 'Kaak dattes' (fournisseur: Essaâda). Aviser le fournisseur sur cet écart.</t>
  </si>
  <si>
    <t>durée de vie du produit cookies chocolat est un mois sur l'étiquette carrefour alors qu'elle est de 8jours sur l'étiquette fournisseur</t>
  </si>
  <si>
    <t>le panier de friture est usé avec risque de contamination des produits par un corps étranger</t>
  </si>
  <si>
    <t>la table d'exposition des produits panés et rotis est tres sale, les grilles de reprise d’air sont couverts par du papier aluminum ce qui empêche la circulation de l’air</t>
  </si>
  <si>
    <t>les mêmes valeurs des paramètres d’exposition sont enregistrés tous les jours pour le poulet roti
manque d'enregistrement des durées d'exposition pour les produits cuits l'apres midi</t>
  </si>
  <si>
    <t>manque d'enregistrement des parametres de cuisson pour les produits cuits l'apres midi</t>
  </si>
  <si>
    <t>absence de tracabilité pour les sandwichs</t>
  </si>
  <si>
    <t>utilisation d'un dosage erroné de l'eau de javel pour la desinfection 1/4 gobelet pour 20 L d'eau (formation faite sur place)</t>
  </si>
  <si>
    <t>Revêtement usé du meuble d'exposition à froid.
Les poignées des portières de la rôtissoire étaient démontées.</t>
  </si>
  <si>
    <t>le personnel ne maitrise pas l'enregistrement de température à cœur d'un produit frais (formation faite sur place)</t>
  </si>
  <si>
    <t>manque de col de cigne pour le robinet de la plonge au rayon traiteur</t>
  </si>
  <si>
    <t>Le thermomètre était partagé avec le rayon traiteur: risque de contamination par la flore pathogène présente au sein des produits crus. Prévoir un thermomètre pour le rayon charcuteries/fromages.</t>
  </si>
  <si>
    <t>Les thermomètres afficheurs du meuble fromage sont non fonctionnels, température verifiée au meuble est 2,7°C</t>
  </si>
  <si>
    <t>température verifiée au niveau chambre froide est 1,8°C</t>
  </si>
  <si>
    <t>les barquettes de merguez portant etiquettes viande hachée au linéaire</t>
  </si>
  <si>
    <t>manque de tracabilité pour certains articles en LS exemple: poulet aplati, osso bocco, chiken wings, foie de bœuf, une formation a été faite pour l'utilisation des nouvelles fiches de tracabilité</t>
  </si>
  <si>
    <t>le poussoir est sale depuis la veille vu la coupure d'eau</t>
  </si>
  <si>
    <t>thermometre Afficheur du linéaire non fonctionnel, température verifiée 4,7°C et température affichée 2°C</t>
  </si>
  <si>
    <t>Présence de nombreuses fissures sur le billot</t>
  </si>
  <si>
    <t>Développement de rouille sur le revêtement mural de la fabrique de glace</t>
  </si>
  <si>
    <t>manque de glaçage des produits sur l’étal</t>
  </si>
  <si>
    <t>Thermometre à sonde non fonctionnel</t>
  </si>
  <si>
    <t>absence d'enregistrement des températures de la chambre froide</t>
  </si>
  <si>
    <t xml:space="preserve">manque d'indication de la température de conservation sur l'étiquette salade annanas sodea </t>
  </si>
  <si>
    <t>Améliorer le rangement de la réserve sèche.</t>
  </si>
  <si>
    <t>Entreposage des sacs du sucre sur une palette en bois déposée dans la zone de réception</t>
  </si>
  <si>
    <t>1/ Présence de crevasses au niveau du sol. 
2/ La réserve est étroite. Pour assurer le maintien de la propreté et améliorer le rangement à ce niveau, des étagères supplémentaires seront efficaces.</t>
  </si>
  <si>
    <t>Manque d'enregistrement des températures chambre froide negative</t>
  </si>
  <si>
    <t>Manque d'enregistrement des températures des meubles surgelés</t>
  </si>
  <si>
    <t>Deux thermometres afficheurs au meuble surgelés non fonctionnels, et trois thermometres afficheurs au meuble refrigéré non fonctionnels</t>
  </si>
  <si>
    <t>Portière du meuble d'exposition des légumes surgelés difficilement ouverte.</t>
  </si>
  <si>
    <t>température verifiée dans la chambre froide positive 4,5°C et celle affichée 3,5°C</t>
  </si>
  <si>
    <t>Absence de papier essuie-mains dans les sanitaires des femmes. Le papier essuie-mains n'était pas également disponible dans les sanitaires des hommes.</t>
  </si>
  <si>
    <t>Manque de pommeau de douche dans les douches pour homme</t>
  </si>
  <si>
    <t>Absence de distributeur savon dans les sanitaires des femmes, celui des sanitaires des hommes était brisé.</t>
  </si>
  <si>
    <t>Absence d'un distributeur papier essuie-mains dans le laboratoire boucherie, celui de la pâtisserie était brisé.</t>
  </si>
  <si>
    <t>Absence d'un post lave-mains dans le laboratoire traiteur.</t>
  </si>
  <si>
    <t>Les DEIV au niveau des rayons fleg et charcuteries fromages étaient au dessus des meubles d'exposition: risque de chute dans les produits exposés.</t>
  </si>
  <si>
    <t>1/Entreposage des déchets en plastique dans la zone de réception.
2/Les circuits d'évacuation des déchets et de réception de la matière première étaient confondus.</t>
  </si>
  <si>
    <t>revoir la fiche de plan d'action</t>
  </si>
  <si>
    <t>plan de formation non recu</t>
  </si>
  <si>
    <t>présence de givre au niveau évaporateur du local poubelle boucherie. Absence d'un local des déchets, les ordures étaient collectées dans un bac en face de la porte du quai.</t>
  </si>
  <si>
    <t>La seule station de nettoyage présente était au niveau de la boucherie. Manque de support pour bidon de produit de N/D</t>
  </si>
  <si>
    <t>Développement de rouille sur le revêtement mural de la fabrique de glace et de la chambre froide poissons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</si>
</sst>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11" fillId="0" borderId="1" xfId="0" applyNumberFormat="1" applyFont="1" applyBorder="1" applyAlignment="1" applyProtection="1">
      <alignment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12990528"/>
        <c:axId val="112991088"/>
      </c:barChart>
      <c:catAx>
        <c:axId val="11299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991088"/>
        <c:crosses val="autoZero"/>
        <c:auto val="1"/>
        <c:lblAlgn val="ctr"/>
        <c:lblOffset val="100"/>
        <c:noMultiLvlLbl val="0"/>
      </c:catAx>
      <c:valAx>
        <c:axId val="11299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99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673917872"/>
        <c:axId val="673918432"/>
      </c:barChart>
      <c:catAx>
        <c:axId val="67391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3918432"/>
        <c:crosses val="autoZero"/>
        <c:auto val="1"/>
        <c:lblAlgn val="ctr"/>
        <c:lblOffset val="100"/>
        <c:noMultiLvlLbl val="0"/>
      </c:catAx>
      <c:valAx>
        <c:axId val="67391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391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75723616"/>
        <c:axId val="275724176"/>
      </c:barChart>
      <c:catAx>
        <c:axId val="27572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724176"/>
        <c:crosses val="autoZero"/>
        <c:auto val="1"/>
        <c:lblAlgn val="ctr"/>
        <c:lblOffset val="100"/>
        <c:noMultiLvlLbl val="0"/>
      </c:catAx>
      <c:valAx>
        <c:axId val="27572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72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65363712"/>
        <c:axId val="465364272"/>
      </c:barChart>
      <c:catAx>
        <c:axId val="46536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5364272"/>
        <c:crosses val="autoZero"/>
        <c:auto val="1"/>
        <c:lblAlgn val="ctr"/>
        <c:lblOffset val="100"/>
        <c:noMultiLvlLbl val="0"/>
      </c:catAx>
      <c:valAx>
        <c:axId val="46536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536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375628544"/>
        <c:axId val="375629104"/>
      </c:barChart>
      <c:catAx>
        <c:axId val="37562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5629104"/>
        <c:crosses val="autoZero"/>
        <c:auto val="1"/>
        <c:lblAlgn val="ctr"/>
        <c:lblOffset val="100"/>
        <c:noMultiLvlLbl val="0"/>
      </c:catAx>
      <c:valAx>
        <c:axId val="37562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562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385900976"/>
        <c:axId val="385901536"/>
      </c:barChart>
      <c:catAx>
        <c:axId val="38590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5901536"/>
        <c:crosses val="autoZero"/>
        <c:auto val="1"/>
        <c:lblAlgn val="ctr"/>
        <c:lblOffset val="100"/>
        <c:noMultiLvlLbl val="0"/>
      </c:catAx>
      <c:valAx>
        <c:axId val="38590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590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419741472"/>
        <c:axId val="419742032"/>
      </c:barChart>
      <c:catAx>
        <c:axId val="41974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9742032"/>
        <c:crosses val="autoZero"/>
        <c:auto val="1"/>
        <c:lblAlgn val="ctr"/>
        <c:lblOffset val="100"/>
        <c:noMultiLvlLbl val="0"/>
      </c:catAx>
      <c:valAx>
        <c:axId val="41974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74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0.87931034482758619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419744832"/>
        <c:axId val="343174112"/>
      </c:barChart>
      <c:catAx>
        <c:axId val="41974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174112"/>
        <c:crosses val="autoZero"/>
        <c:auto val="1"/>
        <c:lblAlgn val="ctr"/>
        <c:lblOffset val="100"/>
        <c:noMultiLvlLbl val="0"/>
      </c:catAx>
      <c:valAx>
        <c:axId val="34317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974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0.91608391608391604</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343176912"/>
        <c:axId val="343177472"/>
      </c:barChart>
      <c:catAx>
        <c:axId val="34317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177472"/>
        <c:crosses val="autoZero"/>
        <c:auto val="1"/>
        <c:lblAlgn val="ctr"/>
        <c:lblOffset val="100"/>
        <c:noMultiLvlLbl val="0"/>
      </c:catAx>
      <c:valAx>
        <c:axId val="34317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17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0.89769713045575106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344494368"/>
        <c:axId val="344494928"/>
        <c:extLst/>
      </c:barChart>
      <c:catAx>
        <c:axId val="3444943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4494928"/>
        <c:crosses val="autoZero"/>
        <c:auto val="1"/>
        <c:lblAlgn val="ctr"/>
        <c:lblOffset val="100"/>
        <c:noMultiLvlLbl val="0"/>
      </c:catAx>
      <c:valAx>
        <c:axId val="3444949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4449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0.67674285714285709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75633200"/>
        <c:axId val="375633760"/>
        <c:extLst/>
      </c:barChart>
      <c:catAx>
        <c:axId val="37563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5633760"/>
        <c:crosses val="autoZero"/>
        <c:auto val="1"/>
        <c:lblAlgn val="ctr"/>
        <c:lblOffset val="100"/>
        <c:noMultiLvlLbl val="0"/>
      </c:catAx>
      <c:valAx>
        <c:axId val="37563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7563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0.96969696969696972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12993888"/>
        <c:axId val="208038064"/>
      </c:barChart>
      <c:catAx>
        <c:axId val="11299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38064"/>
        <c:crosses val="autoZero"/>
        <c:auto val="1"/>
        <c:lblAlgn val="ctr"/>
        <c:lblOffset val="100"/>
        <c:noMultiLvlLbl val="0"/>
      </c:catAx>
      <c:valAx>
        <c:axId val="20803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99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08040864"/>
        <c:axId val="208041424"/>
      </c:barChart>
      <c:catAx>
        <c:axId val="20804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041424"/>
        <c:crosses val="autoZero"/>
        <c:auto val="1"/>
        <c:lblAlgn val="ctr"/>
        <c:lblOffset val="100"/>
        <c:noMultiLvlLbl val="0"/>
      </c:catAx>
      <c:valAx>
        <c:axId val="20804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04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378477472"/>
        <c:axId val="378478032"/>
      </c:barChart>
      <c:catAx>
        <c:axId val="37847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8478032"/>
        <c:crosses val="autoZero"/>
        <c:auto val="1"/>
        <c:lblAlgn val="ctr"/>
        <c:lblOffset val="100"/>
        <c:noMultiLvlLbl val="0"/>
      </c:catAx>
      <c:valAx>
        <c:axId val="37847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7847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51509120"/>
        <c:axId val="451509680"/>
      </c:barChart>
      <c:catAx>
        <c:axId val="45150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509680"/>
        <c:crosses val="autoZero"/>
        <c:auto val="1"/>
        <c:lblAlgn val="ctr"/>
        <c:lblOffset val="100"/>
        <c:noMultiLvlLbl val="0"/>
      </c:catAx>
      <c:valAx>
        <c:axId val="45150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50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13987744"/>
        <c:axId val="213988304"/>
      </c:barChart>
      <c:catAx>
        <c:axId val="213987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988304"/>
        <c:crosses val="autoZero"/>
        <c:auto val="1"/>
        <c:lblAlgn val="ctr"/>
        <c:lblOffset val="100"/>
        <c:noMultiLvlLbl val="0"/>
      </c:catAx>
      <c:valAx>
        <c:axId val="2139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98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674164512"/>
        <c:axId val="674165072"/>
      </c:barChart>
      <c:catAx>
        <c:axId val="674164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4165072"/>
        <c:crosses val="autoZero"/>
        <c:auto val="1"/>
        <c:lblAlgn val="ctr"/>
        <c:lblOffset val="100"/>
        <c:noMultiLvlLbl val="0"/>
      </c:catAx>
      <c:valAx>
        <c:axId val="67416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4164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459767696"/>
        <c:axId val="459768256"/>
      </c:barChart>
      <c:catAx>
        <c:axId val="45976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9768256"/>
        <c:crosses val="autoZero"/>
        <c:auto val="1"/>
        <c:lblAlgn val="ctr"/>
        <c:lblOffset val="100"/>
        <c:noMultiLvlLbl val="0"/>
      </c:catAx>
      <c:valAx>
        <c:axId val="45976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976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59771056"/>
        <c:axId val="673915072"/>
      </c:barChart>
      <c:catAx>
        <c:axId val="45977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3915072"/>
        <c:crosses val="autoZero"/>
        <c:auto val="1"/>
        <c:lblAlgn val="ctr"/>
        <c:lblOffset val="100"/>
        <c:noMultiLvlLbl val="0"/>
      </c:catAx>
      <c:valAx>
        <c:axId val="67391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977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3" zoomScale="60" zoomScaleNormal="100" workbookViewId="0">
      <selection activeCell="D18" sqref="D18:K1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5" t="s">
        <v>379</v>
      </c>
      <c r="B18" s="265"/>
      <c r="C18" s="265"/>
      <c r="D18" s="266" t="s">
        <v>411</v>
      </c>
      <c r="E18" s="266"/>
      <c r="F18" s="266"/>
      <c r="G18" s="266"/>
      <c r="H18" s="266"/>
      <c r="I18" s="266"/>
      <c r="J18" s="266"/>
      <c r="K18" s="266"/>
    </row>
    <row r="20" spans="1:11" ht="16.5" x14ac:dyDescent="0.3">
      <c r="A20" s="204"/>
      <c r="B20" s="199"/>
      <c r="C20" s="199"/>
      <c r="D20" s="199"/>
      <c r="E20" s="199"/>
      <c r="F20" s="199"/>
      <c r="G20" s="199"/>
      <c r="H20" s="199"/>
      <c r="I20" s="199"/>
    </row>
    <row r="21" spans="1:11" x14ac:dyDescent="0.25">
      <c r="A21" s="267" t="s">
        <v>380</v>
      </c>
      <c r="B21" s="267"/>
      <c r="C21" s="267"/>
      <c r="D21" s="267"/>
      <c r="E21" s="267"/>
      <c r="F21" s="267"/>
      <c r="G21" s="267"/>
      <c r="H21" s="267"/>
      <c r="I21" s="267"/>
      <c r="J21" s="267"/>
      <c r="K21" s="267"/>
    </row>
    <row r="22" spans="1:11" x14ac:dyDescent="0.25">
      <c r="A22" s="205"/>
      <c r="B22" s="200"/>
      <c r="C22" s="200"/>
      <c r="D22" s="199"/>
      <c r="E22" s="199"/>
      <c r="F22" s="199"/>
      <c r="G22" s="199"/>
      <c r="H22" s="199"/>
      <c r="I22" s="199"/>
    </row>
    <row r="23" spans="1:11" ht="42" customHeight="1" x14ac:dyDescent="0.25">
      <c r="A23" s="206" t="s">
        <v>381</v>
      </c>
      <c r="B23" s="261" t="s">
        <v>382</v>
      </c>
      <c r="C23" s="261"/>
      <c r="D23" s="199"/>
      <c r="E23" s="199"/>
      <c r="F23" s="199"/>
      <c r="G23" s="199"/>
      <c r="H23" s="199"/>
      <c r="I23" s="199"/>
      <c r="J23" s="198" t="str">
        <f>D18</f>
        <v>Bizerte</v>
      </c>
    </row>
    <row r="24" spans="1:11" ht="33" customHeight="1" x14ac:dyDescent="0.25">
      <c r="A24" s="207" t="s">
        <v>383</v>
      </c>
      <c r="B24" s="260">
        <f>AVERAGE('A1 Exploitation'!D505,'A1 Technique'!D198)</f>
        <v>0.89769713045575106</v>
      </c>
      <c r="C24" s="260"/>
      <c r="D24" s="199"/>
      <c r="E24" s="199"/>
      <c r="F24" s="199"/>
      <c r="G24" s="199"/>
      <c r="H24" s="199"/>
      <c r="I24" s="199"/>
    </row>
    <row r="25" spans="1:11" ht="33" customHeight="1" x14ac:dyDescent="0.25">
      <c r="A25" s="206" t="s">
        <v>384</v>
      </c>
      <c r="B25" s="260">
        <f>AVERAGE('A2 Exploitation'!D506,'A2 Technique'!D198)</f>
        <v>0</v>
      </c>
      <c r="C25" s="260"/>
      <c r="D25" s="199"/>
      <c r="E25" s="199"/>
      <c r="F25" s="199"/>
      <c r="G25" s="199"/>
      <c r="H25" s="199"/>
      <c r="I25" s="199"/>
    </row>
    <row r="26" spans="1:11" ht="33" customHeight="1" x14ac:dyDescent="0.25">
      <c r="A26" s="207" t="s">
        <v>385</v>
      </c>
      <c r="B26" s="260">
        <f>AVERAGE('A3 Exploitation'!D506,'A3 Technique'!D198)</f>
        <v>0</v>
      </c>
      <c r="C26" s="260"/>
      <c r="D26" s="199"/>
      <c r="E26" s="199"/>
      <c r="F26" s="199"/>
      <c r="G26" s="199"/>
      <c r="H26" s="199"/>
      <c r="I26" s="199"/>
    </row>
    <row r="27" spans="1:11" ht="33" customHeight="1" x14ac:dyDescent="0.25">
      <c r="A27" s="207" t="s">
        <v>386</v>
      </c>
      <c r="B27" s="260">
        <f>AVERAGE('A4 Exploitation'!D506,'A4 Technique'!D198)</f>
        <v>0</v>
      </c>
      <c r="C27" s="260"/>
      <c r="D27" s="199"/>
      <c r="E27" s="199"/>
      <c r="F27" s="199"/>
      <c r="G27" s="199"/>
      <c r="H27" s="199"/>
      <c r="I27" s="199"/>
    </row>
    <row r="28" spans="1:11" ht="33" customHeight="1" x14ac:dyDescent="0.25">
      <c r="A28" s="206" t="s">
        <v>387</v>
      </c>
      <c r="B28" s="260">
        <f>AVERAGE('A5 Exploitation'!D506,'A5 Technique'!D198)</f>
        <v>0</v>
      </c>
      <c r="C28" s="260"/>
      <c r="D28" s="199"/>
      <c r="E28" s="199"/>
      <c r="F28" s="199"/>
      <c r="G28" s="199"/>
      <c r="H28" s="199"/>
      <c r="I28" s="199"/>
    </row>
    <row r="29" spans="1:11" ht="33" customHeight="1" x14ac:dyDescent="0.25">
      <c r="A29" s="206" t="s">
        <v>388</v>
      </c>
      <c r="B29" s="260">
        <f>AVERAGE('A6 Exploitation'!D506,'A6 Technique'!D198)</f>
        <v>0</v>
      </c>
      <c r="C29" s="26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1" t="s">
        <v>389</v>
      </c>
      <c r="C33" s="261"/>
      <c r="D33" s="199"/>
      <c r="E33" s="199"/>
      <c r="F33" s="199"/>
      <c r="G33" s="199"/>
      <c r="H33" s="199"/>
      <c r="I33" s="199"/>
      <c r="J33" s="198" t="str">
        <f>D18</f>
        <v>Bizerte</v>
      </c>
    </row>
    <row r="34" spans="1:10" ht="33" customHeight="1" x14ac:dyDescent="0.25">
      <c r="A34" s="207" t="s">
        <v>383</v>
      </c>
      <c r="B34" s="260">
        <f>'A1 Exploitation'!D505</f>
        <v>0.91608391608391604</v>
      </c>
      <c r="C34" s="260"/>
      <c r="D34" s="199"/>
      <c r="E34" s="199"/>
      <c r="F34" s="199"/>
      <c r="G34" s="199"/>
      <c r="H34" s="199"/>
      <c r="I34" s="199"/>
    </row>
    <row r="35" spans="1:10" ht="33" customHeight="1" x14ac:dyDescent="0.25">
      <c r="A35" s="206" t="s">
        <v>384</v>
      </c>
      <c r="B35" s="260">
        <f>'A2 Exploitation'!D506</f>
        <v>0</v>
      </c>
      <c r="C35" s="260"/>
      <c r="D35" s="199"/>
      <c r="E35" s="199"/>
      <c r="F35" s="199"/>
      <c r="G35" s="199"/>
      <c r="H35" s="199"/>
      <c r="I35" s="199"/>
    </row>
    <row r="36" spans="1:10" ht="33" customHeight="1" x14ac:dyDescent="0.25">
      <c r="A36" s="207" t="s">
        <v>385</v>
      </c>
      <c r="B36" s="260">
        <f>'A3 Exploitation'!D506</f>
        <v>0</v>
      </c>
      <c r="C36" s="260"/>
      <c r="D36" s="199"/>
      <c r="E36" s="199"/>
      <c r="F36" s="199"/>
      <c r="G36" s="199"/>
      <c r="H36" s="199"/>
      <c r="I36" s="199"/>
    </row>
    <row r="37" spans="1:10" ht="33" customHeight="1" x14ac:dyDescent="0.25">
      <c r="A37" s="207" t="s">
        <v>386</v>
      </c>
      <c r="B37" s="260">
        <f>'A4 Exploitation'!D506</f>
        <v>0</v>
      </c>
      <c r="C37" s="260"/>
      <c r="D37" s="199"/>
      <c r="E37" s="199"/>
      <c r="F37" s="199"/>
      <c r="G37" s="199"/>
      <c r="H37" s="199"/>
      <c r="I37" s="199"/>
    </row>
    <row r="38" spans="1:10" ht="33" customHeight="1" x14ac:dyDescent="0.25">
      <c r="A38" s="206" t="s">
        <v>387</v>
      </c>
      <c r="B38" s="260">
        <f>'A5 Exploitation'!D506</f>
        <v>0</v>
      </c>
      <c r="C38" s="260"/>
      <c r="D38" s="199"/>
      <c r="E38" s="199"/>
      <c r="F38" s="199"/>
      <c r="G38" s="199"/>
      <c r="H38" s="199"/>
      <c r="I38" s="199"/>
    </row>
    <row r="39" spans="1:10" ht="33" customHeight="1" x14ac:dyDescent="0.25">
      <c r="A39" s="206" t="s">
        <v>388</v>
      </c>
      <c r="B39" s="260">
        <f>'A6 Exploitation'!D506</f>
        <v>0</v>
      </c>
      <c r="C39" s="26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4" t="s">
        <v>390</v>
      </c>
      <c r="C42" s="264"/>
      <c r="D42" s="199"/>
      <c r="E42" s="199"/>
      <c r="F42" s="199"/>
      <c r="G42" s="199"/>
      <c r="H42" s="199"/>
      <c r="I42" s="199"/>
      <c r="J42" s="198" t="str">
        <f>D18</f>
        <v>Bizerte</v>
      </c>
    </row>
    <row r="43" spans="1:10" ht="33" customHeight="1" x14ac:dyDescent="0.25">
      <c r="A43" s="207" t="s">
        <v>383</v>
      </c>
      <c r="B43" s="260">
        <f>AVERAGE('A1 Exploitation'!D503, 'A1 Technique'!D196)</f>
        <v>0.67674285714285709</v>
      </c>
      <c r="C43" s="260"/>
      <c r="D43" s="199"/>
      <c r="E43" s="199"/>
      <c r="F43" s="199"/>
      <c r="G43" s="199"/>
      <c r="H43" s="199"/>
      <c r="I43" s="199"/>
    </row>
    <row r="44" spans="1:10" ht="33" customHeight="1" x14ac:dyDescent="0.25">
      <c r="A44" s="206" t="s">
        <v>384</v>
      </c>
      <c r="B44" s="260">
        <f>AVERAGE('A2 Exploitation'!D504, 'A2 Technique'!D196)</f>
        <v>0</v>
      </c>
      <c r="C44" s="260"/>
      <c r="D44" s="199"/>
      <c r="E44" s="199"/>
      <c r="F44" s="199"/>
      <c r="G44" s="199"/>
      <c r="H44" s="199"/>
      <c r="I44" s="199"/>
    </row>
    <row r="45" spans="1:10" ht="33" customHeight="1" x14ac:dyDescent="0.25">
      <c r="A45" s="207" t="s">
        <v>385</v>
      </c>
      <c r="B45" s="260">
        <f>AVERAGE('A3 Exploitation'!D504, 'A3 Technique'!D196)</f>
        <v>0</v>
      </c>
      <c r="C45" s="260"/>
      <c r="D45" s="199"/>
      <c r="E45" s="199"/>
      <c r="F45" s="199"/>
      <c r="G45" s="199"/>
      <c r="H45" s="199"/>
      <c r="I45" s="199"/>
    </row>
    <row r="46" spans="1:10" ht="33" customHeight="1" x14ac:dyDescent="0.25">
      <c r="A46" s="207" t="s">
        <v>386</v>
      </c>
      <c r="B46" s="260">
        <f>AVERAGE('A4 Exploitation'!D504, 'A4 Technique'!D196)</f>
        <v>0</v>
      </c>
      <c r="C46" s="260"/>
      <c r="D46" s="199"/>
      <c r="E46" s="199"/>
      <c r="F46" s="199"/>
      <c r="G46" s="199"/>
      <c r="H46" s="199"/>
      <c r="I46" s="199"/>
    </row>
    <row r="47" spans="1:10" ht="33" customHeight="1" x14ac:dyDescent="0.25">
      <c r="A47" s="206" t="s">
        <v>387</v>
      </c>
      <c r="B47" s="260">
        <f>AVERAGE('A5 Exploitation'!D504, 'A5 Technique'!D196)</f>
        <v>0</v>
      </c>
      <c r="C47" s="260"/>
      <c r="D47" s="199"/>
      <c r="E47" s="199"/>
      <c r="F47" s="199"/>
      <c r="G47" s="199"/>
      <c r="H47" s="199"/>
      <c r="I47" s="199"/>
    </row>
    <row r="48" spans="1:10" ht="33" customHeight="1" x14ac:dyDescent="0.25">
      <c r="A48" s="206" t="s">
        <v>388</v>
      </c>
      <c r="B48" s="260">
        <f>AVERAGE('A6 Exploitation'!D504, 'A6 Technique'!D196)</f>
        <v>0</v>
      </c>
      <c r="C48" s="26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1" t="s">
        <v>391</v>
      </c>
      <c r="C51" s="261"/>
      <c r="D51" s="199"/>
      <c r="E51" s="199"/>
      <c r="F51" s="199"/>
      <c r="G51" s="199"/>
      <c r="H51" s="199"/>
      <c r="I51" s="199"/>
      <c r="J51" s="198" t="str">
        <f>D18</f>
        <v>Bizerte</v>
      </c>
    </row>
    <row r="52" spans="1:10" ht="33" customHeight="1" x14ac:dyDescent="0.25">
      <c r="A52" s="207" t="s">
        <v>383</v>
      </c>
      <c r="B52" s="263">
        <f>'A1 Exploitation'!D41</f>
        <v>0.96153846153846156</v>
      </c>
      <c r="C52" s="263"/>
      <c r="D52" s="199"/>
      <c r="E52" s="199"/>
      <c r="F52" s="199"/>
      <c r="G52" s="199"/>
      <c r="H52" s="199"/>
      <c r="I52" s="199"/>
    </row>
    <row r="53" spans="1:10" ht="33" customHeight="1" x14ac:dyDescent="0.25">
      <c r="A53" s="206" t="s">
        <v>384</v>
      </c>
      <c r="B53" s="263">
        <f>'A2 Exploitation'!D41</f>
        <v>0</v>
      </c>
      <c r="C53" s="263"/>
      <c r="D53" s="199"/>
      <c r="E53" s="199"/>
      <c r="F53" s="199"/>
      <c r="G53" s="199"/>
      <c r="H53" s="199"/>
      <c r="I53" s="199"/>
    </row>
    <row r="54" spans="1:10" ht="33" customHeight="1" x14ac:dyDescent="0.25">
      <c r="A54" s="207" t="s">
        <v>385</v>
      </c>
      <c r="B54" s="263">
        <f>'A3 Exploitation'!D41</f>
        <v>0</v>
      </c>
      <c r="C54" s="263"/>
      <c r="D54" s="199"/>
      <c r="E54" s="199"/>
      <c r="F54" s="199"/>
      <c r="G54" s="199"/>
      <c r="H54" s="199"/>
      <c r="I54" s="199"/>
    </row>
    <row r="55" spans="1:10" ht="33" customHeight="1" x14ac:dyDescent="0.25">
      <c r="A55" s="207" t="s">
        <v>386</v>
      </c>
      <c r="B55" s="263">
        <f>'A4 Exploitation'!D41</f>
        <v>0</v>
      </c>
      <c r="C55" s="263"/>
      <c r="D55" s="199"/>
      <c r="E55" s="199"/>
      <c r="F55" s="199"/>
      <c r="G55" s="199"/>
      <c r="H55" s="199"/>
      <c r="I55" s="199"/>
    </row>
    <row r="56" spans="1:10" ht="33" customHeight="1" x14ac:dyDescent="0.25">
      <c r="A56" s="206" t="s">
        <v>387</v>
      </c>
      <c r="B56" s="263">
        <f>'A5 Exploitation'!D41</f>
        <v>0</v>
      </c>
      <c r="C56" s="263"/>
      <c r="D56" s="199"/>
      <c r="E56" s="199"/>
      <c r="F56" s="199"/>
      <c r="G56" s="199"/>
      <c r="H56" s="199"/>
      <c r="I56" s="199"/>
    </row>
    <row r="57" spans="1:10" ht="33" customHeight="1" x14ac:dyDescent="0.25">
      <c r="A57" s="206" t="s">
        <v>388</v>
      </c>
      <c r="B57" s="263">
        <f>'A6 Exploitation'!D41</f>
        <v>0</v>
      </c>
      <c r="C57" s="26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1" t="s">
        <v>392</v>
      </c>
      <c r="C60" s="261"/>
      <c r="D60" s="199"/>
      <c r="E60" s="199"/>
      <c r="F60" s="199"/>
      <c r="G60" s="199"/>
      <c r="H60" s="199"/>
      <c r="I60" s="199"/>
      <c r="J60" s="198" t="str">
        <f>D18</f>
        <v>Bizerte</v>
      </c>
    </row>
    <row r="61" spans="1:10" ht="33" customHeight="1" x14ac:dyDescent="0.25">
      <c r="A61" s="207" t="s">
        <v>383</v>
      </c>
      <c r="B61" s="260">
        <f>'A1 Exploitation'!D97</f>
        <v>0.96969696969696972</v>
      </c>
      <c r="C61" s="260"/>
      <c r="D61" s="199"/>
      <c r="E61" s="199"/>
      <c r="F61" s="199"/>
      <c r="G61" s="199"/>
      <c r="H61" s="199"/>
      <c r="I61" s="199"/>
    </row>
    <row r="62" spans="1:10" ht="33" customHeight="1" x14ac:dyDescent="0.25">
      <c r="A62" s="206" t="s">
        <v>384</v>
      </c>
      <c r="B62" s="260">
        <f>'A2 Exploitation'!D97</f>
        <v>0</v>
      </c>
      <c r="C62" s="260"/>
      <c r="D62" s="199"/>
      <c r="E62" s="199"/>
      <c r="F62" s="199"/>
      <c r="G62" s="199"/>
      <c r="H62" s="199"/>
      <c r="I62" s="199"/>
    </row>
    <row r="63" spans="1:10" ht="33" customHeight="1" x14ac:dyDescent="0.25">
      <c r="A63" s="207" t="s">
        <v>385</v>
      </c>
      <c r="B63" s="260">
        <f>'A3 Exploitation'!D97</f>
        <v>0</v>
      </c>
      <c r="C63" s="260"/>
      <c r="D63" s="199"/>
      <c r="E63" s="199"/>
      <c r="F63" s="199"/>
      <c r="G63" s="199"/>
      <c r="H63" s="199"/>
      <c r="I63" s="199"/>
    </row>
    <row r="64" spans="1:10" ht="33" customHeight="1" x14ac:dyDescent="0.25">
      <c r="A64" s="207" t="s">
        <v>386</v>
      </c>
      <c r="B64" s="260">
        <f>'A4 Exploitation'!D97</f>
        <v>0</v>
      </c>
      <c r="C64" s="260"/>
      <c r="D64" s="199"/>
      <c r="E64" s="199"/>
      <c r="F64" s="199"/>
      <c r="G64" s="199"/>
      <c r="H64" s="199"/>
      <c r="I64" s="199"/>
    </row>
    <row r="65" spans="1:10" ht="33" customHeight="1" x14ac:dyDescent="0.25">
      <c r="A65" s="206" t="s">
        <v>387</v>
      </c>
      <c r="B65" s="260">
        <f>'A5 Exploitation'!D97</f>
        <v>0</v>
      </c>
      <c r="C65" s="260"/>
      <c r="D65" s="199"/>
      <c r="E65" s="199"/>
      <c r="F65" s="199"/>
      <c r="G65" s="199"/>
      <c r="H65" s="199"/>
      <c r="I65" s="199"/>
    </row>
    <row r="66" spans="1:10" ht="33" customHeight="1" x14ac:dyDescent="0.25">
      <c r="A66" s="206" t="s">
        <v>388</v>
      </c>
      <c r="B66" s="260">
        <f>'A6 Exploitation'!D97</f>
        <v>0</v>
      </c>
      <c r="C66" s="26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1" t="s">
        <v>393</v>
      </c>
      <c r="C69" s="261"/>
      <c r="D69" s="199"/>
      <c r="E69" s="199"/>
      <c r="F69" s="199"/>
      <c r="G69" s="199"/>
      <c r="H69" s="199"/>
      <c r="I69" s="199"/>
      <c r="J69" s="198" t="str">
        <f>D18</f>
        <v>Bizerte</v>
      </c>
    </row>
    <row r="70" spans="1:10" ht="33" customHeight="1" x14ac:dyDescent="0.25">
      <c r="A70" s="207" t="s">
        <v>383</v>
      </c>
      <c r="B70" s="260">
        <f>'A1 Exploitation'!D150</f>
        <v>0.77777777777777779</v>
      </c>
      <c r="C70" s="260"/>
      <c r="D70" s="199"/>
      <c r="E70" s="199"/>
      <c r="F70" s="199"/>
      <c r="G70" s="199"/>
      <c r="H70" s="199"/>
      <c r="I70" s="199"/>
    </row>
    <row r="71" spans="1:10" ht="33" customHeight="1" x14ac:dyDescent="0.25">
      <c r="A71" s="206" t="s">
        <v>384</v>
      </c>
      <c r="B71" s="260">
        <f>'A2 Exploitation'!D150</f>
        <v>0</v>
      </c>
      <c r="C71" s="260"/>
      <c r="D71" s="199"/>
      <c r="E71" s="199"/>
      <c r="F71" s="199"/>
      <c r="G71" s="199"/>
      <c r="H71" s="199"/>
      <c r="I71" s="199"/>
    </row>
    <row r="72" spans="1:10" ht="33" customHeight="1" x14ac:dyDescent="0.25">
      <c r="A72" s="207" t="s">
        <v>385</v>
      </c>
      <c r="B72" s="260">
        <f>'A3 Exploitation'!D150</f>
        <v>0</v>
      </c>
      <c r="C72" s="260"/>
      <c r="D72" s="199"/>
      <c r="E72" s="199"/>
      <c r="F72" s="199"/>
      <c r="G72" s="199"/>
      <c r="H72" s="199"/>
      <c r="I72" s="199"/>
    </row>
    <row r="73" spans="1:10" ht="33" customHeight="1" x14ac:dyDescent="0.25">
      <c r="A73" s="207" t="s">
        <v>386</v>
      </c>
      <c r="B73" s="260">
        <f>'A4 Exploitation'!D150</f>
        <v>0</v>
      </c>
      <c r="C73" s="260"/>
      <c r="D73" s="199"/>
      <c r="E73" s="199"/>
      <c r="F73" s="199"/>
      <c r="G73" s="199"/>
      <c r="H73" s="199"/>
      <c r="I73" s="199"/>
    </row>
    <row r="74" spans="1:10" ht="33" customHeight="1" x14ac:dyDescent="0.25">
      <c r="A74" s="206" t="s">
        <v>387</v>
      </c>
      <c r="B74" s="260">
        <f>'A5 Exploitation'!D150</f>
        <v>0</v>
      </c>
      <c r="C74" s="260"/>
      <c r="D74" s="199"/>
      <c r="E74" s="199"/>
      <c r="F74" s="199"/>
      <c r="G74" s="199"/>
      <c r="H74" s="199"/>
      <c r="I74" s="199"/>
    </row>
    <row r="75" spans="1:10" ht="33" customHeight="1" x14ac:dyDescent="0.25">
      <c r="A75" s="206" t="s">
        <v>388</v>
      </c>
      <c r="B75" s="260">
        <f>'A6 Exploitation'!D150</f>
        <v>0</v>
      </c>
      <c r="C75" s="26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1" t="s">
        <v>394</v>
      </c>
      <c r="C78" s="261"/>
      <c r="D78" s="199"/>
      <c r="E78" s="199"/>
      <c r="F78" s="199"/>
      <c r="G78" s="199"/>
      <c r="H78" s="199"/>
      <c r="I78" s="199"/>
      <c r="J78" s="198" t="str">
        <f>D18</f>
        <v>Bizerte</v>
      </c>
    </row>
    <row r="79" spans="1:10" ht="33" customHeight="1" x14ac:dyDescent="0.25">
      <c r="A79" s="207" t="s">
        <v>383</v>
      </c>
      <c r="B79" s="260">
        <f>'A1 Exploitation'!D190</f>
        <v>0.98076923076923073</v>
      </c>
      <c r="C79" s="260"/>
      <c r="D79" s="199"/>
      <c r="E79" s="199"/>
      <c r="F79" s="199"/>
      <c r="G79" s="199"/>
      <c r="H79" s="199"/>
      <c r="I79" s="199"/>
    </row>
    <row r="80" spans="1:10" ht="33" customHeight="1" x14ac:dyDescent="0.25">
      <c r="A80" s="206" t="s">
        <v>384</v>
      </c>
      <c r="B80" s="260">
        <f>'A2 Exploitation'!D190</f>
        <v>0</v>
      </c>
      <c r="C80" s="260"/>
      <c r="D80" s="199"/>
      <c r="E80" s="199"/>
      <c r="F80" s="199"/>
      <c r="G80" s="199"/>
      <c r="H80" s="199"/>
      <c r="I80" s="199"/>
    </row>
    <row r="81" spans="1:10" ht="33" customHeight="1" x14ac:dyDescent="0.25">
      <c r="A81" s="207" t="s">
        <v>385</v>
      </c>
      <c r="B81" s="260">
        <f>'A3 Exploitation'!D190</f>
        <v>0</v>
      </c>
      <c r="C81" s="260"/>
      <c r="D81" s="199"/>
      <c r="E81" s="199"/>
      <c r="F81" s="199"/>
      <c r="G81" s="199"/>
      <c r="H81" s="199"/>
      <c r="I81" s="199"/>
    </row>
    <row r="82" spans="1:10" ht="33" customHeight="1" x14ac:dyDescent="0.25">
      <c r="A82" s="207" t="s">
        <v>386</v>
      </c>
      <c r="B82" s="260">
        <f>'A4 Exploitation'!D190</f>
        <v>0</v>
      </c>
      <c r="C82" s="260"/>
      <c r="D82" s="199"/>
      <c r="E82" s="199"/>
      <c r="F82" s="199"/>
      <c r="G82" s="199"/>
      <c r="H82" s="199"/>
      <c r="I82" s="199"/>
    </row>
    <row r="83" spans="1:10" ht="33" customHeight="1" x14ac:dyDescent="0.25">
      <c r="A83" s="206" t="s">
        <v>387</v>
      </c>
      <c r="B83" s="260">
        <f>'A5 Exploitation'!D190</f>
        <v>0</v>
      </c>
      <c r="C83" s="260"/>
      <c r="D83" s="199"/>
      <c r="E83" s="199"/>
      <c r="F83" s="199"/>
      <c r="G83" s="199"/>
      <c r="H83" s="199"/>
      <c r="I83" s="199"/>
    </row>
    <row r="84" spans="1:10" ht="33" customHeight="1" x14ac:dyDescent="0.25">
      <c r="A84" s="206" t="s">
        <v>388</v>
      </c>
      <c r="B84" s="260">
        <f>'A6 Exploitation'!D190</f>
        <v>0</v>
      </c>
      <c r="C84" s="26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1" t="s">
        <v>395</v>
      </c>
      <c r="C87" s="261"/>
      <c r="D87" s="199"/>
      <c r="E87" s="199"/>
      <c r="F87" s="199"/>
      <c r="G87" s="199"/>
      <c r="H87" s="199"/>
      <c r="I87" s="199"/>
      <c r="J87" s="198" t="str">
        <f>D18</f>
        <v>Bizerte</v>
      </c>
    </row>
    <row r="88" spans="1:10" ht="33" customHeight="1" x14ac:dyDescent="0.25">
      <c r="A88" s="207" t="s">
        <v>383</v>
      </c>
      <c r="B88" s="260">
        <f>'A1 Exploitation'!D246</f>
        <v>0.84615384615384615</v>
      </c>
      <c r="C88" s="260"/>
      <c r="D88" s="199"/>
      <c r="E88" s="199"/>
      <c r="F88" s="199"/>
      <c r="G88" s="199"/>
      <c r="H88" s="199"/>
      <c r="I88" s="199"/>
    </row>
    <row r="89" spans="1:10" ht="33" customHeight="1" x14ac:dyDescent="0.25">
      <c r="A89" s="206" t="s">
        <v>384</v>
      </c>
      <c r="B89" s="260">
        <f>'A2 Exploitation'!D246</f>
        <v>0</v>
      </c>
      <c r="C89" s="260"/>
      <c r="D89" s="199"/>
      <c r="E89" s="199"/>
      <c r="F89" s="199"/>
      <c r="G89" s="199"/>
      <c r="H89" s="199"/>
      <c r="I89" s="199"/>
    </row>
    <row r="90" spans="1:10" ht="33" customHeight="1" x14ac:dyDescent="0.25">
      <c r="A90" s="207" t="s">
        <v>385</v>
      </c>
      <c r="B90" s="260">
        <f>'A3 Exploitation'!D246</f>
        <v>0</v>
      </c>
      <c r="C90" s="260"/>
      <c r="D90" s="199"/>
      <c r="E90" s="199"/>
      <c r="F90" s="199"/>
      <c r="G90" s="199"/>
      <c r="H90" s="199"/>
      <c r="I90" s="199"/>
    </row>
    <row r="91" spans="1:10" ht="33" customHeight="1" x14ac:dyDescent="0.25">
      <c r="A91" s="207" t="s">
        <v>386</v>
      </c>
      <c r="B91" s="260">
        <f>'A4 Exploitation'!D246</f>
        <v>0</v>
      </c>
      <c r="C91" s="260"/>
      <c r="D91" s="199"/>
      <c r="E91" s="199"/>
      <c r="F91" s="199"/>
      <c r="G91" s="199"/>
      <c r="H91" s="199"/>
      <c r="I91" s="199"/>
    </row>
    <row r="92" spans="1:10" ht="33" customHeight="1" x14ac:dyDescent="0.25">
      <c r="A92" s="206" t="s">
        <v>387</v>
      </c>
      <c r="B92" s="260">
        <f>'A5 Exploitation'!D246</f>
        <v>0</v>
      </c>
      <c r="C92" s="260"/>
      <c r="D92" s="199"/>
      <c r="E92" s="199"/>
      <c r="F92" s="199"/>
      <c r="G92" s="199"/>
      <c r="H92" s="199"/>
      <c r="I92" s="199"/>
    </row>
    <row r="93" spans="1:10" ht="33" customHeight="1" x14ac:dyDescent="0.25">
      <c r="A93" s="206" t="s">
        <v>388</v>
      </c>
      <c r="B93" s="260">
        <f>'A6 Exploitation'!D246</f>
        <v>0</v>
      </c>
      <c r="C93" s="26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1" t="s">
        <v>396</v>
      </c>
      <c r="C96" s="261"/>
      <c r="D96" s="199"/>
      <c r="E96" s="199"/>
      <c r="F96" s="199"/>
      <c r="G96" s="199"/>
      <c r="H96" s="199"/>
      <c r="I96" s="199"/>
      <c r="J96" s="198" t="str">
        <f>D18</f>
        <v>Bizerte</v>
      </c>
    </row>
    <row r="97" spans="1:10" ht="33" customHeight="1" x14ac:dyDescent="0.25">
      <c r="A97" s="207" t="s">
        <v>383</v>
      </c>
      <c r="B97" s="260">
        <f>'A1 Exploitation'!D289</f>
        <v>0.8</v>
      </c>
      <c r="C97" s="260"/>
      <c r="D97" s="199"/>
      <c r="E97" s="199"/>
      <c r="F97" s="199"/>
      <c r="G97" s="199"/>
      <c r="H97" s="199"/>
      <c r="I97" s="199"/>
    </row>
    <row r="98" spans="1:10" ht="33" customHeight="1" x14ac:dyDescent="0.25">
      <c r="A98" s="206" t="s">
        <v>384</v>
      </c>
      <c r="B98" s="260">
        <f>'A2 Exploitation'!D289</f>
        <v>0</v>
      </c>
      <c r="C98" s="260"/>
      <c r="D98" s="199"/>
      <c r="E98" s="199"/>
      <c r="F98" s="199"/>
      <c r="G98" s="199"/>
      <c r="H98" s="199"/>
      <c r="I98" s="199"/>
    </row>
    <row r="99" spans="1:10" ht="33" customHeight="1" x14ac:dyDescent="0.25">
      <c r="A99" s="207" t="s">
        <v>385</v>
      </c>
      <c r="B99" s="260">
        <f>'A3 Exploitation'!D289</f>
        <v>0</v>
      </c>
      <c r="C99" s="260"/>
      <c r="D99" s="199"/>
      <c r="E99" s="199"/>
      <c r="F99" s="199"/>
      <c r="G99" s="199"/>
      <c r="H99" s="199"/>
      <c r="I99" s="199"/>
    </row>
    <row r="100" spans="1:10" ht="33" customHeight="1" x14ac:dyDescent="0.25">
      <c r="A100" s="207" t="s">
        <v>386</v>
      </c>
      <c r="B100" s="260">
        <f>'A4 Exploitation'!D289</f>
        <v>0</v>
      </c>
      <c r="C100" s="260"/>
      <c r="D100" s="199"/>
      <c r="E100" s="199"/>
      <c r="F100" s="199"/>
      <c r="G100" s="199"/>
      <c r="H100" s="199"/>
      <c r="I100" s="199"/>
    </row>
    <row r="101" spans="1:10" ht="33" customHeight="1" x14ac:dyDescent="0.25">
      <c r="A101" s="206" t="s">
        <v>387</v>
      </c>
      <c r="B101" s="260">
        <f>'A5 Exploitation'!D289</f>
        <v>0</v>
      </c>
      <c r="C101" s="260"/>
      <c r="D101" s="199"/>
      <c r="E101" s="199"/>
      <c r="F101" s="199"/>
      <c r="G101" s="199"/>
      <c r="H101" s="199"/>
      <c r="I101" s="199"/>
    </row>
    <row r="102" spans="1:10" ht="33" customHeight="1" x14ac:dyDescent="0.25">
      <c r="A102" s="206" t="s">
        <v>388</v>
      </c>
      <c r="B102" s="260">
        <f>'A6 Exploitation'!D289</f>
        <v>0</v>
      </c>
      <c r="C102" s="26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1" t="s">
        <v>397</v>
      </c>
      <c r="C105" s="261"/>
      <c r="D105" s="199"/>
      <c r="E105" s="199"/>
      <c r="F105" s="199"/>
      <c r="G105" s="199"/>
      <c r="H105" s="199"/>
      <c r="I105" s="199"/>
      <c r="J105" s="198" t="str">
        <f>D18</f>
        <v>Bizerte</v>
      </c>
    </row>
    <row r="106" spans="1:10" ht="33" customHeight="1" x14ac:dyDescent="0.25">
      <c r="A106" s="207" t="s">
        <v>383</v>
      </c>
      <c r="B106" s="260">
        <f>'A1 Exploitation'!D322</f>
        <v>1</v>
      </c>
      <c r="C106" s="260"/>
      <c r="D106" s="199"/>
      <c r="E106" s="199"/>
      <c r="F106" s="199"/>
      <c r="G106" s="199"/>
      <c r="H106" s="199"/>
      <c r="I106" s="199"/>
    </row>
    <row r="107" spans="1:10" ht="33" customHeight="1" x14ac:dyDescent="0.25">
      <c r="A107" s="206" t="s">
        <v>384</v>
      </c>
      <c r="B107" s="260">
        <f>'A2 Exploitation'!D322</f>
        <v>0</v>
      </c>
      <c r="C107" s="260"/>
      <c r="D107" s="199"/>
      <c r="E107" s="199"/>
      <c r="F107" s="199"/>
      <c r="G107" s="199"/>
      <c r="H107" s="199"/>
      <c r="I107" s="199"/>
    </row>
    <row r="108" spans="1:10" ht="33" customHeight="1" x14ac:dyDescent="0.25">
      <c r="A108" s="207" t="s">
        <v>385</v>
      </c>
      <c r="B108" s="260">
        <f>'A3 Exploitation'!D322</f>
        <v>0</v>
      </c>
      <c r="C108" s="260"/>
      <c r="D108" s="199"/>
      <c r="E108" s="199"/>
      <c r="F108" s="199"/>
      <c r="G108" s="199"/>
      <c r="H108" s="199"/>
      <c r="I108" s="199"/>
    </row>
    <row r="109" spans="1:10" ht="33" customHeight="1" x14ac:dyDescent="0.25">
      <c r="A109" s="207" t="s">
        <v>386</v>
      </c>
      <c r="B109" s="260">
        <f>'A4 Exploitation'!D322</f>
        <v>0</v>
      </c>
      <c r="C109" s="260"/>
      <c r="D109" s="199"/>
      <c r="E109" s="199"/>
      <c r="F109" s="199"/>
      <c r="G109" s="199"/>
      <c r="H109" s="199"/>
      <c r="I109" s="199"/>
    </row>
    <row r="110" spans="1:10" ht="33" customHeight="1" x14ac:dyDescent="0.25">
      <c r="A110" s="206" t="s">
        <v>387</v>
      </c>
      <c r="B110" s="260">
        <f>'A5 Exploitation'!D322</f>
        <v>0</v>
      </c>
      <c r="C110" s="260"/>
      <c r="D110" s="199"/>
      <c r="E110" s="199"/>
      <c r="F110" s="199"/>
      <c r="G110" s="199"/>
      <c r="H110" s="199"/>
      <c r="I110" s="199"/>
    </row>
    <row r="111" spans="1:10" ht="33" customHeight="1" x14ac:dyDescent="0.25">
      <c r="A111" s="206" t="s">
        <v>388</v>
      </c>
      <c r="B111" s="260">
        <f>'A6 Exploitation'!D322</f>
        <v>0</v>
      </c>
      <c r="C111" s="26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1" t="s">
        <v>398</v>
      </c>
      <c r="C114" s="261"/>
      <c r="D114" s="199"/>
      <c r="E114" s="199"/>
      <c r="F114" s="199"/>
      <c r="G114" s="199"/>
      <c r="H114" s="199"/>
      <c r="I114" s="199"/>
      <c r="J114" s="198" t="str">
        <f>D18</f>
        <v>Bizerte</v>
      </c>
    </row>
    <row r="115" spans="1:10" ht="33" customHeight="1" x14ac:dyDescent="0.25">
      <c r="A115" s="207" t="s">
        <v>383</v>
      </c>
      <c r="B115" s="260">
        <f>'A1 Exploitation'!D350</f>
        <v>0.9285714285714286</v>
      </c>
      <c r="C115" s="260"/>
      <c r="D115" s="199"/>
      <c r="E115" s="199"/>
      <c r="F115" s="199"/>
      <c r="G115" s="199"/>
      <c r="H115" s="199"/>
      <c r="I115" s="199"/>
    </row>
    <row r="116" spans="1:10" ht="33" customHeight="1" x14ac:dyDescent="0.25">
      <c r="A116" s="206" t="s">
        <v>384</v>
      </c>
      <c r="B116" s="260">
        <f>'A2 Exploitation'!D350</f>
        <v>0</v>
      </c>
      <c r="C116" s="260"/>
      <c r="D116" s="199"/>
      <c r="E116" s="199"/>
      <c r="F116" s="199"/>
      <c r="G116" s="199"/>
      <c r="H116" s="199"/>
      <c r="I116" s="199"/>
    </row>
    <row r="117" spans="1:10" ht="33" customHeight="1" x14ac:dyDescent="0.25">
      <c r="A117" s="207" t="s">
        <v>385</v>
      </c>
      <c r="B117" s="260">
        <f>'A3 Exploitation'!D350</f>
        <v>0</v>
      </c>
      <c r="C117" s="260"/>
      <c r="D117" s="199"/>
      <c r="E117" s="199"/>
      <c r="F117" s="199"/>
      <c r="G117" s="199"/>
      <c r="H117" s="199"/>
      <c r="I117" s="199"/>
    </row>
    <row r="118" spans="1:10" ht="33" customHeight="1" x14ac:dyDescent="0.25">
      <c r="A118" s="207" t="s">
        <v>386</v>
      </c>
      <c r="B118" s="260">
        <f>'A4 Exploitation'!D350</f>
        <v>0</v>
      </c>
      <c r="C118" s="260"/>
      <c r="D118" s="199"/>
      <c r="E118" s="199"/>
      <c r="F118" s="199"/>
      <c r="G118" s="199"/>
      <c r="H118" s="199"/>
      <c r="I118" s="199"/>
    </row>
    <row r="119" spans="1:10" ht="33" customHeight="1" x14ac:dyDescent="0.25">
      <c r="A119" s="206" t="s">
        <v>387</v>
      </c>
      <c r="B119" s="260">
        <f>'A5 Exploitation'!D350</f>
        <v>0</v>
      </c>
      <c r="C119" s="260"/>
      <c r="D119" s="199"/>
      <c r="E119" s="199"/>
      <c r="F119" s="199"/>
      <c r="G119" s="199"/>
      <c r="H119" s="199"/>
      <c r="I119" s="199"/>
    </row>
    <row r="120" spans="1:10" ht="33" customHeight="1" x14ac:dyDescent="0.25">
      <c r="A120" s="206" t="s">
        <v>388</v>
      </c>
      <c r="B120" s="260">
        <f>'A6 Exploitation'!D350</f>
        <v>0</v>
      </c>
      <c r="C120" s="26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1" t="s">
        <v>399</v>
      </c>
      <c r="C123" s="261"/>
      <c r="D123" s="199"/>
      <c r="E123" s="199"/>
      <c r="F123" s="199"/>
      <c r="G123" s="199"/>
      <c r="H123" s="199"/>
      <c r="I123" s="199"/>
      <c r="J123" s="198" t="str">
        <f>D18</f>
        <v>Bizerte</v>
      </c>
    </row>
    <row r="124" spans="1:10" ht="33" customHeight="1" x14ac:dyDescent="0.25">
      <c r="A124" s="207" t="s">
        <v>383</v>
      </c>
      <c r="B124" s="260">
        <f>'A1 Exploitation'!D403</f>
        <v>0.95161290322580649</v>
      </c>
      <c r="C124" s="260"/>
      <c r="D124" s="199"/>
      <c r="E124" s="199"/>
      <c r="F124" s="199"/>
      <c r="G124" s="199"/>
      <c r="H124" s="199"/>
      <c r="I124" s="199"/>
    </row>
    <row r="125" spans="1:10" ht="33" customHeight="1" x14ac:dyDescent="0.25">
      <c r="A125" s="206" t="s">
        <v>384</v>
      </c>
      <c r="B125" s="260">
        <f>'A2 Exploitation'!D403</f>
        <v>0</v>
      </c>
      <c r="C125" s="260"/>
      <c r="D125" s="199"/>
      <c r="E125" s="199"/>
      <c r="F125" s="199"/>
      <c r="G125" s="199"/>
      <c r="H125" s="199"/>
      <c r="I125" s="199"/>
    </row>
    <row r="126" spans="1:10" ht="33" customHeight="1" x14ac:dyDescent="0.25">
      <c r="A126" s="207" t="s">
        <v>385</v>
      </c>
      <c r="B126" s="260">
        <f>'A3 Exploitation'!D403</f>
        <v>0</v>
      </c>
      <c r="C126" s="260"/>
      <c r="D126" s="199"/>
      <c r="E126" s="199"/>
      <c r="F126" s="199"/>
      <c r="G126" s="199"/>
      <c r="H126" s="199"/>
      <c r="I126" s="199"/>
    </row>
    <row r="127" spans="1:10" ht="33" customHeight="1" x14ac:dyDescent="0.25">
      <c r="A127" s="207" t="s">
        <v>386</v>
      </c>
      <c r="B127" s="260">
        <f>'A4 Exploitation'!D403</f>
        <v>0</v>
      </c>
      <c r="C127" s="260"/>
      <c r="D127" s="199"/>
      <c r="E127" s="199"/>
      <c r="F127" s="199"/>
      <c r="G127" s="199"/>
      <c r="H127" s="199"/>
      <c r="I127" s="199"/>
    </row>
    <row r="128" spans="1:10" ht="33" customHeight="1" x14ac:dyDescent="0.25">
      <c r="A128" s="206" t="s">
        <v>387</v>
      </c>
      <c r="B128" s="260">
        <f>'A5 Exploitation'!D403</f>
        <v>0</v>
      </c>
      <c r="C128" s="260"/>
      <c r="D128" s="199"/>
      <c r="E128" s="199"/>
      <c r="F128" s="199"/>
      <c r="G128" s="199"/>
      <c r="H128" s="199"/>
      <c r="I128" s="199"/>
    </row>
    <row r="129" spans="1:10" ht="33" customHeight="1" x14ac:dyDescent="0.25">
      <c r="A129" s="206" t="s">
        <v>388</v>
      </c>
      <c r="B129" s="260">
        <f>'A6 Exploitation'!D403</f>
        <v>0</v>
      </c>
      <c r="C129" s="26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1" t="s">
        <v>400</v>
      </c>
      <c r="C132" s="261"/>
      <c r="D132" s="199"/>
      <c r="E132" s="199"/>
      <c r="F132" s="199"/>
      <c r="G132" s="199"/>
      <c r="H132" s="199"/>
      <c r="I132" s="199"/>
      <c r="J132" s="198" t="str">
        <f>D18</f>
        <v>Bizerte</v>
      </c>
    </row>
    <row r="133" spans="1:10" ht="33" customHeight="1" x14ac:dyDescent="0.25">
      <c r="A133" s="207" t="s">
        <v>383</v>
      </c>
      <c r="B133" s="260">
        <f>'A1 Exploitation'!D433</f>
        <v>1</v>
      </c>
      <c r="C133" s="260"/>
      <c r="D133" s="199"/>
      <c r="E133" s="199"/>
      <c r="F133" s="199"/>
      <c r="G133" s="199"/>
      <c r="H133" s="199"/>
      <c r="I133" s="199"/>
    </row>
    <row r="134" spans="1:10" ht="33" customHeight="1" x14ac:dyDescent="0.25">
      <c r="A134" s="206" t="s">
        <v>384</v>
      </c>
      <c r="B134" s="260">
        <f>'A2 Exploitation'!D434</f>
        <v>0</v>
      </c>
      <c r="C134" s="260"/>
      <c r="D134" s="199"/>
      <c r="E134" s="199"/>
      <c r="F134" s="199"/>
      <c r="G134" s="199"/>
      <c r="H134" s="199"/>
      <c r="I134" s="199"/>
    </row>
    <row r="135" spans="1:10" ht="33" customHeight="1" x14ac:dyDescent="0.25">
      <c r="A135" s="207" t="s">
        <v>385</v>
      </c>
      <c r="B135" s="260">
        <f>'A3 Exploitation'!D434</f>
        <v>0</v>
      </c>
      <c r="C135" s="260"/>
      <c r="D135" s="199"/>
      <c r="E135" s="199"/>
      <c r="F135" s="199"/>
      <c r="G135" s="199"/>
      <c r="H135" s="199"/>
      <c r="I135" s="199"/>
    </row>
    <row r="136" spans="1:10" ht="33" customHeight="1" x14ac:dyDescent="0.25">
      <c r="A136" s="207" t="s">
        <v>386</v>
      </c>
      <c r="B136" s="260">
        <f>'A4 Exploitation'!D434</f>
        <v>0</v>
      </c>
      <c r="C136" s="260"/>
      <c r="D136" s="199"/>
      <c r="E136" s="199"/>
      <c r="F136" s="199"/>
      <c r="G136" s="199"/>
      <c r="H136" s="199"/>
      <c r="I136" s="199"/>
    </row>
    <row r="137" spans="1:10" ht="33" customHeight="1" x14ac:dyDescent="0.25">
      <c r="A137" s="206" t="s">
        <v>387</v>
      </c>
      <c r="B137" s="260">
        <f>'A5 Exploitation'!D434</f>
        <v>0</v>
      </c>
      <c r="C137" s="260"/>
      <c r="D137" s="199"/>
      <c r="E137" s="199"/>
      <c r="F137" s="199"/>
      <c r="G137" s="199"/>
      <c r="H137" s="199"/>
      <c r="I137" s="199"/>
    </row>
    <row r="138" spans="1:10" ht="33" customHeight="1" x14ac:dyDescent="0.25">
      <c r="A138" s="206" t="s">
        <v>388</v>
      </c>
      <c r="B138" s="260">
        <f>'A6 Exploitation'!D434</f>
        <v>0</v>
      </c>
      <c r="C138" s="26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1" t="s">
        <v>401</v>
      </c>
      <c r="C141" s="261"/>
      <c r="D141" s="199"/>
      <c r="E141" s="199"/>
      <c r="F141" s="199"/>
      <c r="G141" s="199"/>
      <c r="H141" s="199"/>
      <c r="I141" s="199"/>
      <c r="J141" s="198" t="str">
        <f>D18</f>
        <v>Bizerte</v>
      </c>
    </row>
    <row r="142" spans="1:10" ht="33" customHeight="1" x14ac:dyDescent="0.25">
      <c r="A142" s="207" t="s">
        <v>383</v>
      </c>
      <c r="B142" s="260">
        <f>'A1 Exploitation'!D452</f>
        <v>0.91666666666666663</v>
      </c>
      <c r="C142" s="260"/>
      <c r="D142" s="199"/>
      <c r="E142" s="199"/>
      <c r="F142" s="199"/>
      <c r="G142" s="199"/>
      <c r="H142" s="199"/>
      <c r="I142" s="199"/>
    </row>
    <row r="143" spans="1:10" ht="33" customHeight="1" x14ac:dyDescent="0.25">
      <c r="A143" s="206" t="s">
        <v>384</v>
      </c>
      <c r="B143" s="260">
        <f>'A2 Exploitation'!D453</f>
        <v>0</v>
      </c>
      <c r="C143" s="260"/>
      <c r="D143" s="199"/>
      <c r="E143" s="199"/>
      <c r="F143" s="199"/>
      <c r="G143" s="199"/>
      <c r="H143" s="199"/>
      <c r="I143" s="199"/>
    </row>
    <row r="144" spans="1:10" ht="33" customHeight="1" x14ac:dyDescent="0.25">
      <c r="A144" s="207" t="s">
        <v>385</v>
      </c>
      <c r="B144" s="260">
        <f>'A3 Exploitation'!D453</f>
        <v>0</v>
      </c>
      <c r="C144" s="260"/>
      <c r="D144" s="199"/>
      <c r="E144" s="199"/>
      <c r="F144" s="199"/>
      <c r="G144" s="199"/>
      <c r="H144" s="199"/>
      <c r="I144" s="199"/>
    </row>
    <row r="145" spans="1:10" ht="33" customHeight="1" x14ac:dyDescent="0.25">
      <c r="A145" s="207" t="s">
        <v>386</v>
      </c>
      <c r="B145" s="260">
        <f>'A4 Exploitation'!D453</f>
        <v>0</v>
      </c>
      <c r="C145" s="260"/>
      <c r="D145" s="199"/>
      <c r="E145" s="199"/>
      <c r="F145" s="199"/>
      <c r="G145" s="199"/>
      <c r="H145" s="199"/>
      <c r="I145" s="199"/>
    </row>
    <row r="146" spans="1:10" ht="33" customHeight="1" x14ac:dyDescent="0.25">
      <c r="A146" s="206" t="s">
        <v>387</v>
      </c>
      <c r="B146" s="260">
        <f>'A5 Exploitation'!D453</f>
        <v>0</v>
      </c>
      <c r="C146" s="260"/>
      <c r="D146" s="199"/>
      <c r="E146" s="199"/>
      <c r="F146" s="199"/>
      <c r="G146" s="199"/>
      <c r="H146" s="199"/>
      <c r="I146" s="199"/>
    </row>
    <row r="147" spans="1:10" ht="33" customHeight="1" x14ac:dyDescent="0.25">
      <c r="A147" s="206" t="s">
        <v>388</v>
      </c>
      <c r="B147" s="260">
        <f>'A6 Exploitation'!D453</f>
        <v>0</v>
      </c>
      <c r="C147" s="26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1" t="s">
        <v>402</v>
      </c>
      <c r="C150" s="261"/>
      <c r="D150" s="199"/>
      <c r="E150" s="199"/>
      <c r="F150" s="199"/>
      <c r="G150" s="199"/>
      <c r="H150" s="199"/>
      <c r="I150" s="199"/>
      <c r="J150" s="198" t="str">
        <f>D18</f>
        <v>Bizerte</v>
      </c>
    </row>
    <row r="151" spans="1:10" ht="33" customHeight="1" x14ac:dyDescent="0.25">
      <c r="A151" s="207" t="s">
        <v>383</v>
      </c>
      <c r="B151" s="260">
        <f>'A1 Exploitation'!D462</f>
        <v>1</v>
      </c>
      <c r="C151" s="260"/>
      <c r="D151" s="199"/>
      <c r="E151" s="199"/>
      <c r="F151" s="199"/>
      <c r="G151" s="199"/>
      <c r="H151" s="199"/>
      <c r="I151" s="199"/>
    </row>
    <row r="152" spans="1:10" ht="33" customHeight="1" x14ac:dyDescent="0.25">
      <c r="A152" s="206" t="s">
        <v>384</v>
      </c>
      <c r="B152" s="260">
        <f>'A2 Exploitation'!D463</f>
        <v>0</v>
      </c>
      <c r="C152" s="260"/>
      <c r="D152" s="199"/>
      <c r="E152" s="199"/>
      <c r="F152" s="199"/>
      <c r="G152" s="199"/>
      <c r="H152" s="199"/>
      <c r="I152" s="199"/>
    </row>
    <row r="153" spans="1:10" ht="33" customHeight="1" x14ac:dyDescent="0.25">
      <c r="A153" s="207" t="s">
        <v>385</v>
      </c>
      <c r="B153" s="260">
        <f>'A3 Exploitation'!D463</f>
        <v>0</v>
      </c>
      <c r="C153" s="260"/>
      <c r="D153" s="199"/>
      <c r="E153" s="199"/>
      <c r="F153" s="199"/>
      <c r="G153" s="199"/>
      <c r="H153" s="199"/>
      <c r="I153" s="199"/>
    </row>
    <row r="154" spans="1:10" ht="33" customHeight="1" x14ac:dyDescent="0.25">
      <c r="A154" s="207" t="s">
        <v>386</v>
      </c>
      <c r="B154" s="260">
        <f>'A4 Exploitation'!D463</f>
        <v>0</v>
      </c>
      <c r="C154" s="260"/>
      <c r="D154" s="199"/>
      <c r="E154" s="199"/>
      <c r="F154" s="199"/>
      <c r="G154" s="199"/>
      <c r="H154" s="199"/>
      <c r="I154" s="199"/>
    </row>
    <row r="155" spans="1:10" ht="33" customHeight="1" x14ac:dyDescent="0.25">
      <c r="A155" s="206" t="s">
        <v>387</v>
      </c>
      <c r="B155" s="260">
        <f>'A5 Exploitation'!D463</f>
        <v>0</v>
      </c>
      <c r="C155" s="260"/>
      <c r="D155" s="199"/>
      <c r="E155" s="199"/>
      <c r="F155" s="199"/>
      <c r="G155" s="199"/>
      <c r="H155" s="199"/>
      <c r="I155" s="199"/>
    </row>
    <row r="156" spans="1:10" ht="33" customHeight="1" x14ac:dyDescent="0.25">
      <c r="A156" s="206" t="s">
        <v>388</v>
      </c>
      <c r="B156" s="260">
        <f>'A6 Exploitation'!D463</f>
        <v>0</v>
      </c>
      <c r="C156" s="26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1" t="s">
        <v>403</v>
      </c>
      <c r="C159" s="261"/>
      <c r="D159" s="199"/>
      <c r="E159" s="199"/>
      <c r="F159" s="199"/>
      <c r="G159" s="199"/>
      <c r="H159" s="199"/>
      <c r="I159" s="199"/>
      <c r="J159" s="198" t="str">
        <f>D18</f>
        <v>Bizerte</v>
      </c>
    </row>
    <row r="160" spans="1:10" ht="33" customHeight="1" x14ac:dyDescent="0.25">
      <c r="A160" s="207" t="s">
        <v>383</v>
      </c>
      <c r="B160" s="260">
        <f>'A1 Exploitation'!D471</f>
        <v>1</v>
      </c>
      <c r="C160" s="260"/>
      <c r="D160" s="199"/>
      <c r="E160" s="199"/>
      <c r="F160" s="199"/>
      <c r="G160" s="199"/>
      <c r="H160" s="199"/>
      <c r="I160" s="199"/>
    </row>
    <row r="161" spans="1:10" ht="33" customHeight="1" x14ac:dyDescent="0.25">
      <c r="A161" s="206" t="s">
        <v>384</v>
      </c>
      <c r="B161" s="260">
        <f>'A2 Exploitation'!D472</f>
        <v>0</v>
      </c>
      <c r="C161" s="260"/>
      <c r="D161" s="199"/>
      <c r="E161" s="199"/>
      <c r="F161" s="199"/>
      <c r="G161" s="199"/>
      <c r="H161" s="199"/>
      <c r="I161" s="199"/>
    </row>
    <row r="162" spans="1:10" ht="33" customHeight="1" x14ac:dyDescent="0.25">
      <c r="A162" s="207" t="s">
        <v>385</v>
      </c>
      <c r="B162" s="260">
        <f>'A3 Exploitation'!D472</f>
        <v>0</v>
      </c>
      <c r="C162" s="260"/>
      <c r="D162" s="199"/>
      <c r="E162" s="199"/>
      <c r="F162" s="199"/>
      <c r="G162" s="199"/>
      <c r="H162" s="199"/>
      <c r="I162" s="199"/>
    </row>
    <row r="163" spans="1:10" ht="33" customHeight="1" x14ac:dyDescent="0.25">
      <c r="A163" s="207" t="s">
        <v>386</v>
      </c>
      <c r="B163" s="260">
        <f>'A4 Exploitation'!D472</f>
        <v>0</v>
      </c>
      <c r="C163" s="260"/>
      <c r="D163" s="199"/>
      <c r="E163" s="199"/>
      <c r="F163" s="199"/>
      <c r="G163" s="199"/>
      <c r="H163" s="199"/>
      <c r="I163" s="199"/>
    </row>
    <row r="164" spans="1:10" ht="33" customHeight="1" x14ac:dyDescent="0.25">
      <c r="A164" s="206" t="s">
        <v>387</v>
      </c>
      <c r="B164" s="260">
        <f>'A5 Exploitation'!D472</f>
        <v>0</v>
      </c>
      <c r="C164" s="260"/>
      <c r="D164" s="199"/>
      <c r="E164" s="199"/>
      <c r="F164" s="199"/>
      <c r="G164" s="199"/>
      <c r="H164" s="199"/>
      <c r="I164" s="199"/>
    </row>
    <row r="165" spans="1:10" ht="33" customHeight="1" x14ac:dyDescent="0.25">
      <c r="A165" s="206" t="s">
        <v>388</v>
      </c>
      <c r="B165" s="260">
        <f>'A6 Exploitation'!D472</f>
        <v>0</v>
      </c>
      <c r="C165" s="260"/>
      <c r="D165" s="199"/>
      <c r="E165" s="199"/>
      <c r="F165" s="199"/>
      <c r="G165" s="199"/>
      <c r="H165" s="199"/>
      <c r="I165" s="199"/>
    </row>
    <row r="166" spans="1:10" ht="18" x14ac:dyDescent="0.25">
      <c r="A166" s="209"/>
      <c r="B166" s="262"/>
      <c r="C166" s="262"/>
      <c r="D166" s="199"/>
      <c r="E166" s="199"/>
      <c r="F166" s="199"/>
      <c r="G166" s="199"/>
      <c r="H166" s="199"/>
      <c r="I166" s="199"/>
    </row>
    <row r="167" spans="1:10" ht="18" x14ac:dyDescent="0.25">
      <c r="A167" s="209"/>
      <c r="B167" s="262"/>
      <c r="C167" s="262"/>
      <c r="D167" s="199"/>
      <c r="E167" s="199"/>
      <c r="F167" s="199"/>
      <c r="G167" s="199"/>
      <c r="H167" s="199"/>
      <c r="I167" s="199"/>
    </row>
    <row r="168" spans="1:10" ht="33" customHeight="1" x14ac:dyDescent="0.25">
      <c r="A168" s="206" t="s">
        <v>381</v>
      </c>
      <c r="B168" s="261" t="s">
        <v>404</v>
      </c>
      <c r="C168" s="261"/>
      <c r="D168" s="199"/>
      <c r="E168" s="199"/>
      <c r="F168" s="199"/>
      <c r="G168" s="199"/>
      <c r="H168" s="199"/>
      <c r="I168" s="199"/>
      <c r="J168" s="198" t="str">
        <f>D18</f>
        <v>Bizerte</v>
      </c>
    </row>
    <row r="169" spans="1:10" ht="33" customHeight="1" x14ac:dyDescent="0.25">
      <c r="A169" s="207" t="s">
        <v>383</v>
      </c>
      <c r="B169" s="260">
        <f>'A1 Exploitation'!D492</f>
        <v>1</v>
      </c>
      <c r="C169" s="260"/>
      <c r="D169" s="199"/>
      <c r="E169" s="199"/>
      <c r="F169" s="199"/>
      <c r="G169" s="199"/>
      <c r="H169" s="199"/>
      <c r="I169" s="199"/>
    </row>
    <row r="170" spans="1:10" ht="33" customHeight="1" x14ac:dyDescent="0.25">
      <c r="A170" s="206" t="s">
        <v>384</v>
      </c>
      <c r="B170" s="260">
        <f>'A2 Exploitation'!D493</f>
        <v>0</v>
      </c>
      <c r="C170" s="260"/>
      <c r="D170" s="199"/>
      <c r="E170" s="199"/>
      <c r="F170" s="199"/>
      <c r="G170" s="199"/>
      <c r="H170" s="199"/>
      <c r="I170" s="199"/>
    </row>
    <row r="171" spans="1:10" ht="33" customHeight="1" x14ac:dyDescent="0.25">
      <c r="A171" s="207" t="s">
        <v>385</v>
      </c>
      <c r="B171" s="260">
        <f>'A3 Exploitation'!D493</f>
        <v>0</v>
      </c>
      <c r="C171" s="260"/>
      <c r="D171" s="199"/>
      <c r="E171" s="199"/>
      <c r="F171" s="199"/>
      <c r="G171" s="199"/>
      <c r="H171" s="199"/>
      <c r="I171" s="199"/>
    </row>
    <row r="172" spans="1:10" ht="33" customHeight="1" x14ac:dyDescent="0.25">
      <c r="A172" s="207" t="s">
        <v>386</v>
      </c>
      <c r="B172" s="260">
        <f>'A4 Exploitation'!D493</f>
        <v>0</v>
      </c>
      <c r="C172" s="260"/>
    </row>
    <row r="173" spans="1:10" ht="33" customHeight="1" x14ac:dyDescent="0.25">
      <c r="A173" s="206" t="s">
        <v>387</v>
      </c>
      <c r="B173" s="260">
        <f>'A5 Exploitation'!D493</f>
        <v>0</v>
      </c>
      <c r="C173" s="260"/>
    </row>
    <row r="174" spans="1:10" ht="33" customHeight="1" x14ac:dyDescent="0.25">
      <c r="A174" s="206" t="s">
        <v>388</v>
      </c>
      <c r="B174" s="260">
        <f>'A6 Exploitation'!D493</f>
        <v>0</v>
      </c>
      <c r="C174" s="260"/>
    </row>
    <row r="175" spans="1:10" ht="18.75" x14ac:dyDescent="0.25">
      <c r="A175" s="210"/>
      <c r="B175" s="203"/>
      <c r="C175" s="203"/>
    </row>
    <row r="176" spans="1:10" ht="18.75" x14ac:dyDescent="0.25">
      <c r="A176" s="210"/>
      <c r="B176" s="203"/>
      <c r="C176" s="203"/>
    </row>
    <row r="177" spans="1:10" ht="33" customHeight="1" x14ac:dyDescent="0.25">
      <c r="A177" s="206" t="s">
        <v>381</v>
      </c>
      <c r="B177" s="261" t="s">
        <v>405</v>
      </c>
      <c r="C177" s="261"/>
      <c r="J177" s="198" t="str">
        <f>D18</f>
        <v>Bizerte</v>
      </c>
    </row>
    <row r="178" spans="1:10" ht="33" customHeight="1" x14ac:dyDescent="0.25">
      <c r="A178" s="207" t="s">
        <v>383</v>
      </c>
      <c r="B178" s="260">
        <f>'A1 Exploitation'!D501</f>
        <v>1</v>
      </c>
      <c r="C178" s="260"/>
    </row>
    <row r="179" spans="1:10" ht="33" customHeight="1" x14ac:dyDescent="0.25">
      <c r="A179" s="206" t="s">
        <v>384</v>
      </c>
      <c r="B179" s="260">
        <f>'A2 Exploitation'!D502</f>
        <v>0</v>
      </c>
      <c r="C179" s="260"/>
    </row>
    <row r="180" spans="1:10" ht="33" customHeight="1" x14ac:dyDescent="0.25">
      <c r="A180" s="207" t="s">
        <v>385</v>
      </c>
      <c r="B180" s="260">
        <f>'A3 Exploitation'!D502</f>
        <v>0</v>
      </c>
      <c r="C180" s="260"/>
    </row>
    <row r="181" spans="1:10" ht="33" customHeight="1" x14ac:dyDescent="0.25">
      <c r="A181" s="207" t="s">
        <v>386</v>
      </c>
      <c r="B181" s="260">
        <f>'A4 Exploitation'!D502</f>
        <v>0</v>
      </c>
      <c r="C181" s="260"/>
    </row>
    <row r="182" spans="1:10" ht="33" customHeight="1" x14ac:dyDescent="0.25">
      <c r="A182" s="206" t="s">
        <v>387</v>
      </c>
      <c r="B182" s="260">
        <f>'A5 Exploitation'!D502</f>
        <v>0</v>
      </c>
      <c r="C182" s="260"/>
    </row>
    <row r="183" spans="1:10" ht="33" customHeight="1" x14ac:dyDescent="0.25">
      <c r="A183" s="206" t="s">
        <v>388</v>
      </c>
      <c r="B183" s="260">
        <f>'A6 Exploitation'!D502</f>
        <v>0</v>
      </c>
      <c r="C183" s="260"/>
    </row>
    <row r="184" spans="1:10" ht="18.75" x14ac:dyDescent="0.25">
      <c r="A184" s="210"/>
      <c r="B184" s="203"/>
      <c r="C184" s="203"/>
    </row>
    <row r="185" spans="1:10" ht="18.75" x14ac:dyDescent="0.25">
      <c r="A185" s="210"/>
      <c r="B185" s="203"/>
      <c r="C185" s="203"/>
    </row>
    <row r="186" spans="1:10" ht="33" customHeight="1" x14ac:dyDescent="0.25">
      <c r="A186" s="206" t="s">
        <v>381</v>
      </c>
      <c r="B186" s="261" t="s">
        <v>406</v>
      </c>
      <c r="C186" s="261"/>
      <c r="J186" s="198" t="str">
        <f>D18</f>
        <v>Bizerte</v>
      </c>
    </row>
    <row r="187" spans="1:10" ht="33" customHeight="1" x14ac:dyDescent="0.25">
      <c r="A187" s="207" t="s">
        <v>383</v>
      </c>
      <c r="B187" s="260">
        <f>'A1 Technique'!D198</f>
        <v>0.87931034482758619</v>
      </c>
      <c r="C187" s="260"/>
    </row>
    <row r="188" spans="1:10" ht="33" customHeight="1" x14ac:dyDescent="0.25">
      <c r="A188" s="206" t="s">
        <v>384</v>
      </c>
      <c r="B188" s="260">
        <f>'A2 Technique'!D198</f>
        <v>0</v>
      </c>
      <c r="C188" s="260"/>
    </row>
    <row r="189" spans="1:10" ht="33" customHeight="1" x14ac:dyDescent="0.25">
      <c r="A189" s="207" t="s">
        <v>385</v>
      </c>
      <c r="B189" s="260">
        <f>'A3 Technique'!D198</f>
        <v>0</v>
      </c>
      <c r="C189" s="260"/>
    </row>
    <row r="190" spans="1:10" ht="33" customHeight="1" x14ac:dyDescent="0.25">
      <c r="A190" s="207" t="s">
        <v>386</v>
      </c>
      <c r="B190" s="260">
        <f>'A4 Technique'!D198</f>
        <v>0</v>
      </c>
      <c r="C190" s="260"/>
    </row>
    <row r="191" spans="1:10" ht="33" customHeight="1" x14ac:dyDescent="0.25">
      <c r="A191" s="206" t="s">
        <v>387</v>
      </c>
      <c r="B191" s="260">
        <f>'A5 Technique'!D198</f>
        <v>0</v>
      </c>
      <c r="C191" s="260"/>
    </row>
    <row r="192" spans="1:10" ht="33" customHeight="1" x14ac:dyDescent="0.25">
      <c r="A192" s="206" t="s">
        <v>388</v>
      </c>
      <c r="B192" s="260">
        <f>'A6 Technique'!D198</f>
        <v>0</v>
      </c>
      <c r="C192" s="260"/>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Bizerte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Bizerte</v>
      </c>
      <c r="B7" s="283"/>
      <c r="C7" s="283"/>
      <c r="D7" s="283"/>
      <c r="E7" s="283"/>
      <c r="F7" s="283"/>
      <c r="G7" s="216"/>
      <c r="H7" s="216"/>
      <c r="I7" s="216"/>
    </row>
    <row r="8" spans="1:9" s="36" customFormat="1" ht="24.75" x14ac:dyDescent="0.5">
      <c r="A8" s="38" t="s">
        <v>44</v>
      </c>
      <c r="B8" s="299">
        <f>'A5 Exploitation'!B9:F9</f>
        <v>0</v>
      </c>
      <c r="C8" s="299"/>
      <c r="D8" s="299"/>
      <c r="E8" s="299"/>
      <c r="F8" s="299"/>
      <c r="G8" s="216"/>
      <c r="H8" s="216"/>
      <c r="I8" s="216"/>
    </row>
    <row r="9" spans="1:9" s="36" customFormat="1" ht="24.75" x14ac:dyDescent="0.5">
      <c r="A9" s="39" t="s">
        <v>46</v>
      </c>
      <c r="B9" s="300">
        <f>'A5 Exploitation'!B10:F10</f>
        <v>0</v>
      </c>
      <c r="C9" s="300"/>
      <c r="D9" s="300"/>
      <c r="E9" s="300"/>
      <c r="F9" s="300"/>
      <c r="G9" s="216"/>
      <c r="H9" s="216"/>
      <c r="I9" s="216"/>
    </row>
    <row r="10" spans="1:9" s="36" customFormat="1" ht="24.75" x14ac:dyDescent="0.5">
      <c r="A10" s="38" t="s">
        <v>45</v>
      </c>
      <c r="B10" s="297">
        <f>'A5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Bizerte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Bizerte</v>
      </c>
      <c r="B7" s="283"/>
      <c r="C7" s="283"/>
      <c r="D7" s="283"/>
      <c r="E7" s="283"/>
      <c r="F7" s="283"/>
      <c r="G7" s="216"/>
      <c r="H7" s="216"/>
      <c r="I7" s="216"/>
    </row>
    <row r="8" spans="1:9" s="36" customFormat="1" ht="24.75" x14ac:dyDescent="0.5">
      <c r="A8" s="38" t="s">
        <v>44</v>
      </c>
      <c r="B8" s="299">
        <f>'A6 Exploitation'!B9:F9</f>
        <v>0</v>
      </c>
      <c r="C8" s="299"/>
      <c r="D8" s="299"/>
      <c r="E8" s="299"/>
      <c r="F8" s="299"/>
      <c r="G8" s="216"/>
      <c r="H8" s="216"/>
      <c r="I8" s="216"/>
    </row>
    <row r="9" spans="1:9" s="36" customFormat="1" ht="24.75" x14ac:dyDescent="0.5">
      <c r="A9" s="39" t="s">
        <v>46</v>
      </c>
      <c r="B9" s="300">
        <f>'A6 Exploitation'!B10:F10</f>
        <v>0</v>
      </c>
      <c r="C9" s="300"/>
      <c r="D9" s="300"/>
      <c r="E9" s="300"/>
      <c r="F9" s="300"/>
      <c r="G9" s="216"/>
      <c r="H9" s="216"/>
      <c r="I9" s="216"/>
    </row>
    <row r="10" spans="1:9" s="36" customFormat="1" ht="24.75" x14ac:dyDescent="0.5">
      <c r="A10" s="38" t="s">
        <v>45</v>
      </c>
      <c r="B10" s="297">
        <f>'A6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abSelected="1" view="pageBreakPreview" topLeftCell="A226" zoomScale="90" zoomScaleNormal="71" zoomScaleSheetLayoutView="90" workbookViewId="0">
      <selection activeCell="D239" sqref="D23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1"/>
      <c r="E1" s="281"/>
      <c r="F1" s="281"/>
      <c r="G1" s="281"/>
      <c r="H1" s="281"/>
      <c r="I1" s="28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2" t="s">
        <v>201</v>
      </c>
      <c r="B7" s="282"/>
      <c r="C7" s="282"/>
      <c r="D7" s="282"/>
      <c r="E7" s="282"/>
      <c r="F7" s="282"/>
      <c r="G7" s="124"/>
      <c r="H7" s="124"/>
      <c r="I7" s="124"/>
    </row>
    <row r="8" spans="1:9" ht="29.25" x14ac:dyDescent="0.45">
      <c r="A8" s="283" t="str">
        <f>'Page de garde'!D18</f>
        <v>Bizerte</v>
      </c>
      <c r="B8" s="283"/>
      <c r="C8" s="283"/>
      <c r="D8" s="283"/>
      <c r="E8" s="283"/>
      <c r="F8" s="283"/>
      <c r="G8" s="126"/>
      <c r="H8" s="126"/>
      <c r="I8" s="124"/>
    </row>
    <row r="9" spans="1:9" ht="24" x14ac:dyDescent="0.45">
      <c r="A9" s="38" t="s">
        <v>44</v>
      </c>
      <c r="B9" s="284" t="s">
        <v>412</v>
      </c>
      <c r="C9" s="284"/>
      <c r="D9" s="284"/>
      <c r="E9" s="284"/>
      <c r="F9" s="284"/>
      <c r="G9" s="126"/>
      <c r="H9" s="126"/>
      <c r="I9" s="124"/>
    </row>
    <row r="10" spans="1:9" ht="24.75" x14ac:dyDescent="0.5">
      <c r="A10" s="39" t="s">
        <v>46</v>
      </c>
      <c r="B10" s="285" t="s">
        <v>413</v>
      </c>
      <c r="C10" s="285"/>
      <c r="D10" s="285"/>
      <c r="E10" s="285"/>
      <c r="F10" s="285"/>
      <c r="G10" s="126"/>
      <c r="H10" s="126"/>
      <c r="I10" s="124"/>
    </row>
    <row r="11" spans="1:9" ht="24" x14ac:dyDescent="0.45">
      <c r="A11" s="38" t="s">
        <v>45</v>
      </c>
      <c r="B11" s="280">
        <v>42809</v>
      </c>
      <c r="C11" s="280"/>
      <c r="D11" s="280"/>
      <c r="E11" s="280"/>
      <c r="F11" s="280"/>
      <c r="G11" s="126"/>
      <c r="H11" s="126"/>
      <c r="I11" s="124"/>
    </row>
    <row r="12" spans="1:9" ht="24" x14ac:dyDescent="0.45">
      <c r="A12" s="38" t="s">
        <v>276</v>
      </c>
      <c r="B12" s="273">
        <f>D505</f>
        <v>0.91608391608391604</v>
      </c>
      <c r="C12" s="273"/>
      <c r="D12" s="273"/>
      <c r="E12" s="273"/>
      <c r="F12" s="273"/>
      <c r="G12" s="126"/>
      <c r="H12" s="126"/>
      <c r="I12" s="124"/>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42809</v>
      </c>
      <c r="B17" s="36"/>
      <c r="C17" s="36"/>
      <c r="D17" s="36"/>
      <c r="E17" s="36"/>
      <c r="F17" s="36"/>
      <c r="G17" s="36"/>
      <c r="H17" s="36"/>
    </row>
    <row r="18" spans="1:8" ht="18" x14ac:dyDescent="0.25">
      <c r="A18" s="278" t="s">
        <v>1</v>
      </c>
      <c r="B18" s="279"/>
      <c r="C18" s="279"/>
      <c r="D18" s="279"/>
      <c r="E18" s="279"/>
      <c r="F18" s="279"/>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9" t="s">
        <v>18</v>
      </c>
      <c r="B26" s="270"/>
      <c r="C26" s="270"/>
      <c r="D26" s="270"/>
      <c r="E26" s="270"/>
      <c r="F26" s="270"/>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414</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8" t="s">
        <v>137</v>
      </c>
      <c r="B43" s="268"/>
      <c r="C43" s="268"/>
      <c r="D43" s="268"/>
      <c r="E43" s="268"/>
      <c r="F43" s="268"/>
    </row>
    <row r="44" spans="1:7" x14ac:dyDescent="0.25">
      <c r="A44" s="183">
        <f>B11</f>
        <v>42809</v>
      </c>
      <c r="B44" s="6"/>
      <c r="C44" s="7"/>
      <c r="D44" s="6"/>
    </row>
    <row r="45" spans="1:7" ht="16.5" x14ac:dyDescent="0.25">
      <c r="A45" s="271" t="s">
        <v>63</v>
      </c>
      <c r="B45" s="272"/>
      <c r="C45" s="272"/>
      <c r="D45" s="272"/>
      <c r="E45" s="272"/>
      <c r="F45" s="272"/>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69" t="s">
        <v>65</v>
      </c>
      <c r="B57" s="270"/>
      <c r="C57" s="270"/>
      <c r="D57" s="270"/>
      <c r="E57" s="270"/>
      <c r="F57" s="27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69" t="s">
        <v>25</v>
      </c>
      <c r="B84" s="270"/>
      <c r="C84" s="270"/>
      <c r="D84" s="270"/>
      <c r="E84" s="270"/>
      <c r="F84" s="270"/>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2</v>
      </c>
      <c r="C87" s="217" t="str">
        <f>IF(B87=0, -5, "0")</f>
        <v>0</v>
      </c>
      <c r="D87" s="157" t="s">
        <v>419</v>
      </c>
      <c r="E87" s="66"/>
      <c r="F87" s="66"/>
    </row>
    <row r="88" spans="1:6" ht="30" x14ac:dyDescent="0.25">
      <c r="A88" s="24" t="s">
        <v>250</v>
      </c>
      <c r="B88" s="170">
        <v>2</v>
      </c>
      <c r="C88" s="153"/>
      <c r="D88" s="157"/>
      <c r="E88" s="66"/>
      <c r="F88" s="66"/>
    </row>
    <row r="89" spans="1:6" ht="60" x14ac:dyDescent="0.25">
      <c r="A89" s="18" t="s">
        <v>55</v>
      </c>
      <c r="B89" s="170">
        <v>0</v>
      </c>
      <c r="C89" s="153"/>
      <c r="D89" s="158" t="s">
        <v>416</v>
      </c>
      <c r="E89" s="66"/>
      <c r="F89" s="66"/>
    </row>
    <row r="90" spans="1:6" ht="135" x14ac:dyDescent="0.25">
      <c r="A90" s="17" t="s">
        <v>293</v>
      </c>
      <c r="B90" s="170">
        <v>2</v>
      </c>
      <c r="C90" s="153"/>
      <c r="D90" s="156" t="s">
        <v>418</v>
      </c>
      <c r="E90" s="148"/>
      <c r="F90" s="66"/>
    </row>
    <row r="91" spans="1:6" ht="30" x14ac:dyDescent="0.25">
      <c r="A91" s="18" t="s">
        <v>260</v>
      </c>
      <c r="B91" s="170">
        <v>2</v>
      </c>
      <c r="C91" s="153"/>
      <c r="D91" s="157"/>
      <c r="E91" s="66"/>
      <c r="F91" s="66"/>
    </row>
    <row r="92" spans="1:6" ht="45" x14ac:dyDescent="0.25">
      <c r="A92" s="109" t="s">
        <v>287</v>
      </c>
      <c r="B92" s="170">
        <v>1</v>
      </c>
      <c r="C92" s="154"/>
      <c r="D92" s="254">
        <v>0.88880000000000003</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64</v>
      </c>
    </row>
    <row r="97" spans="1:6" ht="16.5" customHeight="1" x14ac:dyDescent="0.25">
      <c r="A97" s="78" t="s">
        <v>224</v>
      </c>
      <c r="B97" s="84"/>
      <c r="C97" s="85"/>
      <c r="D97" s="82">
        <f>D96/(COUNT(B85:C91,B46:C53,B58:C80)*2)</f>
        <v>0.96969696969696972</v>
      </c>
    </row>
    <row r="98" spans="1:6" x14ac:dyDescent="0.25">
      <c r="A98" s="5"/>
      <c r="B98" s="6"/>
      <c r="C98" s="7"/>
      <c r="D98" s="6"/>
    </row>
    <row r="99" spans="1:6" ht="18" x14ac:dyDescent="0.35">
      <c r="A99" s="268" t="s">
        <v>129</v>
      </c>
      <c r="B99" s="268"/>
      <c r="C99" s="268"/>
      <c r="D99" s="268"/>
      <c r="E99" s="268"/>
      <c r="F99" s="268"/>
    </row>
    <row r="100" spans="1:6" x14ac:dyDescent="0.25">
      <c r="A100" s="183">
        <f>B11</f>
        <v>42809</v>
      </c>
      <c r="B100" s="6"/>
      <c r="C100" s="7"/>
      <c r="D100" s="6"/>
    </row>
    <row r="101" spans="1:6" ht="16.5" x14ac:dyDescent="0.25">
      <c r="A101" s="271" t="s">
        <v>63</v>
      </c>
      <c r="B101" s="272"/>
      <c r="C101" s="272"/>
      <c r="D101" s="272"/>
      <c r="E101" s="272"/>
      <c r="F101" s="27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9" t="s">
        <v>133</v>
      </c>
      <c r="B113" s="270"/>
      <c r="C113" s="270"/>
      <c r="D113" s="270"/>
      <c r="E113" s="270"/>
      <c r="F113" s="270"/>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30.75" x14ac:dyDescent="0.3">
      <c r="A123" s="48" t="s">
        <v>189</v>
      </c>
      <c r="B123" s="177">
        <v>1</v>
      </c>
      <c r="C123" s="177"/>
      <c r="D123" s="184" t="s">
        <v>423</v>
      </c>
      <c r="E123" s="142"/>
      <c r="F123" s="147"/>
    </row>
    <row r="124" spans="1:6" x14ac:dyDescent="0.25">
      <c r="A124" s="17" t="s">
        <v>278</v>
      </c>
      <c r="B124" s="170">
        <v>2</v>
      </c>
      <c r="C124" s="153"/>
      <c r="D124" s="149"/>
      <c r="E124" s="148"/>
      <c r="F124" s="147"/>
    </row>
    <row r="125" spans="1:6" ht="53.25" customHeight="1" x14ac:dyDescent="0.25">
      <c r="A125" s="108" t="s">
        <v>272</v>
      </c>
      <c r="B125" s="170">
        <v>0</v>
      </c>
      <c r="C125" s="217">
        <f>IF(B125=0, -5, "0")</f>
        <v>-5</v>
      </c>
      <c r="D125" s="142" t="s">
        <v>425</v>
      </c>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424</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69" t="s">
        <v>73</v>
      </c>
      <c r="B137" s="270"/>
      <c r="C137" s="270"/>
      <c r="D137" s="270"/>
      <c r="E137" s="270"/>
      <c r="F137" s="270"/>
    </row>
    <row r="138" spans="1:6" ht="30" x14ac:dyDescent="0.25">
      <c r="A138" s="17" t="s">
        <v>372</v>
      </c>
      <c r="B138" s="153">
        <v>2</v>
      </c>
      <c r="C138" s="153"/>
      <c r="D138" s="142"/>
      <c r="E138" s="146"/>
      <c r="F138" s="147"/>
    </row>
    <row r="139" spans="1:6" ht="60" x14ac:dyDescent="0.25">
      <c r="A139" s="18" t="s">
        <v>144</v>
      </c>
      <c r="B139" s="170">
        <v>1</v>
      </c>
      <c r="C139" s="153"/>
      <c r="D139" s="143" t="s">
        <v>421</v>
      </c>
      <c r="E139" s="147"/>
      <c r="F139" s="147"/>
    </row>
    <row r="140" spans="1:6" ht="18" x14ac:dyDescent="0.35">
      <c r="A140" s="76" t="s">
        <v>59</v>
      </c>
      <c r="B140" s="170">
        <v>2</v>
      </c>
      <c r="C140" s="217" t="str">
        <f>IF(B140=0, -5, "0")</f>
        <v>0</v>
      </c>
      <c r="D140" s="142"/>
      <c r="E140" s="142"/>
      <c r="F140" s="147"/>
    </row>
    <row r="141" spans="1:6" ht="45" x14ac:dyDescent="0.35">
      <c r="A141" s="83" t="s">
        <v>55</v>
      </c>
      <c r="B141" s="170">
        <v>1</v>
      </c>
      <c r="C141" s="217" t="str">
        <f>IF(B141=0, -5, "0")</f>
        <v>0</v>
      </c>
      <c r="D141" s="12" t="s">
        <v>427</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60" x14ac:dyDescent="0.25">
      <c r="A144" s="186" t="s">
        <v>75</v>
      </c>
      <c r="B144" s="170">
        <v>0</v>
      </c>
      <c r="C144" s="177"/>
      <c r="D144" s="187" t="s">
        <v>422</v>
      </c>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268" t="s">
        <v>130</v>
      </c>
      <c r="B152" s="268"/>
      <c r="C152" s="268"/>
      <c r="D152" s="268"/>
      <c r="E152" s="268"/>
      <c r="F152" s="268"/>
    </row>
    <row r="153" spans="1:6" x14ac:dyDescent="0.25">
      <c r="A153" s="183">
        <f>B11</f>
        <v>42809</v>
      </c>
      <c r="B153" s="6"/>
      <c r="C153" s="7"/>
      <c r="D153" s="59"/>
    </row>
    <row r="154" spans="1:6" ht="16.5" x14ac:dyDescent="0.25">
      <c r="A154" s="271" t="s">
        <v>63</v>
      </c>
      <c r="B154" s="272"/>
      <c r="C154" s="272"/>
      <c r="D154" s="272"/>
      <c r="E154" s="272"/>
      <c r="F154" s="272"/>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9" t="s">
        <v>134</v>
      </c>
      <c r="B166" s="270"/>
      <c r="C166" s="270"/>
      <c r="D166" s="270"/>
      <c r="E166" s="270"/>
      <c r="F166" s="27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68" t="s">
        <v>167</v>
      </c>
      <c r="B192" s="268"/>
      <c r="C192" s="268"/>
      <c r="D192" s="268"/>
      <c r="E192" s="268"/>
      <c r="F192" s="268"/>
    </row>
    <row r="193" spans="1:7" x14ac:dyDescent="0.25">
      <c r="A193" s="189">
        <f>B11</f>
        <v>42809</v>
      </c>
      <c r="B193" s="6"/>
      <c r="C193" s="7"/>
      <c r="D193" s="6"/>
    </row>
    <row r="194" spans="1:7" ht="18" x14ac:dyDescent="0.25">
      <c r="A194" s="269" t="s">
        <v>158</v>
      </c>
      <c r="B194" s="270"/>
      <c r="C194" s="270"/>
      <c r="D194" s="270"/>
      <c r="E194" s="270"/>
      <c r="F194" s="270"/>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69" t="s">
        <v>76</v>
      </c>
      <c r="B209" s="270"/>
      <c r="C209" s="270"/>
      <c r="D209" s="270"/>
      <c r="E209" s="270"/>
      <c r="F209" s="270"/>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30" x14ac:dyDescent="0.25">
      <c r="A212" s="18" t="s">
        <v>192</v>
      </c>
      <c r="B212" s="170">
        <v>1</v>
      </c>
      <c r="C212" s="153"/>
      <c r="D212" s="143" t="s">
        <v>434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60" x14ac:dyDescent="0.25">
      <c r="A222" s="108" t="s">
        <v>72</v>
      </c>
      <c r="B222" s="170">
        <v>0</v>
      </c>
      <c r="C222" s="217">
        <f>IF(B222=0, -5, "0")</f>
        <v>-5</v>
      </c>
      <c r="D222" s="142" t="s">
        <v>433</v>
      </c>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69" t="s">
        <v>191</v>
      </c>
      <c r="B232" s="270"/>
      <c r="C232" s="270"/>
      <c r="D232" s="270"/>
      <c r="E232" s="270"/>
      <c r="F232" s="270"/>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432</v>
      </c>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42809</v>
      </c>
      <c r="B249" s="6"/>
      <c r="C249" s="7"/>
      <c r="D249" s="6"/>
    </row>
    <row r="250" spans="1:6" s="3" customFormat="1" ht="18" x14ac:dyDescent="0.25">
      <c r="A250" s="269" t="s">
        <v>79</v>
      </c>
      <c r="B250" s="270"/>
      <c r="C250" s="270"/>
      <c r="D250" s="270"/>
      <c r="E250" s="270"/>
      <c r="F250" s="270"/>
    </row>
    <row r="251" spans="1:6" s="3" customFormat="1" ht="36" x14ac:dyDescent="0.35">
      <c r="A251" s="83" t="s">
        <v>27</v>
      </c>
      <c r="B251" s="27">
        <v>0</v>
      </c>
      <c r="C251" s="217">
        <f>IF(B251=0, -5, "0")</f>
        <v>-5</v>
      </c>
      <c r="D251" s="4" t="s">
        <v>440</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45">
        <v>1</v>
      </c>
      <c r="C267" s="145"/>
      <c r="D267" s="3" t="s">
        <v>438</v>
      </c>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439</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42809</v>
      </c>
      <c r="B292" s="6"/>
      <c r="C292" s="7"/>
      <c r="D292" s="59"/>
    </row>
    <row r="293" spans="1:7" ht="18" x14ac:dyDescent="0.25">
      <c r="A293" s="269" t="s">
        <v>19</v>
      </c>
      <c r="B293" s="270"/>
      <c r="C293" s="270"/>
      <c r="D293" s="270"/>
      <c r="E293" s="270"/>
      <c r="F293" s="270"/>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9" t="s">
        <v>122</v>
      </c>
      <c r="B305" s="270"/>
      <c r="C305" s="270"/>
      <c r="D305" s="270"/>
      <c r="E305" s="270"/>
      <c r="F305" s="270"/>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2</v>
      </c>
      <c r="C310" s="153"/>
      <c r="D310" s="156" t="s">
        <v>441</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68" t="s">
        <v>21</v>
      </c>
      <c r="B324" s="268"/>
      <c r="C324" s="268"/>
      <c r="D324" s="268"/>
      <c r="E324" s="268"/>
      <c r="F324" s="268"/>
    </row>
    <row r="325" spans="1:9" x14ac:dyDescent="0.25">
      <c r="A325" s="193">
        <f>B11</f>
        <v>42809</v>
      </c>
      <c r="B325" s="6"/>
      <c r="C325" s="7"/>
      <c r="D325" s="6"/>
    </row>
    <row r="326" spans="1:9" ht="18" x14ac:dyDescent="0.25">
      <c r="A326" s="269" t="s">
        <v>12</v>
      </c>
      <c r="B326" s="270"/>
      <c r="C326" s="270"/>
      <c r="D326" s="270"/>
      <c r="E326" s="270"/>
      <c r="F326" s="270"/>
    </row>
    <row r="327" spans="1:9" ht="16.5" customHeight="1" x14ac:dyDescent="0.25">
      <c r="A327" s="17" t="s">
        <v>109</v>
      </c>
      <c r="B327" s="153">
        <v>1</v>
      </c>
      <c r="C327" s="153"/>
      <c r="D327" s="143" t="s">
        <v>442</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69" t="s">
        <v>25</v>
      </c>
      <c r="B339" s="270"/>
      <c r="C339" s="270"/>
      <c r="D339" s="270"/>
      <c r="E339" s="270"/>
      <c r="F339" s="27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0.33</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68" t="s">
        <v>8</v>
      </c>
      <c r="B352" s="268"/>
      <c r="C352" s="268"/>
      <c r="D352" s="268"/>
      <c r="E352" s="268"/>
      <c r="F352" s="268"/>
    </row>
    <row r="353" spans="1:6" x14ac:dyDescent="0.25">
      <c r="A353" s="183">
        <f>B11</f>
        <v>42809</v>
      </c>
      <c r="B353" s="6"/>
      <c r="C353" s="7"/>
      <c r="D353" s="59"/>
    </row>
    <row r="354" spans="1:6" ht="16.5" x14ac:dyDescent="0.25">
      <c r="A354" s="271" t="s">
        <v>113</v>
      </c>
      <c r="B354" s="272"/>
      <c r="C354" s="272"/>
      <c r="D354" s="272"/>
      <c r="E354" s="272"/>
      <c r="F354" s="272"/>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30" x14ac:dyDescent="0.25">
      <c r="A362" s="23" t="s">
        <v>27</v>
      </c>
      <c r="B362" s="170">
        <v>1</v>
      </c>
      <c r="C362" s="27"/>
      <c r="D362" s="10" t="s">
        <v>445</v>
      </c>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69" t="s">
        <v>25</v>
      </c>
      <c r="B366" s="270"/>
      <c r="C366" s="270"/>
      <c r="D366" s="270"/>
      <c r="E366" s="270"/>
      <c r="F366" s="270"/>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9" t="s">
        <v>124</v>
      </c>
      <c r="B382" s="270"/>
      <c r="C382" s="270"/>
      <c r="D382" s="270"/>
      <c r="E382" s="270"/>
      <c r="F382" s="27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7" t="s">
        <v>314</v>
      </c>
      <c r="B392" s="145">
        <v>2</v>
      </c>
      <c r="C392" s="145"/>
      <c r="D392" s="152"/>
      <c r="E392" s="147"/>
      <c r="F392" s="66"/>
    </row>
    <row r="393" spans="1:16384" ht="30" x14ac:dyDescent="0.25">
      <c r="A393" s="17" t="s">
        <v>56</v>
      </c>
      <c r="B393" s="171">
        <v>0</v>
      </c>
      <c r="C393" s="153"/>
      <c r="D393" s="157" t="s">
        <v>446</v>
      </c>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42809</v>
      </c>
      <c r="B406" s="6"/>
      <c r="C406" s="7"/>
      <c r="D406" s="6"/>
    </row>
    <row r="407" spans="1:6" ht="16.5" x14ac:dyDescent="0.25">
      <c r="A407" s="271" t="s">
        <v>19</v>
      </c>
      <c r="B407" s="272"/>
      <c r="C407" s="272"/>
      <c r="D407" s="272"/>
      <c r="E407" s="272"/>
      <c r="F407" s="272"/>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68" t="s">
        <v>374</v>
      </c>
      <c r="B435" s="268"/>
      <c r="C435" s="268"/>
      <c r="D435" s="268"/>
      <c r="E435" s="268"/>
      <c r="F435" s="268"/>
    </row>
    <row r="436" spans="1:7" s="167" customFormat="1" x14ac:dyDescent="0.25">
      <c r="A436" s="195">
        <f>+B11</f>
        <v>42809</v>
      </c>
      <c r="B436" s="6"/>
      <c r="C436" s="7"/>
      <c r="D436" s="6"/>
    </row>
    <row r="437" spans="1:7" ht="18" x14ac:dyDescent="0.25">
      <c r="A437" s="269" t="s">
        <v>375</v>
      </c>
      <c r="B437" s="270"/>
      <c r="C437" s="270"/>
      <c r="D437" s="270"/>
      <c r="E437" s="270"/>
      <c r="F437" s="27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60.75" x14ac:dyDescent="0.3">
      <c r="A441" s="48" t="s">
        <v>195</v>
      </c>
      <c r="B441" s="170">
        <v>1</v>
      </c>
      <c r="C441" s="145"/>
      <c r="D441" s="146" t="s">
        <v>450</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69" t="s">
        <v>31</v>
      </c>
      <c r="B444" s="270"/>
      <c r="C444" s="270"/>
      <c r="D444" s="270"/>
      <c r="E444" s="270"/>
      <c r="F444" s="27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60" x14ac:dyDescent="0.25">
      <c r="A466" s="32" t="s">
        <v>288</v>
      </c>
      <c r="B466" s="145">
        <v>2</v>
      </c>
      <c r="C466" s="145"/>
      <c r="D466" s="146" t="s">
        <v>456</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t="s">
        <v>458</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t="s">
        <v>457</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8" t="s">
        <v>152</v>
      </c>
      <c r="B494" s="268"/>
      <c r="C494" s="268"/>
      <c r="D494" s="268"/>
      <c r="E494" s="268"/>
      <c r="F494" s="26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0.78348571428571423</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0.91608391608391604</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6" zoomScale="90" zoomScaleSheetLayoutView="90" workbookViewId="0">
      <selection activeCell="F193" sqref="F19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2" t="s">
        <v>52</v>
      </c>
      <c r="B6" s="282"/>
      <c r="C6" s="282"/>
      <c r="D6" s="282"/>
      <c r="E6" s="282"/>
      <c r="F6" s="282"/>
      <c r="G6" s="126"/>
      <c r="H6" s="126"/>
      <c r="I6" s="126"/>
    </row>
    <row r="7" spans="1:9" s="36" customFormat="1" ht="21.75" customHeight="1" x14ac:dyDescent="0.5">
      <c r="A7" s="283" t="str">
        <f>'A1 Exploitation'!A8:F8</f>
        <v>Bizerte</v>
      </c>
      <c r="B7" s="283"/>
      <c r="C7" s="283"/>
      <c r="D7" s="283"/>
      <c r="E7" s="283"/>
      <c r="F7" s="283"/>
      <c r="G7" s="126"/>
      <c r="H7" s="126"/>
      <c r="I7" s="126"/>
    </row>
    <row r="8" spans="1:9" s="36" customFormat="1" ht="24.75" x14ac:dyDescent="0.5">
      <c r="A8" s="38" t="s">
        <v>44</v>
      </c>
      <c r="B8" s="299" t="str">
        <f>'A1 Exploitation'!B9:F9</f>
        <v>Dr Hend KAMOUN</v>
      </c>
      <c r="C8" s="299"/>
      <c r="D8" s="299"/>
      <c r="E8" s="299"/>
      <c r="F8" s="299"/>
      <c r="G8" s="126"/>
      <c r="H8" s="126"/>
      <c r="I8" s="126"/>
    </row>
    <row r="9" spans="1:9" s="36" customFormat="1" ht="24.75" x14ac:dyDescent="0.5">
      <c r="A9" s="39" t="s">
        <v>46</v>
      </c>
      <c r="B9" s="300" t="str">
        <f>'A1 Exploitation'!B10:F10</f>
        <v>Directeur magasin et chefs rayons</v>
      </c>
      <c r="C9" s="300"/>
      <c r="D9" s="300"/>
      <c r="E9" s="300"/>
      <c r="F9" s="300"/>
      <c r="G9" s="126"/>
      <c r="H9" s="126"/>
      <c r="I9" s="126"/>
    </row>
    <row r="10" spans="1:9" s="36" customFormat="1" ht="24.75" x14ac:dyDescent="0.5">
      <c r="A10" s="38" t="s">
        <v>45</v>
      </c>
      <c r="B10" s="297">
        <f>'A1 Exploitation'!B11:F11</f>
        <v>42809</v>
      </c>
      <c r="C10" s="297"/>
      <c r="D10" s="297"/>
      <c r="E10" s="297"/>
      <c r="F10" s="297"/>
      <c r="G10" s="126"/>
      <c r="H10" s="126"/>
      <c r="I10" s="126"/>
    </row>
    <row r="11" spans="1:9" s="36" customFormat="1" ht="24.75" x14ac:dyDescent="0.5">
      <c r="A11" s="38" t="s">
        <v>341</v>
      </c>
      <c r="B11" s="301">
        <f>D198</f>
        <v>0.87931034482758619</v>
      </c>
      <c r="C11" s="301"/>
      <c r="D11" s="301"/>
      <c r="E11" s="301"/>
      <c r="F11" s="301"/>
      <c r="G11" s="126"/>
      <c r="H11" s="126"/>
      <c r="I11" s="12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ht="49.5" x14ac:dyDescent="0.3">
      <c r="A17" s="41" t="s">
        <v>316</v>
      </c>
      <c r="B17" s="221">
        <v>1</v>
      </c>
      <c r="C17" s="221"/>
      <c r="D17" s="222" t="s">
        <v>415</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4" t="s">
        <v>38</v>
      </c>
      <c r="B22" s="291"/>
      <c r="C22" s="292"/>
      <c r="D22" s="127">
        <f>SUM(B17:C21)</f>
        <v>9</v>
      </c>
    </row>
    <row r="23" spans="1:6" x14ac:dyDescent="0.3">
      <c r="A23" s="288" t="s">
        <v>342</v>
      </c>
      <c r="B23" s="289"/>
      <c r="C23" s="290"/>
      <c r="D23" s="65">
        <f>D22/(COUNT(B17:C21)*2)</f>
        <v>0.9</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8" t="s">
        <v>38</v>
      </c>
      <c r="B32" s="289"/>
      <c r="C32" s="290"/>
      <c r="D32" s="125">
        <f>SUM(B26:C31)</f>
        <v>12</v>
      </c>
    </row>
    <row r="33" spans="1:6" x14ac:dyDescent="0.3">
      <c r="A33" s="288" t="s">
        <v>342</v>
      </c>
      <c r="B33" s="289"/>
      <c r="C33" s="290"/>
      <c r="D33" s="65">
        <f>D32/(COUNT(B26:C31)*2)</f>
        <v>1</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8" t="s">
        <v>38</v>
      </c>
      <c r="B41" s="289"/>
      <c r="C41" s="290"/>
      <c r="D41" s="125">
        <f>SUM(B36:C40)</f>
        <v>10</v>
      </c>
      <c r="E41" s="37"/>
      <c r="F41" s="37"/>
    </row>
    <row r="42" spans="1:6" s="50" customFormat="1" x14ac:dyDescent="0.3">
      <c r="A42" s="288" t="s">
        <v>342</v>
      </c>
      <c r="B42" s="289"/>
      <c r="C42" s="290"/>
      <c r="D42" s="65">
        <f>D41/(COUNT(B36:C40)*2)</f>
        <v>1</v>
      </c>
      <c r="E42" s="37"/>
      <c r="F42" s="37"/>
    </row>
    <row r="43" spans="1:6" s="50" customFormat="1" x14ac:dyDescent="0.3">
      <c r="A43" s="90"/>
      <c r="B43" s="91"/>
      <c r="C43" s="91"/>
      <c r="D43" s="92"/>
    </row>
    <row r="44" spans="1:6" ht="19.5" x14ac:dyDescent="0.4">
      <c r="A44" s="295" t="s">
        <v>21</v>
      </c>
      <c r="B44" s="296"/>
      <c r="C44" s="296"/>
      <c r="D44" s="296"/>
      <c r="E44" s="296"/>
      <c r="F44" s="296"/>
    </row>
    <row r="45" spans="1:6" ht="75.75" x14ac:dyDescent="0.3">
      <c r="A45" s="41" t="s">
        <v>317</v>
      </c>
      <c r="B45" s="221">
        <v>1</v>
      </c>
      <c r="C45" s="221"/>
      <c r="D45" s="225" t="s">
        <v>444</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57">
        <v>0.61</v>
      </c>
      <c r="E49" s="221"/>
      <c r="F49" s="221"/>
    </row>
    <row r="50" spans="1:6" ht="18" x14ac:dyDescent="0.35">
      <c r="A50" s="76" t="s">
        <v>343</v>
      </c>
      <c r="B50" s="221">
        <v>2</v>
      </c>
      <c r="C50" s="248" t="str">
        <f>IF(B50=0, -5, "0")</f>
        <v>0</v>
      </c>
      <c r="D50" s="225"/>
      <c r="E50" s="221"/>
      <c r="F50" s="221"/>
    </row>
    <row r="51" spans="1:6" x14ac:dyDescent="0.3">
      <c r="A51" s="288" t="s">
        <v>38</v>
      </c>
      <c r="B51" s="289"/>
      <c r="C51" s="290"/>
      <c r="D51" s="125">
        <f>SUM(B45:C50)</f>
        <v>11</v>
      </c>
    </row>
    <row r="52" spans="1:6" x14ac:dyDescent="0.3">
      <c r="A52" s="288" t="s">
        <v>342</v>
      </c>
      <c r="B52" s="289"/>
      <c r="C52" s="290"/>
      <c r="D52" s="65">
        <f>D51/(COUNT(B45:C50)*2)</f>
        <v>0.91666666666666663</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v>2</v>
      </c>
      <c r="C55" s="248" t="str">
        <f>IF(B55=0, -5, "0")</f>
        <v>0</v>
      </c>
      <c r="D55" s="225" t="s">
        <v>449</v>
      </c>
      <c r="E55" s="221"/>
      <c r="F55" s="221"/>
    </row>
    <row r="56" spans="1:6" x14ac:dyDescent="0.3">
      <c r="A56" s="49" t="s">
        <v>185</v>
      </c>
      <c r="B56" s="221">
        <v>2</v>
      </c>
      <c r="C56" s="221"/>
      <c r="D56" s="221"/>
      <c r="E56" s="226"/>
      <c r="F56" s="221"/>
    </row>
    <row r="57" spans="1:6" ht="33" x14ac:dyDescent="0.3">
      <c r="A57" s="51" t="s">
        <v>282</v>
      </c>
      <c r="B57" s="221">
        <v>1</v>
      </c>
      <c r="C57" s="221"/>
      <c r="D57" s="222" t="s">
        <v>448</v>
      </c>
      <c r="E57" s="222"/>
      <c r="F57" s="221"/>
    </row>
    <row r="58" spans="1:6" x14ac:dyDescent="0.3">
      <c r="A58" s="51" t="s">
        <v>101</v>
      </c>
      <c r="B58" s="221">
        <v>2</v>
      </c>
      <c r="C58" s="221"/>
      <c r="D58" s="225"/>
      <c r="E58" s="221"/>
      <c r="F58" s="221"/>
    </row>
    <row r="59" spans="1:6" ht="66.75" x14ac:dyDescent="0.35">
      <c r="A59" s="83" t="s">
        <v>249</v>
      </c>
      <c r="B59" s="221">
        <v>0</v>
      </c>
      <c r="C59" s="248">
        <f>IF(B59=0, -5, "0")</f>
        <v>-5</v>
      </c>
      <c r="D59" s="222" t="s">
        <v>447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8" t="s">
        <v>38</v>
      </c>
      <c r="B62" s="289"/>
      <c r="C62" s="290"/>
      <c r="D62" s="125">
        <f>SUM(B55:C61)</f>
        <v>6</v>
      </c>
    </row>
    <row r="63" spans="1:6" x14ac:dyDescent="0.3">
      <c r="A63" s="288" t="s">
        <v>342</v>
      </c>
      <c r="B63" s="289"/>
      <c r="C63" s="290"/>
      <c r="D63" s="65">
        <f>D62/(COUNT(B55:C61)*2)</f>
        <v>0.375</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8" t="s">
        <v>38</v>
      </c>
      <c r="B83" s="289"/>
      <c r="C83" s="290"/>
      <c r="D83" s="125">
        <f>SUM(B66:C82)</f>
        <v>28</v>
      </c>
    </row>
    <row r="84" spans="1:6" x14ac:dyDescent="0.3">
      <c r="A84" s="288" t="s">
        <v>342</v>
      </c>
      <c r="B84" s="289"/>
      <c r="C84" s="290"/>
      <c r="D84" s="65">
        <f>D83/(COUNT(B66:C82)*2)</f>
        <v>1</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426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8" t="s">
        <v>38</v>
      </c>
      <c r="B101" s="289"/>
      <c r="C101" s="290"/>
      <c r="D101" s="125">
        <f>SUM(B87:C100)</f>
        <v>26</v>
      </c>
    </row>
    <row r="102" spans="1:6" x14ac:dyDescent="0.3">
      <c r="A102" s="288" t="s">
        <v>342</v>
      </c>
      <c r="B102" s="289"/>
      <c r="C102" s="290"/>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22" t="s">
        <v>431</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1</v>
      </c>
      <c r="C114" s="248" t="str">
        <f>IF(B114=0, -5, "0")</f>
        <v>0</v>
      </c>
      <c r="D114" s="222" t="s">
        <v>430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8" t="s">
        <v>38</v>
      </c>
      <c r="B117" s="289"/>
      <c r="C117" s="290"/>
      <c r="D117" s="125">
        <f>SUM(B106:C116)</f>
        <v>21</v>
      </c>
      <c r="E117" s="37"/>
      <c r="F117" s="37"/>
    </row>
    <row r="118" spans="1:6" s="50" customFormat="1" x14ac:dyDescent="0.3">
      <c r="A118" s="288" t="s">
        <v>342</v>
      </c>
      <c r="B118" s="289"/>
      <c r="C118" s="290"/>
      <c r="D118" s="65">
        <f>D117/(COUNT(B106:C116)*2)</f>
        <v>0.95454545454545459</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436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435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88" t="s">
        <v>38</v>
      </c>
      <c r="B132" s="289"/>
      <c r="C132" s="290"/>
      <c r="D132" s="125">
        <f>SUM(B121:C131)</f>
        <v>20</v>
      </c>
    </row>
    <row r="133" spans="1:6" x14ac:dyDescent="0.3">
      <c r="A133" s="288" t="s">
        <v>342</v>
      </c>
      <c r="B133" s="289"/>
      <c r="C133" s="290"/>
      <c r="D133" s="63">
        <f>D132/(COUNT(B121:C131)*2)</f>
        <v>0.90909090909090906</v>
      </c>
    </row>
    <row r="134" spans="1:6" s="50" customFormat="1" x14ac:dyDescent="0.3">
      <c r="A134" s="54"/>
      <c r="B134" s="55"/>
      <c r="C134" s="55"/>
      <c r="D134" s="61"/>
    </row>
    <row r="135" spans="1:6" ht="24.75" customHeight="1" x14ac:dyDescent="0.4">
      <c r="A135" s="286" t="s">
        <v>78</v>
      </c>
      <c r="B135" s="287"/>
      <c r="C135" s="287"/>
      <c r="D135" s="287"/>
      <c r="E135" s="287"/>
      <c r="F135" s="28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1</v>
      </c>
      <c r="C146" s="222"/>
      <c r="D146" s="225" t="s">
        <v>437</v>
      </c>
      <c r="E146" s="221"/>
      <c r="F146" s="221"/>
    </row>
    <row r="147" spans="1:6" x14ac:dyDescent="0.3">
      <c r="A147" s="41" t="s">
        <v>352</v>
      </c>
      <c r="B147" s="237">
        <v>2</v>
      </c>
      <c r="C147" s="222"/>
      <c r="D147" s="243"/>
      <c r="E147" s="221"/>
      <c r="F147" s="221"/>
    </row>
    <row r="148" spans="1:6" x14ac:dyDescent="0.3">
      <c r="A148" s="288" t="s">
        <v>38</v>
      </c>
      <c r="B148" s="289"/>
      <c r="C148" s="290"/>
      <c r="D148" s="125">
        <f>SUM(B136:C147)</f>
        <v>23</v>
      </c>
    </row>
    <row r="149" spans="1:6" x14ac:dyDescent="0.3">
      <c r="A149" s="288" t="s">
        <v>342</v>
      </c>
      <c r="B149" s="289"/>
      <c r="C149" s="290"/>
      <c r="D149" s="65">
        <f>D148/(COUNT(B136:C147)*2)</f>
        <v>0.95833333333333337</v>
      </c>
    </row>
    <row r="150" spans="1:6" s="50" customFormat="1" x14ac:dyDescent="0.3">
      <c r="A150" s="54"/>
      <c r="B150" s="55"/>
      <c r="C150" s="55"/>
      <c r="D150" s="56"/>
    </row>
    <row r="151" spans="1:6" ht="19.5" x14ac:dyDescent="0.4">
      <c r="A151" s="286" t="s">
        <v>243</v>
      </c>
      <c r="B151" s="287"/>
      <c r="C151" s="287"/>
      <c r="D151" s="287"/>
      <c r="E151" s="287"/>
      <c r="F151" s="287"/>
    </row>
    <row r="152" spans="1:6" ht="33" x14ac:dyDescent="0.3">
      <c r="A152" s="93" t="s">
        <v>326</v>
      </c>
      <c r="B152" s="221">
        <v>1</v>
      </c>
      <c r="C152" s="221"/>
      <c r="D152" s="222" t="s">
        <v>451</v>
      </c>
      <c r="E152" s="221"/>
      <c r="F152" s="221"/>
    </row>
    <row r="153" spans="1:6" x14ac:dyDescent="0.3">
      <c r="A153" s="41" t="s">
        <v>162</v>
      </c>
      <c r="B153" s="221">
        <v>2</v>
      </c>
      <c r="C153" s="221"/>
      <c r="D153" s="222"/>
      <c r="E153" s="221"/>
      <c r="F153" s="221"/>
    </row>
    <row r="154" spans="1:6" ht="50.25" x14ac:dyDescent="0.35">
      <c r="A154" s="76" t="s">
        <v>353</v>
      </c>
      <c r="B154" s="221">
        <v>1</v>
      </c>
      <c r="C154" s="248" t="str">
        <f>IF(B154=0, -5, "0")</f>
        <v>0</v>
      </c>
      <c r="D154" s="222" t="s">
        <v>452</v>
      </c>
      <c r="E154" s="221"/>
      <c r="F154" s="221"/>
    </row>
    <row r="155" spans="1:6" ht="66" x14ac:dyDescent="0.35">
      <c r="A155" s="76" t="s">
        <v>354</v>
      </c>
      <c r="B155" s="221">
        <v>1</v>
      </c>
      <c r="C155" s="248" t="str">
        <f>IF(B155=0, -5, "0")</f>
        <v>0</v>
      </c>
      <c r="D155" s="259" t="s">
        <v>453</v>
      </c>
      <c r="E155" s="221"/>
      <c r="F155" s="221"/>
    </row>
    <row r="156" spans="1:6" ht="33.75" x14ac:dyDescent="0.35">
      <c r="A156" s="76" t="s">
        <v>355</v>
      </c>
      <c r="B156" s="221">
        <v>1</v>
      </c>
      <c r="C156" s="248" t="str">
        <f>IF(B156=0, -5, "0")</f>
        <v>0</v>
      </c>
      <c r="D156" s="222" t="s">
        <v>454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8" t="s">
        <v>38</v>
      </c>
      <c r="B160" s="291"/>
      <c r="C160" s="292"/>
      <c r="D160" s="188">
        <f>SUM(B152:C159)</f>
        <v>12</v>
      </c>
    </row>
    <row r="161" spans="1:6" x14ac:dyDescent="0.3">
      <c r="A161" s="288" t="s">
        <v>342</v>
      </c>
      <c r="B161" s="289"/>
      <c r="C161" s="290"/>
      <c r="D161" s="65">
        <f>D160/(COUNT(B152:C159)*2)</f>
        <v>0.75</v>
      </c>
    </row>
    <row r="162" spans="1:6" s="50" customFormat="1" ht="28.15" customHeight="1" x14ac:dyDescent="0.3">
      <c r="A162" s="54"/>
      <c r="B162" s="55"/>
      <c r="C162" s="57"/>
      <c r="D162" s="58"/>
    </row>
    <row r="163" spans="1:6" ht="19.5" x14ac:dyDescent="0.4">
      <c r="A163" s="286" t="s">
        <v>85</v>
      </c>
      <c r="B163" s="287"/>
      <c r="C163" s="287"/>
      <c r="D163" s="287"/>
      <c r="E163" s="287"/>
      <c r="F163" s="287"/>
    </row>
    <row r="164" spans="1:6" ht="66.75" x14ac:dyDescent="0.35">
      <c r="A164" s="76" t="s">
        <v>333</v>
      </c>
      <c r="B164" s="221">
        <v>1</v>
      </c>
      <c r="C164" s="248" t="str">
        <f>IF(B164=0, -5, "0")</f>
        <v>0</v>
      </c>
      <c r="D164" s="222" t="s">
        <v>460</v>
      </c>
      <c r="E164" s="221"/>
      <c r="F164" s="221"/>
    </row>
    <row r="165" spans="1:6" ht="33" x14ac:dyDescent="0.3">
      <c r="A165" s="41" t="s">
        <v>334</v>
      </c>
      <c r="B165" s="221">
        <v>1</v>
      </c>
      <c r="C165" s="221"/>
      <c r="D165" s="222" t="s">
        <v>428</v>
      </c>
      <c r="E165" s="221"/>
      <c r="F165" s="221"/>
    </row>
    <row r="166" spans="1:6" ht="49.5" x14ac:dyDescent="0.3">
      <c r="A166" s="87" t="s">
        <v>241</v>
      </c>
      <c r="B166" s="221">
        <v>1</v>
      </c>
      <c r="C166" s="221"/>
      <c r="D166" s="222" t="s">
        <v>461</v>
      </c>
      <c r="E166" s="221"/>
      <c r="F166" s="221"/>
    </row>
    <row r="167" spans="1:6" ht="19.5" customHeight="1" x14ac:dyDescent="0.3">
      <c r="A167" s="41" t="s">
        <v>95</v>
      </c>
      <c r="B167" s="221">
        <v>2</v>
      </c>
      <c r="C167" s="221"/>
      <c r="D167" s="221"/>
      <c r="E167" s="222"/>
      <c r="F167" s="221"/>
    </row>
    <row r="168" spans="1:6" ht="17.25" customHeight="1" x14ac:dyDescent="0.3">
      <c r="A168" s="288" t="s">
        <v>38</v>
      </c>
      <c r="B168" s="289"/>
      <c r="C168" s="290"/>
      <c r="D168" s="125">
        <f>SUM(B164:C167)</f>
        <v>5</v>
      </c>
    </row>
    <row r="169" spans="1:6" x14ac:dyDescent="0.3">
      <c r="A169" s="288" t="s">
        <v>342</v>
      </c>
      <c r="B169" s="289"/>
      <c r="C169" s="290"/>
      <c r="D169" s="65">
        <f>D168/(COUNT(B164:C167)*2)</f>
        <v>0.625</v>
      </c>
    </row>
    <row r="170" spans="1:6" s="50" customFormat="1" x14ac:dyDescent="0.3">
      <c r="A170" s="54"/>
      <c r="B170" s="55"/>
      <c r="C170" s="55"/>
      <c r="D170" s="56"/>
    </row>
    <row r="171" spans="1:6" ht="19.5" x14ac:dyDescent="0.4">
      <c r="A171" s="293" t="s">
        <v>17</v>
      </c>
      <c r="B171" s="294"/>
      <c r="C171" s="294"/>
      <c r="D171" s="294"/>
      <c r="E171" s="294"/>
      <c r="F171" s="294"/>
    </row>
    <row r="172" spans="1:6" ht="82.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88" t="s">
        <v>38</v>
      </c>
      <c r="B176" s="289"/>
      <c r="C176" s="290"/>
      <c r="D176" s="125">
        <f>SUM(B172:C175)</f>
        <v>7</v>
      </c>
    </row>
    <row r="177" spans="1:6" x14ac:dyDescent="0.3">
      <c r="A177" s="288" t="s">
        <v>342</v>
      </c>
      <c r="B177" s="289"/>
      <c r="C177" s="290"/>
      <c r="D177" s="65">
        <f>D176/(COUNT(B172:C175)*2)</f>
        <v>0.875</v>
      </c>
    </row>
    <row r="178" spans="1:6" s="50" customFormat="1" x14ac:dyDescent="0.3">
      <c r="A178" s="54"/>
      <c r="B178" s="55"/>
      <c r="C178" s="55"/>
      <c r="D178" s="56"/>
    </row>
    <row r="179" spans="1:6" ht="19.5" x14ac:dyDescent="0.4">
      <c r="A179" s="286" t="s">
        <v>87</v>
      </c>
      <c r="B179" s="287"/>
      <c r="C179" s="287"/>
      <c r="D179" s="287"/>
      <c r="E179" s="287"/>
      <c r="F179" s="287"/>
    </row>
    <row r="180" spans="1:6" ht="82.5" x14ac:dyDescent="0.3">
      <c r="A180" s="87" t="s">
        <v>364</v>
      </c>
      <c r="B180" s="221">
        <v>0</v>
      </c>
      <c r="C180" s="221"/>
      <c r="D180" s="222" t="s">
        <v>459</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8" t="s">
        <v>38</v>
      </c>
      <c r="B185" s="289"/>
      <c r="C185" s="290"/>
      <c r="D185" s="125">
        <f>SUM(B180:C184)</f>
        <v>8</v>
      </c>
    </row>
    <row r="186" spans="1:6" x14ac:dyDescent="0.3">
      <c r="A186" s="288" t="s">
        <v>342</v>
      </c>
      <c r="B186" s="289"/>
      <c r="C186" s="290"/>
      <c r="D186" s="65">
        <f>D185/(COUNT(B180:C184)*2)</f>
        <v>0.8</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88" t="s">
        <v>38</v>
      </c>
      <c r="B193" s="289"/>
      <c r="C193" s="290"/>
      <c r="D193" s="97">
        <f>SUM(B189:C192)</f>
        <v>6</v>
      </c>
    </row>
    <row r="194" spans="1:4" x14ac:dyDescent="0.3">
      <c r="A194" s="288" t="s">
        <v>342</v>
      </c>
      <c r="B194" s="289"/>
      <c r="C194" s="290"/>
      <c r="D194" s="65">
        <f>D193/(COUNT(B189:C192)*2)</f>
        <v>1</v>
      </c>
    </row>
    <row r="196" spans="1:4" ht="18" x14ac:dyDescent="0.35">
      <c r="A196" s="121" t="s">
        <v>284</v>
      </c>
      <c r="B196" s="120"/>
      <c r="C196" s="120"/>
      <c r="D196" s="220">
        <v>0.56999999999999995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0.87931034482758619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Bizerte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Bizerte</v>
      </c>
      <c r="B7" s="283"/>
      <c r="C7" s="283"/>
      <c r="D7" s="283"/>
      <c r="E7" s="283"/>
      <c r="F7" s="283"/>
      <c r="G7" s="216"/>
      <c r="H7" s="216"/>
      <c r="I7" s="216"/>
    </row>
    <row r="8" spans="1:9" s="36" customFormat="1" ht="24.75" x14ac:dyDescent="0.5">
      <c r="A8" s="38" t="s">
        <v>44</v>
      </c>
      <c r="B8" s="299">
        <f>'A2 Exploitation'!B9:F9</f>
        <v>0</v>
      </c>
      <c r="C8" s="299"/>
      <c r="D8" s="299"/>
      <c r="E8" s="299"/>
      <c r="F8" s="299"/>
      <c r="G8" s="216"/>
      <c r="H8" s="216"/>
      <c r="I8" s="216"/>
    </row>
    <row r="9" spans="1:9" s="36" customFormat="1" ht="24.75" x14ac:dyDescent="0.5">
      <c r="A9" s="39" t="s">
        <v>46</v>
      </c>
      <c r="B9" s="300">
        <f>'A2 Exploitation'!B10:F10</f>
        <v>0</v>
      </c>
      <c r="C9" s="300"/>
      <c r="D9" s="300"/>
      <c r="E9" s="300"/>
      <c r="F9" s="300"/>
      <c r="G9" s="216"/>
      <c r="H9" s="216"/>
      <c r="I9" s="216"/>
    </row>
    <row r="10" spans="1:9" s="36" customFormat="1" ht="24.75" x14ac:dyDescent="0.5">
      <c r="A10" s="38" t="s">
        <v>45</v>
      </c>
      <c r="B10" s="297">
        <f>'A2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Bizerte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Bizerte</v>
      </c>
      <c r="B7" s="283"/>
      <c r="C7" s="283"/>
      <c r="D7" s="283"/>
      <c r="E7" s="283"/>
      <c r="F7" s="283"/>
      <c r="G7" s="216"/>
      <c r="H7" s="216"/>
      <c r="I7" s="216"/>
    </row>
    <row r="8" spans="1:9" s="36" customFormat="1" ht="24.75" x14ac:dyDescent="0.5">
      <c r="A8" s="38" t="s">
        <v>44</v>
      </c>
      <c r="B8" s="299">
        <f>'A3 Exploitation'!B9:F9</f>
        <v>0</v>
      </c>
      <c r="C8" s="299"/>
      <c r="D8" s="299"/>
      <c r="E8" s="299"/>
      <c r="F8" s="299"/>
      <c r="G8" s="216"/>
      <c r="H8" s="216"/>
      <c r="I8" s="216"/>
    </row>
    <row r="9" spans="1:9" s="36" customFormat="1" ht="24.75" x14ac:dyDescent="0.5">
      <c r="A9" s="39" t="s">
        <v>46</v>
      </c>
      <c r="B9" s="300">
        <f>'A3 Exploitation'!B10:F10</f>
        <v>0</v>
      </c>
      <c r="C9" s="300"/>
      <c r="D9" s="300"/>
      <c r="E9" s="300"/>
      <c r="F9" s="300"/>
      <c r="G9" s="216"/>
      <c r="H9" s="216"/>
      <c r="I9" s="216"/>
    </row>
    <row r="10" spans="1:9" s="36" customFormat="1" ht="24.75" x14ac:dyDescent="0.5">
      <c r="A10" s="38" t="s">
        <v>45</v>
      </c>
      <c r="B10" s="297">
        <f>'A3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7" x14ac:dyDescent="0.3">
      <c r="A33" s="288" t="s">
        <v>342</v>
      </c>
      <c r="B33" s="289"/>
      <c r="C33" s="290"/>
      <c r="D33" s="65">
        <f>D32/(COUNT(B26:C31)*2)</f>
        <v>0</v>
      </c>
    </row>
    <row r="34" spans="1:7" s="50" customFormat="1" x14ac:dyDescent="0.3">
      <c r="A34" s="54"/>
      <c r="B34" s="55"/>
      <c r="C34" s="55"/>
      <c r="D34" s="56"/>
    </row>
    <row r="35" spans="1:7" s="50" customFormat="1" ht="19.5" x14ac:dyDescent="0.4">
      <c r="A35" s="286" t="s">
        <v>246</v>
      </c>
      <c r="B35" s="287"/>
      <c r="C35" s="287"/>
      <c r="D35" s="287"/>
      <c r="E35" s="287"/>
      <c r="F35" s="287"/>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8" t="s">
        <v>38</v>
      </c>
      <c r="B41" s="289"/>
      <c r="C41" s="290"/>
      <c r="D41" s="214">
        <f>SUM(B36:C40)</f>
        <v>0</v>
      </c>
      <c r="E41" s="37"/>
      <c r="F41" s="37"/>
    </row>
    <row r="42" spans="1:7" s="50" customFormat="1" x14ac:dyDescent="0.3">
      <c r="A42" s="288" t="s">
        <v>342</v>
      </c>
      <c r="B42" s="289"/>
      <c r="C42" s="290"/>
      <c r="D42" s="65">
        <f>D41/(COUNT(B36:C40)*2)</f>
        <v>0</v>
      </c>
      <c r="E42" s="37"/>
      <c r="F42" s="37"/>
    </row>
    <row r="43" spans="1:7" s="50" customFormat="1" x14ac:dyDescent="0.3">
      <c r="A43" s="90"/>
      <c r="B43" s="91"/>
      <c r="C43" s="91"/>
      <c r="D43" s="92"/>
    </row>
    <row r="44" spans="1:7" ht="19.5" x14ac:dyDescent="0.4">
      <c r="A44" s="295" t="s">
        <v>21</v>
      </c>
      <c r="B44" s="296"/>
      <c r="C44" s="296"/>
      <c r="D44" s="296"/>
      <c r="E44" s="296"/>
      <c r="F44" s="296"/>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Bizerte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Bizerte</v>
      </c>
      <c r="B7" s="283"/>
      <c r="C7" s="283"/>
      <c r="D7" s="283"/>
      <c r="E7" s="283"/>
      <c r="F7" s="283"/>
      <c r="G7" s="216"/>
      <c r="H7" s="216"/>
      <c r="I7" s="216"/>
    </row>
    <row r="8" spans="1:9" s="36" customFormat="1" ht="24.75" x14ac:dyDescent="0.5">
      <c r="A8" s="38" t="s">
        <v>44</v>
      </c>
      <c r="B8" s="299">
        <f>'A4 Exploitation'!B9:F9</f>
        <v>0</v>
      </c>
      <c r="C8" s="299"/>
      <c r="D8" s="299"/>
      <c r="E8" s="299"/>
      <c r="F8" s="299"/>
      <c r="G8" s="216"/>
      <c r="H8" s="216"/>
      <c r="I8" s="216"/>
    </row>
    <row r="9" spans="1:9" s="36" customFormat="1" ht="24.75" x14ac:dyDescent="0.5">
      <c r="A9" s="39" t="s">
        <v>46</v>
      </c>
      <c r="B9" s="300">
        <f>'A4 Exploitation'!B10:F10</f>
        <v>0</v>
      </c>
      <c r="C9" s="300"/>
      <c r="D9" s="300"/>
      <c r="E9" s="300"/>
      <c r="F9" s="300"/>
      <c r="G9" s="216"/>
      <c r="H9" s="216"/>
      <c r="I9" s="216"/>
    </row>
    <row r="10" spans="1:9" s="36" customFormat="1" ht="24.75" x14ac:dyDescent="0.5">
      <c r="A10" s="38" t="s">
        <v>45</v>
      </c>
      <c r="B10" s="297">
        <f>'A4 Exploitation'!B11:F11</f>
        <v>0</v>
      </c>
      <c r="C10" s="297"/>
      <c r="D10" s="297"/>
      <c r="E10" s="297"/>
      <c r="F10" s="297"/>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2017-03-22T09:03:02Z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